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Credit Card Payoff\"/>
    </mc:Choice>
  </mc:AlternateContent>
  <xr:revisionPtr revIDLastSave="0" documentId="13_ncr:1_{6D686B4B-6889-4865-94C3-FBFEFF236E6E}" xr6:coauthVersionLast="47" xr6:coauthVersionMax="47" xr10:uidLastSave="{00000000-0000-0000-0000-000000000000}"/>
  <bookViews>
    <workbookView xWindow="-108" yWindow="-108" windowWidth="23256" windowHeight="12576" activeTab="3" xr2:uid="{39C8ADB1-924D-4BFD-8376-DCF1B3B747EC}"/>
  </bookViews>
  <sheets>
    <sheet name="CCPayoff" sheetId="2" r:id="rId1"/>
    <sheet name="MinPay" sheetId="3" r:id="rId2"/>
    <sheet name="Transfer" sheetId="4" r:id="rId3"/>
    <sheet name="Multiple" sheetId="5" r:id="rId4"/>
  </sheets>
  <definedNames>
    <definedName name="valuevx">42.314159</definedName>
    <definedName name="vertex42_copyright" hidden="1">"© 2008-2019 Vertex42 LLC"</definedName>
    <definedName name="vertex42_id" hidden="1">"credit-card-payoff-calculator.xlsx"</definedName>
    <definedName name="vertex42_title" hidden="1">"Credit Card Payoff Calculator"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5" l="1"/>
  <c r="G15" i="5"/>
  <c r="F15" i="5"/>
  <c r="E15" i="5"/>
  <c r="D15" i="5"/>
  <c r="C15" i="5"/>
  <c r="B15" i="5"/>
  <c r="M23" i="4"/>
  <c r="M22" i="4"/>
  <c r="M21" i="4"/>
  <c r="M20" i="4"/>
  <c r="M19" i="4"/>
  <c r="E22" i="4"/>
  <c r="E21" i="4"/>
  <c r="E20" i="4"/>
  <c r="E19" i="4"/>
  <c r="O28" i="4"/>
  <c r="M28" i="4"/>
  <c r="L28" i="4"/>
  <c r="J28" i="4"/>
  <c r="O27" i="4"/>
  <c r="G28" i="4"/>
  <c r="E28" i="4"/>
  <c r="D28" i="4"/>
  <c r="B28" i="4"/>
  <c r="G27" i="4"/>
  <c r="M12" i="4"/>
  <c r="F18" i="3"/>
  <c r="F17" i="3"/>
  <c r="F16" i="3"/>
  <c r="F15" i="3"/>
  <c r="J23" i="3"/>
  <c r="I23" i="3"/>
  <c r="F23" i="3"/>
  <c r="D23" i="3"/>
  <c r="H23" i="3"/>
  <c r="J22" i="3"/>
  <c r="C23" i="3"/>
  <c r="F5" i="2"/>
  <c r="G5" i="2" s="1"/>
  <c r="C19" i="2"/>
  <c r="C14" i="2"/>
  <c r="C13" i="2"/>
  <c r="C8" i="2"/>
  <c r="B215" i="5"/>
  <c r="C16" i="5" l="1"/>
  <c r="D16" i="5" s="1"/>
  <c r="B16" i="5" l="1"/>
  <c r="C17" i="5"/>
  <c r="D17" i="5" s="1"/>
  <c r="E16" i="5"/>
  <c r="F16" i="5" s="1"/>
  <c r="E17" i="5" s="1"/>
  <c r="F17" i="5" s="1"/>
  <c r="E18" i="5" s="1"/>
  <c r="F18" i="5" s="1"/>
  <c r="C18" i="5"/>
  <c r="D18" i="5" s="1"/>
  <c r="G16" i="5" l="1"/>
  <c r="I16" i="5" s="1"/>
  <c r="G17" i="5" s="1"/>
  <c r="I17" i="5" s="1"/>
  <c r="G18" i="5" s="1"/>
  <c r="I18" i="5" s="1"/>
  <c r="C19" i="5"/>
  <c r="D19" i="5" s="1"/>
  <c r="E19" i="5" l="1"/>
  <c r="F19" i="5" s="1"/>
  <c r="G19" i="5" s="1"/>
  <c r="I19" i="5" s="1"/>
  <c r="B17" i="5"/>
  <c r="B18" i="5" s="1"/>
  <c r="B19" i="5" s="1"/>
  <c r="C20" i="5"/>
  <c r="D20" i="5" s="1"/>
  <c r="E20" i="5" l="1"/>
  <c r="F20" i="5" s="1"/>
  <c r="C21" i="5"/>
  <c r="D21" i="5" s="1"/>
  <c r="B20" i="5"/>
  <c r="G20" i="5" l="1"/>
  <c r="I20" i="5" s="1"/>
  <c r="B21" i="5" s="1"/>
  <c r="E21" i="5"/>
  <c r="F21" i="5" s="1"/>
  <c r="E22" i="5" s="1"/>
  <c r="F22" i="5" s="1"/>
  <c r="C22" i="5"/>
  <c r="D22" i="5" s="1"/>
  <c r="G21" i="5" l="1"/>
  <c r="I21" i="5" s="1"/>
  <c r="G22" i="5" s="1"/>
  <c r="I22" i="5" s="1"/>
  <c r="C23" i="5"/>
  <c r="D23" i="5"/>
  <c r="E23" i="5" l="1"/>
  <c r="F23" i="5" s="1"/>
  <c r="G23" i="5" s="1"/>
  <c r="I23" i="5" s="1"/>
  <c r="B22" i="5"/>
  <c r="B23" i="5" s="1"/>
  <c r="C24" i="5"/>
  <c r="D24" i="5" s="1"/>
  <c r="E24" i="5" l="1"/>
  <c r="F24" i="5" s="1"/>
  <c r="E25" i="5" s="1"/>
  <c r="F25" i="5" s="1"/>
  <c r="C25" i="5"/>
  <c r="D25" i="5" s="1"/>
  <c r="B24" i="5"/>
  <c r="G24" i="5" l="1"/>
  <c r="I24" i="5" s="1"/>
  <c r="G25" i="5" s="1"/>
  <c r="I25" i="5" s="1"/>
  <c r="C26" i="5"/>
  <c r="D26" i="5" s="1"/>
  <c r="B25" i="5" l="1"/>
  <c r="E26" i="5"/>
  <c r="F26" i="5" s="1"/>
  <c r="E27" i="5" s="1"/>
  <c r="F27" i="5" s="1"/>
  <c r="C27" i="5"/>
  <c r="D27" i="5" s="1"/>
  <c r="G26" i="5" l="1"/>
  <c r="I26" i="5" s="1"/>
  <c r="G27" i="5" s="1"/>
  <c r="I27" i="5" s="1"/>
  <c r="C28" i="5"/>
  <c r="D28" i="5" s="1"/>
  <c r="B26" i="5"/>
  <c r="E28" i="5" l="1"/>
  <c r="F28" i="5" s="1"/>
  <c r="C29" i="5"/>
  <c r="D29" i="5" s="1"/>
  <c r="E29" i="5" l="1"/>
  <c r="F29" i="5" s="1"/>
  <c r="G28" i="5"/>
  <c r="I28" i="5" s="1"/>
  <c r="G29" i="5" s="1"/>
  <c r="I29" i="5" s="1"/>
  <c r="C30" i="5"/>
  <c r="D30" i="5" s="1"/>
  <c r="E30" i="5" l="1"/>
  <c r="F30" i="5" s="1"/>
  <c r="C31" i="5"/>
  <c r="D31" i="5" s="1"/>
  <c r="E31" i="5" l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G30" i="5"/>
  <c r="I30" i="5" s="1"/>
  <c r="G31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C32" i="5"/>
  <c r="D32" i="5" s="1"/>
  <c r="C33" i="5" l="1"/>
  <c r="D33" i="5" s="1"/>
  <c r="C34" i="5" l="1"/>
  <c r="D34" i="5" s="1"/>
  <c r="C35" i="5" l="1"/>
  <c r="D35" i="5" s="1"/>
  <c r="C36" i="5" l="1"/>
  <c r="D36" i="5" s="1"/>
  <c r="C37" i="5" l="1"/>
  <c r="D37" i="5" s="1"/>
  <c r="C38" i="5" l="1"/>
  <c r="D38" i="5" s="1"/>
  <c r="C39" i="5" l="1"/>
  <c r="D39" i="5" s="1"/>
  <c r="C40" i="5" l="1"/>
  <c r="D40" i="5" s="1"/>
  <c r="C41" i="5" l="1"/>
  <c r="D41" i="5" s="1"/>
  <c r="I14" i="5"/>
  <c r="F14" i="5"/>
  <c r="D14" i="5"/>
  <c r="C42" i="5" l="1"/>
  <c r="D42" i="5" s="1"/>
  <c r="B27" i="5"/>
  <c r="C43" i="5" l="1"/>
  <c r="D43" i="5" s="1"/>
  <c r="B28" i="5"/>
  <c r="B29" i="5" l="1"/>
  <c r="B30" i="5" l="1"/>
  <c r="E32" i="5" l="1"/>
  <c r="G32" i="5" s="1"/>
  <c r="B31" i="5"/>
  <c r="E33" i="5" l="1"/>
  <c r="G33" i="5" s="1"/>
  <c r="B32" i="5"/>
  <c r="E34" i="5" l="1"/>
  <c r="G34" i="5" s="1"/>
  <c r="B33" i="5"/>
  <c r="E35" i="5" l="1"/>
  <c r="G35" i="5" s="1"/>
  <c r="B34" i="5"/>
  <c r="E36" i="5" l="1"/>
  <c r="G36" i="5" s="1"/>
  <c r="B35" i="5"/>
  <c r="E37" i="5" l="1"/>
  <c r="G37" i="5" s="1"/>
  <c r="B36" i="5"/>
  <c r="E38" i="5" l="1"/>
  <c r="G38" i="5" s="1"/>
  <c r="B37" i="5"/>
  <c r="E39" i="5" l="1"/>
  <c r="G39" i="5" s="1"/>
  <c r="B38" i="5"/>
  <c r="O316" i="4"/>
  <c r="M316" i="4"/>
  <c r="C28" i="4"/>
  <c r="L316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E313" i="4"/>
  <c r="E314" i="4"/>
  <c r="E315" i="4"/>
  <c r="E316" i="4"/>
  <c r="D313" i="4"/>
  <c r="D314" i="4"/>
  <c r="D315" i="4"/>
  <c r="D316" i="4"/>
  <c r="E40" i="5" l="1"/>
  <c r="G40" i="5" s="1"/>
  <c r="B39" i="5"/>
  <c r="E41" i="5" l="1"/>
  <c r="G41" i="5" s="1"/>
  <c r="B40" i="5"/>
  <c r="B29" i="4"/>
  <c r="E42" i="5" l="1"/>
  <c r="G42" i="5" s="1"/>
  <c r="B41" i="5"/>
  <c r="D29" i="4"/>
  <c r="E43" i="5" l="1"/>
  <c r="B42" i="5"/>
  <c r="G43" i="5"/>
  <c r="C44" i="5"/>
  <c r="E29" i="4"/>
  <c r="G29" i="4" s="1"/>
  <c r="B30" i="4" s="1"/>
  <c r="D44" i="5" l="1"/>
  <c r="E44" i="5" s="1"/>
  <c r="G44" i="5" s="1"/>
  <c r="B43" i="5"/>
  <c r="C45" i="5"/>
  <c r="D30" i="4"/>
  <c r="D45" i="5" l="1"/>
  <c r="E45" i="5" s="1"/>
  <c r="G45" i="5" s="1"/>
  <c r="B44" i="5"/>
  <c r="E30" i="4"/>
  <c r="G30" i="4" s="1"/>
  <c r="B31" i="4" s="1"/>
  <c r="C46" i="5" l="1"/>
  <c r="D46" i="5" s="1"/>
  <c r="E46" i="5" s="1"/>
  <c r="G46" i="5" s="1"/>
  <c r="B45" i="5"/>
  <c r="D31" i="4"/>
  <c r="C47" i="5" l="1"/>
  <c r="D47" i="5" s="1"/>
  <c r="C48" i="5" s="1"/>
  <c r="B46" i="5"/>
  <c r="E31" i="4"/>
  <c r="G31" i="4" s="1"/>
  <c r="B32" i="4" s="1"/>
  <c r="E47" i="5" l="1"/>
  <c r="G47" i="5" s="1"/>
  <c r="D48" i="5"/>
  <c r="E48" i="5" s="1"/>
  <c r="G48" i="5" s="1"/>
  <c r="B47" i="5"/>
  <c r="C49" i="5"/>
  <c r="D32" i="4"/>
  <c r="D49" i="5" l="1"/>
  <c r="E49" i="5" s="1"/>
  <c r="G49" i="5" s="1"/>
  <c r="B48" i="5"/>
  <c r="C50" i="5"/>
  <c r="E32" i="4"/>
  <c r="G32" i="4" s="1"/>
  <c r="B33" i="4" s="1"/>
  <c r="D33" i="4" s="1"/>
  <c r="E33" i="4" s="1"/>
  <c r="G33" i="4" s="1"/>
  <c r="B34" i="4" s="1"/>
  <c r="D34" i="4" s="1"/>
  <c r="E34" i="4" s="1"/>
  <c r="G34" i="4" s="1"/>
  <c r="B35" i="4" s="1"/>
  <c r="D35" i="4" s="1"/>
  <c r="E35" i="4" s="1"/>
  <c r="G35" i="4" s="1"/>
  <c r="B36" i="4" s="1"/>
  <c r="D36" i="4" s="1"/>
  <c r="E36" i="4" s="1"/>
  <c r="G36" i="4" s="1"/>
  <c r="B37" i="4" s="1"/>
  <c r="D37" i="4" s="1"/>
  <c r="E37" i="4" s="1"/>
  <c r="G37" i="4" s="1"/>
  <c r="B38" i="4" s="1"/>
  <c r="D38" i="4" s="1"/>
  <c r="E38" i="4" s="1"/>
  <c r="G38" i="4" s="1"/>
  <c r="B39" i="4" s="1"/>
  <c r="D39" i="4" s="1"/>
  <c r="E39" i="4" s="1"/>
  <c r="G39" i="4" s="1"/>
  <c r="B40" i="4" s="1"/>
  <c r="D50" i="5" l="1"/>
  <c r="E50" i="5" s="1"/>
  <c r="G50" i="5" s="1"/>
  <c r="B49" i="5"/>
  <c r="D40" i="4"/>
  <c r="E40" i="4" s="1"/>
  <c r="G40" i="4" s="1"/>
  <c r="B41" i="4" s="1"/>
  <c r="C51" i="5" l="1"/>
  <c r="D51" i="5" s="1"/>
  <c r="E51" i="5" s="1"/>
  <c r="G51" i="5" s="1"/>
  <c r="B50" i="5"/>
  <c r="D41" i="4"/>
  <c r="E41" i="4" s="1"/>
  <c r="G41" i="4" s="1"/>
  <c r="B42" i="4" s="1"/>
  <c r="C52" i="5" l="1"/>
  <c r="D52" i="5" s="1"/>
  <c r="C53" i="5" s="1"/>
  <c r="B51" i="5"/>
  <c r="D42" i="4"/>
  <c r="E42" i="4" s="1"/>
  <c r="G42" i="4" s="1"/>
  <c r="B43" i="4" s="1"/>
  <c r="E52" i="5" l="1"/>
  <c r="G52" i="5" s="1"/>
  <c r="D53" i="5"/>
  <c r="E53" i="5"/>
  <c r="G53" i="5" s="1"/>
  <c r="B52" i="5"/>
  <c r="C54" i="5"/>
  <c r="D43" i="4"/>
  <c r="E43" i="4" s="1"/>
  <c r="G43" i="4" s="1"/>
  <c r="B44" i="4" s="1"/>
  <c r="D54" i="5" l="1"/>
  <c r="E54" i="5" s="1"/>
  <c r="G54" i="5" s="1"/>
  <c r="B53" i="5"/>
  <c r="D44" i="4"/>
  <c r="E44" i="4" s="1"/>
  <c r="G44" i="4" s="1"/>
  <c r="B45" i="4" s="1"/>
  <c r="C55" i="5" l="1"/>
  <c r="D55" i="5" s="1"/>
  <c r="B54" i="5"/>
  <c r="D45" i="4"/>
  <c r="E45" i="4" s="1"/>
  <c r="G45" i="4" s="1"/>
  <c r="B46" i="4" s="1"/>
  <c r="C56" i="5" l="1"/>
  <c r="E55" i="5"/>
  <c r="G55" i="5" s="1"/>
  <c r="D56" i="5"/>
  <c r="E56" i="5" s="1"/>
  <c r="G56" i="5" s="1"/>
  <c r="B55" i="5"/>
  <c r="D46" i="4"/>
  <c r="E46" i="4" s="1"/>
  <c r="G46" i="4" s="1"/>
  <c r="B47" i="4" s="1"/>
  <c r="C57" i="5" l="1"/>
  <c r="D57" i="5" s="1"/>
  <c r="B56" i="5"/>
  <c r="D47" i="4"/>
  <c r="E47" i="4" s="1"/>
  <c r="G47" i="4" s="1"/>
  <c r="B48" i="4" s="1"/>
  <c r="C58" i="5" l="1"/>
  <c r="E57" i="5"/>
  <c r="G57" i="5" s="1"/>
  <c r="D58" i="5"/>
  <c r="C59" i="5" s="1"/>
  <c r="E58" i="5"/>
  <c r="G58" i="5" s="1"/>
  <c r="B57" i="5"/>
  <c r="D48" i="4"/>
  <c r="E48" i="4" s="1"/>
  <c r="G48" i="4" s="1"/>
  <c r="B49" i="4" s="1"/>
  <c r="D59" i="5" l="1"/>
  <c r="E59" i="5"/>
  <c r="G59" i="5" s="1"/>
  <c r="B58" i="5"/>
  <c r="C60" i="5"/>
  <c r="D49" i="4"/>
  <c r="E49" i="4" s="1"/>
  <c r="G49" i="4" s="1"/>
  <c r="B50" i="4" s="1"/>
  <c r="D60" i="5" l="1"/>
  <c r="E60" i="5" s="1"/>
  <c r="G60" i="5" s="1"/>
  <c r="B59" i="5"/>
  <c r="D50" i="4"/>
  <c r="E50" i="4" s="1"/>
  <c r="G50" i="4" s="1"/>
  <c r="B51" i="4" s="1"/>
  <c r="C61" i="5" l="1"/>
  <c r="D61" i="5" s="1"/>
  <c r="B60" i="5"/>
  <c r="D51" i="4"/>
  <c r="E51" i="4" s="1"/>
  <c r="G51" i="4" s="1"/>
  <c r="B52" i="4" s="1"/>
  <c r="E61" i="5" l="1"/>
  <c r="G61" i="5" s="1"/>
  <c r="C62" i="5"/>
  <c r="D62" i="5" s="1"/>
  <c r="B61" i="5"/>
  <c r="D52" i="4"/>
  <c r="E52" i="4" s="1"/>
  <c r="G52" i="4" s="1"/>
  <c r="B53" i="4" s="1"/>
  <c r="C63" i="5" l="1"/>
  <c r="E62" i="5"/>
  <c r="G62" i="5" s="1"/>
  <c r="D63" i="5"/>
  <c r="E63" i="5"/>
  <c r="G63" i="5" s="1"/>
  <c r="B62" i="5"/>
  <c r="C64" i="5"/>
  <c r="D53" i="4"/>
  <c r="E53" i="4" s="1"/>
  <c r="G53" i="4" s="1"/>
  <c r="B54" i="4" s="1"/>
  <c r="D64" i="5" l="1"/>
  <c r="E64" i="5" s="1"/>
  <c r="G64" i="5" s="1"/>
  <c r="B63" i="5"/>
  <c r="C65" i="5"/>
  <c r="D54" i="4"/>
  <c r="E54" i="4" s="1"/>
  <c r="G54" i="4" s="1"/>
  <c r="B55" i="4" s="1"/>
  <c r="D65" i="5" l="1"/>
  <c r="E65" i="5" s="1"/>
  <c r="G65" i="5" s="1"/>
  <c r="B64" i="5"/>
  <c r="C66" i="5"/>
  <c r="D55" i="4"/>
  <c r="E55" i="4" s="1"/>
  <c r="G55" i="4" s="1"/>
  <c r="B56" i="4" s="1"/>
  <c r="D66" i="5" l="1"/>
  <c r="E66" i="5" s="1"/>
  <c r="G66" i="5" s="1"/>
  <c r="B65" i="5"/>
  <c r="C67" i="5"/>
  <c r="D56" i="4"/>
  <c r="E56" i="4" s="1"/>
  <c r="G56" i="4" s="1"/>
  <c r="B57" i="4" s="1"/>
  <c r="D67" i="5" l="1"/>
  <c r="E67" i="5"/>
  <c r="G67" i="5" s="1"/>
  <c r="B66" i="5"/>
  <c r="C68" i="5"/>
  <c r="D57" i="4"/>
  <c r="E57" i="4" s="1"/>
  <c r="G57" i="4" s="1"/>
  <c r="B58" i="4" s="1"/>
  <c r="D68" i="5" l="1"/>
  <c r="E68" i="5" s="1"/>
  <c r="G68" i="5" s="1"/>
  <c r="B67" i="5"/>
  <c r="C69" i="5"/>
  <c r="D58" i="4"/>
  <c r="E58" i="4" s="1"/>
  <c r="G58" i="4" s="1"/>
  <c r="B59" i="4" s="1"/>
  <c r="D69" i="5" l="1"/>
  <c r="E69" i="5"/>
  <c r="G69" i="5" s="1"/>
  <c r="B68" i="5"/>
  <c r="C70" i="5"/>
  <c r="D59" i="4"/>
  <c r="E59" i="4" s="1"/>
  <c r="G59" i="4" s="1"/>
  <c r="B60" i="4" s="1"/>
  <c r="D70" i="5" l="1"/>
  <c r="E70" i="5" s="1"/>
  <c r="G70" i="5" s="1"/>
  <c r="B69" i="5"/>
  <c r="D60" i="4"/>
  <c r="E60" i="4" s="1"/>
  <c r="G60" i="4" s="1"/>
  <c r="B61" i="4" s="1"/>
  <c r="C71" i="5" l="1"/>
  <c r="D71" i="5"/>
  <c r="C72" i="5" s="1"/>
  <c r="B70" i="5"/>
  <c r="D61" i="4"/>
  <c r="E61" i="4" s="1"/>
  <c r="G61" i="4" s="1"/>
  <c r="B62" i="4" s="1"/>
  <c r="E71" i="5" l="1"/>
  <c r="G71" i="5" s="1"/>
  <c r="D72" i="5"/>
  <c r="E72" i="5"/>
  <c r="G72" i="5" s="1"/>
  <c r="B71" i="5"/>
  <c r="C73" i="5"/>
  <c r="D62" i="4"/>
  <c r="E62" i="4" s="1"/>
  <c r="G62" i="4" s="1"/>
  <c r="B63" i="4" s="1"/>
  <c r="D73" i="5" l="1"/>
  <c r="E73" i="5"/>
  <c r="G73" i="5" s="1"/>
  <c r="B72" i="5"/>
  <c r="C74" i="5"/>
  <c r="D63" i="4"/>
  <c r="E63" i="4" s="1"/>
  <c r="G63" i="4" s="1"/>
  <c r="B64" i="4" s="1"/>
  <c r="D74" i="5" l="1"/>
  <c r="E74" i="5" s="1"/>
  <c r="G74" i="5" s="1"/>
  <c r="B73" i="5"/>
  <c r="C75" i="5"/>
  <c r="D64" i="4"/>
  <c r="E64" i="4" s="1"/>
  <c r="G64" i="4" s="1"/>
  <c r="B65" i="4" s="1"/>
  <c r="D75" i="5" l="1"/>
  <c r="E75" i="5"/>
  <c r="G75" i="5" s="1"/>
  <c r="B74" i="5"/>
  <c r="C76" i="5"/>
  <c r="D65" i="4"/>
  <c r="E65" i="4" s="1"/>
  <c r="G65" i="4" s="1"/>
  <c r="B66" i="4" s="1"/>
  <c r="D76" i="5" l="1"/>
  <c r="E76" i="5" s="1"/>
  <c r="G76" i="5" s="1"/>
  <c r="B75" i="5"/>
  <c r="D66" i="4"/>
  <c r="E66" i="4" s="1"/>
  <c r="G66" i="4" s="1"/>
  <c r="B67" i="4" s="1"/>
  <c r="C77" i="5" l="1"/>
  <c r="B76" i="5"/>
  <c r="D67" i="4"/>
  <c r="E67" i="4" s="1"/>
  <c r="G67" i="4" s="1"/>
  <c r="B68" i="4" s="1"/>
  <c r="D77" i="5" l="1"/>
  <c r="C78" i="5" s="1"/>
  <c r="E77" i="5"/>
  <c r="G77" i="5" s="1"/>
  <c r="B77" i="5"/>
  <c r="D68" i="4"/>
  <c r="E68" i="4" s="1"/>
  <c r="G68" i="4" s="1"/>
  <c r="B69" i="4" s="1"/>
  <c r="D78" i="5" l="1"/>
  <c r="C79" i="5" s="1"/>
  <c r="E78" i="5"/>
  <c r="G78" i="5" s="1"/>
  <c r="B78" i="5"/>
  <c r="D69" i="4"/>
  <c r="E69" i="4" s="1"/>
  <c r="G69" i="4" s="1"/>
  <c r="B70" i="4" s="1"/>
  <c r="D79" i="5" l="1"/>
  <c r="C80" i="5" s="1"/>
  <c r="E79" i="5"/>
  <c r="G79" i="5" s="1"/>
  <c r="B79" i="5"/>
  <c r="D70" i="4"/>
  <c r="E70" i="4" s="1"/>
  <c r="G70" i="4" s="1"/>
  <c r="B71" i="4" s="1"/>
  <c r="D80" i="5" l="1"/>
  <c r="C81" i="5" s="1"/>
  <c r="E80" i="5"/>
  <c r="G80" i="5" s="1"/>
  <c r="B80" i="5"/>
  <c r="D71" i="4"/>
  <c r="E71" i="4" s="1"/>
  <c r="G71" i="4" s="1"/>
  <c r="B72" i="4" s="1"/>
  <c r="D81" i="5" l="1"/>
  <c r="C82" i="5" s="1"/>
  <c r="E81" i="5"/>
  <c r="G81" i="5" s="1"/>
  <c r="B81" i="5"/>
  <c r="D72" i="4"/>
  <c r="E72" i="4" s="1"/>
  <c r="G72" i="4" s="1"/>
  <c r="B73" i="4" s="1"/>
  <c r="D82" i="5" l="1"/>
  <c r="C83" i="5" s="1"/>
  <c r="E82" i="5"/>
  <c r="G82" i="5" s="1"/>
  <c r="B82" i="5"/>
  <c r="D73" i="4"/>
  <c r="E73" i="4" s="1"/>
  <c r="G73" i="4" s="1"/>
  <c r="B74" i="4" s="1"/>
  <c r="D83" i="5" l="1"/>
  <c r="C84" i="5" s="1"/>
  <c r="E83" i="5"/>
  <c r="G83" i="5" s="1"/>
  <c r="B83" i="5"/>
  <c r="D74" i="4"/>
  <c r="E74" i="4" s="1"/>
  <c r="G74" i="4" s="1"/>
  <c r="B75" i="4" s="1"/>
  <c r="D84" i="5" l="1"/>
  <c r="C85" i="5" s="1"/>
  <c r="E84" i="5"/>
  <c r="G84" i="5" s="1"/>
  <c r="B84" i="5"/>
  <c r="D75" i="4"/>
  <c r="E75" i="4" s="1"/>
  <c r="G75" i="4" s="1"/>
  <c r="B76" i="4" s="1"/>
  <c r="D85" i="5" l="1"/>
  <c r="C86" i="5" s="1"/>
  <c r="E85" i="5"/>
  <c r="G85" i="5" s="1"/>
  <c r="B85" i="5"/>
  <c r="D76" i="4"/>
  <c r="E76" i="4" s="1"/>
  <c r="G76" i="4" s="1"/>
  <c r="B77" i="4" s="1"/>
  <c r="D86" i="5" l="1"/>
  <c r="C87" i="5" s="1"/>
  <c r="E86" i="5"/>
  <c r="G86" i="5" s="1"/>
  <c r="B86" i="5"/>
  <c r="D77" i="4"/>
  <c r="E77" i="4" s="1"/>
  <c r="G77" i="4" s="1"/>
  <c r="B78" i="4" s="1"/>
  <c r="D87" i="5" l="1"/>
  <c r="C88" i="5" s="1"/>
  <c r="E87" i="5"/>
  <c r="G87" i="5" s="1"/>
  <c r="B87" i="5"/>
  <c r="D78" i="4"/>
  <c r="E78" i="4" s="1"/>
  <c r="G78" i="4" s="1"/>
  <c r="B79" i="4" s="1"/>
  <c r="D88" i="5" l="1"/>
  <c r="C89" i="5" s="1"/>
  <c r="E88" i="5"/>
  <c r="G88" i="5" s="1"/>
  <c r="B88" i="5"/>
  <c r="D79" i="4"/>
  <c r="E79" i="4" s="1"/>
  <c r="G79" i="4" s="1"/>
  <c r="B80" i="4" s="1"/>
  <c r="D89" i="5" l="1"/>
  <c r="C90" i="5" s="1"/>
  <c r="E89" i="5"/>
  <c r="G89" i="5" s="1"/>
  <c r="B89" i="5"/>
  <c r="D80" i="4"/>
  <c r="E80" i="4" s="1"/>
  <c r="G80" i="4" s="1"/>
  <c r="B81" i="4" s="1"/>
  <c r="D90" i="5" l="1"/>
  <c r="C91" i="5" s="1"/>
  <c r="E90" i="5"/>
  <c r="G90" i="5" s="1"/>
  <c r="B90" i="5"/>
  <c r="D81" i="4"/>
  <c r="E81" i="4" s="1"/>
  <c r="G81" i="4" s="1"/>
  <c r="B82" i="4" s="1"/>
  <c r="D91" i="5" l="1"/>
  <c r="C92" i="5" s="1"/>
  <c r="E91" i="5"/>
  <c r="G91" i="5" s="1"/>
  <c r="B91" i="5"/>
  <c r="D82" i="4"/>
  <c r="E82" i="4" s="1"/>
  <c r="G82" i="4" s="1"/>
  <c r="B83" i="4" s="1"/>
  <c r="D92" i="5" l="1"/>
  <c r="C93" i="5" s="1"/>
  <c r="E92" i="5"/>
  <c r="G92" i="5" s="1"/>
  <c r="B92" i="5"/>
  <c r="D83" i="4"/>
  <c r="E83" i="4" s="1"/>
  <c r="G83" i="4" s="1"/>
  <c r="B84" i="4" s="1"/>
  <c r="G84" i="4" s="1"/>
  <c r="D93" i="5" l="1"/>
  <c r="C94" i="5" s="1"/>
  <c r="E93" i="5"/>
  <c r="G93" i="5" s="1"/>
  <c r="B93" i="5"/>
  <c r="E84" i="4"/>
  <c r="D84" i="4"/>
  <c r="B85" i="4"/>
  <c r="G85" i="4" s="1"/>
  <c r="D94" i="5" l="1"/>
  <c r="C95" i="5" s="1"/>
  <c r="E94" i="5"/>
  <c r="G94" i="5" s="1"/>
  <c r="B94" i="5"/>
  <c r="E85" i="4"/>
  <c r="D85" i="4"/>
  <c r="B86" i="4"/>
  <c r="G86" i="4" s="1"/>
  <c r="D95" i="5" l="1"/>
  <c r="C96" i="5" s="1"/>
  <c r="E95" i="5"/>
  <c r="G95" i="5" s="1"/>
  <c r="B95" i="5"/>
  <c r="E86" i="4"/>
  <c r="D86" i="4"/>
  <c r="B87" i="4"/>
  <c r="G87" i="4" s="1"/>
  <c r="D96" i="5" l="1"/>
  <c r="C97" i="5" s="1"/>
  <c r="E96" i="5"/>
  <c r="G96" i="5" s="1"/>
  <c r="B96" i="5"/>
  <c r="E87" i="4"/>
  <c r="D87" i="4"/>
  <c r="B88" i="4"/>
  <c r="G88" i="4" s="1"/>
  <c r="D97" i="5" l="1"/>
  <c r="C98" i="5" s="1"/>
  <c r="E97" i="5"/>
  <c r="G97" i="5" s="1"/>
  <c r="B97" i="5"/>
  <c r="E88" i="4"/>
  <c r="D88" i="4"/>
  <c r="B89" i="4"/>
  <c r="G89" i="4" s="1"/>
  <c r="D98" i="5" l="1"/>
  <c r="E98" i="5"/>
  <c r="G98" i="5" s="1"/>
  <c r="B98" i="5"/>
  <c r="E89" i="4"/>
  <c r="D89" i="4"/>
  <c r="B90" i="4"/>
  <c r="G90" i="4" s="1"/>
  <c r="C99" i="5" l="1"/>
  <c r="D99" i="5" s="1"/>
  <c r="C100" i="5" s="1"/>
  <c r="B99" i="5"/>
  <c r="E90" i="4"/>
  <c r="B91" i="4"/>
  <c r="G91" i="4" s="1"/>
  <c r="D90" i="4"/>
  <c r="D100" i="5" l="1"/>
  <c r="C101" i="5" s="1"/>
  <c r="E100" i="5"/>
  <c r="G100" i="5" s="1"/>
  <c r="E99" i="5"/>
  <c r="G99" i="5" s="1"/>
  <c r="B100" i="5"/>
  <c r="E91" i="4"/>
  <c r="B92" i="4"/>
  <c r="G92" i="4" s="1"/>
  <c r="D91" i="4"/>
  <c r="D101" i="5" l="1"/>
  <c r="C102" i="5" s="1"/>
  <c r="E101" i="5"/>
  <c r="G101" i="5" s="1"/>
  <c r="B101" i="5"/>
  <c r="E92" i="4"/>
  <c r="B93" i="4"/>
  <c r="G93" i="4" s="1"/>
  <c r="D92" i="4"/>
  <c r="D102" i="5" l="1"/>
  <c r="C103" i="5" s="1"/>
  <c r="E102" i="5"/>
  <c r="G102" i="5" s="1"/>
  <c r="B102" i="5"/>
  <c r="E93" i="4"/>
  <c r="B94" i="4"/>
  <c r="G94" i="4" s="1"/>
  <c r="D93" i="4"/>
  <c r="D103" i="5" l="1"/>
  <c r="C104" i="5" s="1"/>
  <c r="B103" i="5"/>
  <c r="E94" i="4"/>
  <c r="B95" i="4"/>
  <c r="G95" i="4" s="1"/>
  <c r="D94" i="4"/>
  <c r="E103" i="5" l="1"/>
  <c r="G103" i="5" s="1"/>
  <c r="D104" i="5"/>
  <c r="C105" i="5" s="1"/>
  <c r="E104" i="5"/>
  <c r="G104" i="5" s="1"/>
  <c r="B104" i="5"/>
  <c r="E95" i="4"/>
  <c r="B96" i="4"/>
  <c r="G96" i="4" s="1"/>
  <c r="D95" i="4"/>
  <c r="D105" i="5" l="1"/>
  <c r="C106" i="5" s="1"/>
  <c r="E105" i="5"/>
  <c r="G105" i="5" s="1"/>
  <c r="B105" i="5"/>
  <c r="E96" i="4"/>
  <c r="B97" i="4"/>
  <c r="G97" i="4" s="1"/>
  <c r="D96" i="4"/>
  <c r="D106" i="5" l="1"/>
  <c r="C107" i="5" s="1"/>
  <c r="E106" i="5"/>
  <c r="G106" i="5" s="1"/>
  <c r="B106" i="5"/>
  <c r="E97" i="4"/>
  <c r="B98" i="4"/>
  <c r="G98" i="4" s="1"/>
  <c r="D97" i="4"/>
  <c r="D107" i="5" l="1"/>
  <c r="C108" i="5" s="1"/>
  <c r="E107" i="5"/>
  <c r="G107" i="5" s="1"/>
  <c r="B107" i="5"/>
  <c r="E98" i="4"/>
  <c r="D98" i="4"/>
  <c r="B99" i="4"/>
  <c r="G99" i="4" s="1"/>
  <c r="D108" i="5" l="1"/>
  <c r="C109" i="5" s="1"/>
  <c r="E108" i="5"/>
  <c r="G108" i="5" s="1"/>
  <c r="B108" i="5"/>
  <c r="E99" i="4"/>
  <c r="D99" i="4"/>
  <c r="B100" i="4"/>
  <c r="G100" i="4" s="1"/>
  <c r="D109" i="5" l="1"/>
  <c r="C110" i="5" s="1"/>
  <c r="E109" i="5"/>
  <c r="G109" i="5" s="1"/>
  <c r="B109" i="5"/>
  <c r="E100" i="4"/>
  <c r="D100" i="4"/>
  <c r="B101" i="4"/>
  <c r="G101" i="4" s="1"/>
  <c r="D110" i="5" l="1"/>
  <c r="C111" i="5" s="1"/>
  <c r="E110" i="5"/>
  <c r="G110" i="5" s="1"/>
  <c r="B110" i="5"/>
  <c r="E101" i="4"/>
  <c r="D101" i="4"/>
  <c r="B102" i="4"/>
  <c r="G102" i="4" s="1"/>
  <c r="D111" i="5" l="1"/>
  <c r="C112" i="5" s="1"/>
  <c r="E111" i="5"/>
  <c r="G111" i="5" s="1"/>
  <c r="B111" i="5"/>
  <c r="E102" i="4"/>
  <c r="D102" i="4"/>
  <c r="B103" i="4"/>
  <c r="G103" i="4" s="1"/>
  <c r="D112" i="5" l="1"/>
  <c r="C113" i="5" s="1"/>
  <c r="E112" i="5"/>
  <c r="G112" i="5" s="1"/>
  <c r="B112" i="5"/>
  <c r="E103" i="4"/>
  <c r="D103" i="4"/>
  <c r="B104" i="4"/>
  <c r="G104" i="4" s="1"/>
  <c r="D113" i="5" l="1"/>
  <c r="C114" i="5" s="1"/>
  <c r="E113" i="5"/>
  <c r="G113" i="5" s="1"/>
  <c r="B113" i="5"/>
  <c r="E104" i="4"/>
  <c r="D104" i="4"/>
  <c r="B105" i="4"/>
  <c r="G105" i="4" s="1"/>
  <c r="D114" i="5" l="1"/>
  <c r="C115" i="5" s="1"/>
  <c r="E114" i="5"/>
  <c r="G114" i="5" s="1"/>
  <c r="B114" i="5"/>
  <c r="E105" i="4"/>
  <c r="D105" i="4"/>
  <c r="B106" i="4"/>
  <c r="G106" i="4" s="1"/>
  <c r="D115" i="5" l="1"/>
  <c r="C116" i="5" s="1"/>
  <c r="B115" i="5"/>
  <c r="E106" i="4"/>
  <c r="D106" i="4"/>
  <c r="B107" i="4"/>
  <c r="G107" i="4" s="1"/>
  <c r="E115" i="5" l="1"/>
  <c r="G115" i="5" s="1"/>
  <c r="D116" i="5"/>
  <c r="C117" i="5" s="1"/>
  <c r="B116" i="5"/>
  <c r="E107" i="4"/>
  <c r="D107" i="4"/>
  <c r="B108" i="4"/>
  <c r="G108" i="4" s="1"/>
  <c r="E116" i="5" l="1"/>
  <c r="G116" i="5" s="1"/>
  <c r="D117" i="5"/>
  <c r="C118" i="5" s="1"/>
  <c r="E117" i="5"/>
  <c r="G117" i="5" s="1"/>
  <c r="B117" i="5"/>
  <c r="E108" i="4"/>
  <c r="D108" i="4"/>
  <c r="B109" i="4"/>
  <c r="G109" i="4" s="1"/>
  <c r="D118" i="5" l="1"/>
  <c r="C119" i="5" s="1"/>
  <c r="E118" i="5"/>
  <c r="G118" i="5" s="1"/>
  <c r="B118" i="5"/>
  <c r="E109" i="4"/>
  <c r="D109" i="4"/>
  <c r="B110" i="4"/>
  <c r="G110" i="4" s="1"/>
  <c r="D119" i="5" l="1"/>
  <c r="C120" i="5" s="1"/>
  <c r="E119" i="5"/>
  <c r="G119" i="5" s="1"/>
  <c r="B119" i="5"/>
  <c r="E110" i="4"/>
  <c r="D110" i="4"/>
  <c r="B111" i="4"/>
  <c r="G111" i="4" s="1"/>
  <c r="D120" i="5" l="1"/>
  <c r="C121" i="5" s="1"/>
  <c r="E120" i="5"/>
  <c r="G120" i="5" s="1"/>
  <c r="B120" i="5"/>
  <c r="E111" i="4"/>
  <c r="D111" i="4"/>
  <c r="B112" i="4"/>
  <c r="G112" i="4" s="1"/>
  <c r="D121" i="5" l="1"/>
  <c r="C122" i="5" s="1"/>
  <c r="E121" i="5"/>
  <c r="G121" i="5" s="1"/>
  <c r="B121" i="5"/>
  <c r="E112" i="4"/>
  <c r="D112" i="4"/>
  <c r="B113" i="4"/>
  <c r="G113" i="4" s="1"/>
  <c r="D122" i="5" l="1"/>
  <c r="C123" i="5" s="1"/>
  <c r="B122" i="5"/>
  <c r="E113" i="4"/>
  <c r="D113" i="4"/>
  <c r="B114" i="4"/>
  <c r="G114" i="4" s="1"/>
  <c r="E122" i="5" l="1"/>
  <c r="G122" i="5" s="1"/>
  <c r="D123" i="5"/>
  <c r="C124" i="5" s="1"/>
  <c r="E123" i="5"/>
  <c r="G123" i="5" s="1"/>
  <c r="B123" i="5"/>
  <c r="E114" i="4"/>
  <c r="D114" i="4"/>
  <c r="B115" i="4"/>
  <c r="G115" i="4" s="1"/>
  <c r="D124" i="5" l="1"/>
  <c r="C125" i="5" s="1"/>
  <c r="E124" i="5"/>
  <c r="G124" i="5" s="1"/>
  <c r="B124" i="5"/>
  <c r="E115" i="4"/>
  <c r="D115" i="4"/>
  <c r="B116" i="4"/>
  <c r="G116" i="4" s="1"/>
  <c r="D125" i="5" l="1"/>
  <c r="C126" i="5" s="1"/>
  <c r="B125" i="5"/>
  <c r="E116" i="4"/>
  <c r="D116" i="4"/>
  <c r="B117" i="4"/>
  <c r="G117" i="4" s="1"/>
  <c r="E125" i="5" l="1"/>
  <c r="G125" i="5" s="1"/>
  <c r="D126" i="5"/>
  <c r="C127" i="5" s="1"/>
  <c r="E126" i="5"/>
  <c r="G126" i="5" s="1"/>
  <c r="B126" i="5"/>
  <c r="E117" i="4"/>
  <c r="D117" i="4"/>
  <c r="B118" i="4"/>
  <c r="G118" i="4" s="1"/>
  <c r="D127" i="5" l="1"/>
  <c r="C128" i="5" s="1"/>
  <c r="E127" i="5"/>
  <c r="G127" i="5" s="1"/>
  <c r="B127" i="5"/>
  <c r="E118" i="4"/>
  <c r="D118" i="4"/>
  <c r="B119" i="4"/>
  <c r="G119" i="4" s="1"/>
  <c r="D128" i="5" l="1"/>
  <c r="C129" i="5" s="1"/>
  <c r="E128" i="5"/>
  <c r="G128" i="5" s="1"/>
  <c r="B128" i="5"/>
  <c r="E119" i="4"/>
  <c r="D119" i="4"/>
  <c r="B120" i="4"/>
  <c r="G120" i="4" s="1"/>
  <c r="D129" i="5" l="1"/>
  <c r="C130" i="5" s="1"/>
  <c r="B129" i="5"/>
  <c r="E120" i="4"/>
  <c r="D120" i="4"/>
  <c r="B121" i="4"/>
  <c r="G121" i="4" s="1"/>
  <c r="E129" i="5" l="1"/>
  <c r="G129" i="5" s="1"/>
  <c r="D130" i="5"/>
  <c r="C131" i="5" s="1"/>
  <c r="E130" i="5"/>
  <c r="G130" i="5" s="1"/>
  <c r="B130" i="5"/>
  <c r="E121" i="4"/>
  <c r="D121" i="4"/>
  <c r="B122" i="4"/>
  <c r="G122" i="4" s="1"/>
  <c r="D131" i="5" l="1"/>
  <c r="C132" i="5" s="1"/>
  <c r="E131" i="5"/>
  <c r="G131" i="5" s="1"/>
  <c r="B131" i="5"/>
  <c r="E122" i="4"/>
  <c r="D122" i="4"/>
  <c r="B123" i="4"/>
  <c r="G123" i="4" s="1"/>
  <c r="D132" i="5" l="1"/>
  <c r="C133" i="5" s="1"/>
  <c r="E132" i="5"/>
  <c r="G132" i="5" s="1"/>
  <c r="B132" i="5"/>
  <c r="E123" i="4"/>
  <c r="D123" i="4"/>
  <c r="B124" i="4"/>
  <c r="G124" i="4" s="1"/>
  <c r="D133" i="5" l="1"/>
  <c r="C134" i="5" s="1"/>
  <c r="E133" i="5"/>
  <c r="G133" i="5" s="1"/>
  <c r="B133" i="5"/>
  <c r="E124" i="4"/>
  <c r="D124" i="4"/>
  <c r="B125" i="4"/>
  <c r="G125" i="4" s="1"/>
  <c r="D134" i="5" l="1"/>
  <c r="C135" i="5" s="1"/>
  <c r="E134" i="5"/>
  <c r="G134" i="5" s="1"/>
  <c r="B134" i="5"/>
  <c r="E125" i="4"/>
  <c r="D125" i="4"/>
  <c r="B126" i="4"/>
  <c r="G126" i="4" s="1"/>
  <c r="D135" i="5" l="1"/>
  <c r="C136" i="5" s="1"/>
  <c r="B135" i="5"/>
  <c r="E126" i="4"/>
  <c r="D126" i="4"/>
  <c r="B127" i="4"/>
  <c r="G127" i="4" s="1"/>
  <c r="E135" i="5" l="1"/>
  <c r="G135" i="5" s="1"/>
  <c r="D136" i="5"/>
  <c r="C137" i="5" s="1"/>
  <c r="E136" i="5"/>
  <c r="G136" i="5" s="1"/>
  <c r="B136" i="5"/>
  <c r="E127" i="4"/>
  <c r="D127" i="4"/>
  <c r="B128" i="4"/>
  <c r="G128" i="4" s="1"/>
  <c r="D137" i="5" l="1"/>
  <c r="C138" i="5" s="1"/>
  <c r="E137" i="5"/>
  <c r="G137" i="5" s="1"/>
  <c r="B137" i="5"/>
  <c r="E128" i="4"/>
  <c r="D128" i="4"/>
  <c r="B129" i="4"/>
  <c r="G129" i="4" s="1"/>
  <c r="D138" i="5" l="1"/>
  <c r="C139" i="5" s="1"/>
  <c r="B138" i="5"/>
  <c r="E129" i="4"/>
  <c r="D129" i="4"/>
  <c r="B130" i="4"/>
  <c r="G130" i="4" s="1"/>
  <c r="E138" i="5" l="1"/>
  <c r="G138" i="5" s="1"/>
  <c r="D139" i="5"/>
  <c r="C140" i="5" s="1"/>
  <c r="B139" i="5"/>
  <c r="E130" i="4"/>
  <c r="D130" i="4"/>
  <c r="B131" i="4"/>
  <c r="G131" i="4" s="1"/>
  <c r="E139" i="5" l="1"/>
  <c r="G139" i="5" s="1"/>
  <c r="D140" i="5"/>
  <c r="C141" i="5" s="1"/>
  <c r="E140" i="5"/>
  <c r="G140" i="5" s="1"/>
  <c r="B140" i="5"/>
  <c r="E131" i="4"/>
  <c r="D131" i="4"/>
  <c r="B132" i="4"/>
  <c r="G132" i="4" s="1"/>
  <c r="D141" i="5" l="1"/>
  <c r="C142" i="5" s="1"/>
  <c r="E141" i="5"/>
  <c r="G141" i="5" s="1"/>
  <c r="B141" i="5"/>
  <c r="E132" i="4"/>
  <c r="D132" i="4"/>
  <c r="B133" i="4"/>
  <c r="G133" i="4" s="1"/>
  <c r="D142" i="5" l="1"/>
  <c r="C143" i="5" s="1"/>
  <c r="B142" i="5"/>
  <c r="E133" i="4"/>
  <c r="D133" i="4"/>
  <c r="B134" i="4"/>
  <c r="G134" i="4" s="1"/>
  <c r="E142" i="5" l="1"/>
  <c r="G142" i="5" s="1"/>
  <c r="D143" i="5"/>
  <c r="C144" i="5" s="1"/>
  <c r="B143" i="5"/>
  <c r="E134" i="4"/>
  <c r="D134" i="4"/>
  <c r="B135" i="4"/>
  <c r="G135" i="4" s="1"/>
  <c r="E143" i="5" l="1"/>
  <c r="G143" i="5" s="1"/>
  <c r="D144" i="5"/>
  <c r="C145" i="5" s="1"/>
  <c r="B144" i="5"/>
  <c r="E135" i="4"/>
  <c r="D135" i="4"/>
  <c r="B136" i="4"/>
  <c r="G136" i="4" s="1"/>
  <c r="E144" i="5" l="1"/>
  <c r="G144" i="5" s="1"/>
  <c r="D145" i="5"/>
  <c r="C146" i="5" s="1"/>
  <c r="B145" i="5"/>
  <c r="E136" i="4"/>
  <c r="B137" i="4"/>
  <c r="G137" i="4" s="1"/>
  <c r="D136" i="4"/>
  <c r="E145" i="5" l="1"/>
  <c r="G145" i="5" s="1"/>
  <c r="D146" i="5"/>
  <c r="C147" i="5" s="1"/>
  <c r="B146" i="5"/>
  <c r="E137" i="4"/>
  <c r="B138" i="4"/>
  <c r="G138" i="4" s="1"/>
  <c r="D137" i="4"/>
  <c r="E146" i="5" l="1"/>
  <c r="G146" i="5" s="1"/>
  <c r="D147" i="5"/>
  <c r="C148" i="5" s="1"/>
  <c r="E147" i="5"/>
  <c r="G147" i="5" s="1"/>
  <c r="B147" i="5"/>
  <c r="E138" i="4"/>
  <c r="B139" i="4"/>
  <c r="G139" i="4" s="1"/>
  <c r="D138" i="4"/>
  <c r="D148" i="5" l="1"/>
  <c r="C149" i="5" s="1"/>
  <c r="E148" i="5"/>
  <c r="G148" i="5" s="1"/>
  <c r="B148" i="5"/>
  <c r="E139" i="4"/>
  <c r="B140" i="4"/>
  <c r="G140" i="4" s="1"/>
  <c r="D139" i="4"/>
  <c r="D149" i="5" l="1"/>
  <c r="C150" i="5" s="1"/>
  <c r="E149" i="5"/>
  <c r="G149" i="5" s="1"/>
  <c r="B149" i="5"/>
  <c r="E140" i="4"/>
  <c r="B141" i="4"/>
  <c r="G141" i="4" s="1"/>
  <c r="D140" i="4"/>
  <c r="D150" i="5" l="1"/>
  <c r="C151" i="5" s="1"/>
  <c r="E150" i="5"/>
  <c r="G150" i="5" s="1"/>
  <c r="B150" i="5"/>
  <c r="E141" i="4"/>
  <c r="D141" i="4"/>
  <c r="B142" i="4"/>
  <c r="G142" i="4" s="1"/>
  <c r="D151" i="5" l="1"/>
  <c r="C152" i="5" s="1"/>
  <c r="E151" i="5"/>
  <c r="G151" i="5" s="1"/>
  <c r="B151" i="5"/>
  <c r="E142" i="4"/>
  <c r="D142" i="4"/>
  <c r="B143" i="4"/>
  <c r="G143" i="4" s="1"/>
  <c r="D152" i="5" l="1"/>
  <c r="C153" i="5" s="1"/>
  <c r="E152" i="5"/>
  <c r="G152" i="5" s="1"/>
  <c r="B152" i="5"/>
  <c r="E143" i="4"/>
  <c r="D143" i="4"/>
  <c r="B144" i="4"/>
  <c r="G144" i="4" s="1"/>
  <c r="D153" i="5" l="1"/>
  <c r="C154" i="5" s="1"/>
  <c r="E153" i="5"/>
  <c r="G153" i="5" s="1"/>
  <c r="B153" i="5"/>
  <c r="E144" i="4"/>
  <c r="D144" i="4"/>
  <c r="B145" i="4"/>
  <c r="G145" i="4" s="1"/>
  <c r="D154" i="5" l="1"/>
  <c r="C155" i="5" s="1"/>
  <c r="E154" i="5"/>
  <c r="G154" i="5" s="1"/>
  <c r="B154" i="5"/>
  <c r="E145" i="4"/>
  <c r="D145" i="4"/>
  <c r="B146" i="4"/>
  <c r="G146" i="4" s="1"/>
  <c r="D155" i="5" l="1"/>
  <c r="C156" i="5" s="1"/>
  <c r="E155" i="5"/>
  <c r="G155" i="5" s="1"/>
  <c r="B155" i="5"/>
  <c r="E146" i="4"/>
  <c r="D146" i="4"/>
  <c r="B147" i="4"/>
  <c r="G147" i="4" s="1"/>
  <c r="D156" i="5" l="1"/>
  <c r="C157" i="5" s="1"/>
  <c r="E156" i="5"/>
  <c r="G156" i="5" s="1"/>
  <c r="B156" i="5"/>
  <c r="E147" i="4"/>
  <c r="D147" i="4"/>
  <c r="B148" i="4"/>
  <c r="G148" i="4" s="1"/>
  <c r="D157" i="5" l="1"/>
  <c r="C158" i="5" s="1"/>
  <c r="E157" i="5"/>
  <c r="G157" i="5" s="1"/>
  <c r="B157" i="5"/>
  <c r="E148" i="4"/>
  <c r="D148" i="4"/>
  <c r="B149" i="4"/>
  <c r="G149" i="4" s="1"/>
  <c r="D158" i="5" l="1"/>
  <c r="C159" i="5" s="1"/>
  <c r="E158" i="5"/>
  <c r="G158" i="5" s="1"/>
  <c r="B158" i="5"/>
  <c r="E149" i="4"/>
  <c r="D149" i="4"/>
  <c r="B150" i="4"/>
  <c r="G150" i="4" s="1"/>
  <c r="D159" i="5" l="1"/>
  <c r="C160" i="5" s="1"/>
  <c r="E159" i="5"/>
  <c r="G159" i="5" s="1"/>
  <c r="B159" i="5"/>
  <c r="E150" i="4"/>
  <c r="D150" i="4"/>
  <c r="B151" i="4"/>
  <c r="G151" i="4" s="1"/>
  <c r="D160" i="5" l="1"/>
  <c r="C161" i="5" s="1"/>
  <c r="E160" i="5"/>
  <c r="G160" i="5" s="1"/>
  <c r="B160" i="5"/>
  <c r="E151" i="4"/>
  <c r="B152" i="4"/>
  <c r="G152" i="4" s="1"/>
  <c r="D151" i="4"/>
  <c r="D161" i="5" l="1"/>
  <c r="C162" i="5" s="1"/>
  <c r="B161" i="5"/>
  <c r="E152" i="4"/>
  <c r="D152" i="4"/>
  <c r="B153" i="4"/>
  <c r="G153" i="4" s="1"/>
  <c r="E161" i="5" l="1"/>
  <c r="G161" i="5" s="1"/>
  <c r="D162" i="5"/>
  <c r="C163" i="5" s="1"/>
  <c r="B162" i="5"/>
  <c r="E153" i="4"/>
  <c r="D153" i="4"/>
  <c r="B154" i="4"/>
  <c r="G154" i="4" s="1"/>
  <c r="E162" i="5" l="1"/>
  <c r="G162" i="5" s="1"/>
  <c r="D163" i="5"/>
  <c r="C164" i="5" s="1"/>
  <c r="B163" i="5"/>
  <c r="E154" i="4"/>
  <c r="B155" i="4"/>
  <c r="G155" i="4" s="1"/>
  <c r="D154" i="4"/>
  <c r="E163" i="5" l="1"/>
  <c r="G163" i="5" s="1"/>
  <c r="D164" i="5"/>
  <c r="C165" i="5" s="1"/>
  <c r="B164" i="5"/>
  <c r="E155" i="4"/>
  <c r="D155" i="4"/>
  <c r="B156" i="4"/>
  <c r="G156" i="4" s="1"/>
  <c r="E164" i="5" l="1"/>
  <c r="G164" i="5" s="1"/>
  <c r="D165" i="5"/>
  <c r="C166" i="5" s="1"/>
  <c r="B165" i="5"/>
  <c r="E156" i="4"/>
  <c r="D156" i="4"/>
  <c r="B157" i="4"/>
  <c r="G157" i="4" s="1"/>
  <c r="E165" i="5" l="1"/>
  <c r="G165" i="5" s="1"/>
  <c r="D166" i="5"/>
  <c r="C167" i="5" s="1"/>
  <c r="B166" i="5"/>
  <c r="E157" i="4"/>
  <c r="D157" i="4"/>
  <c r="B158" i="4"/>
  <c r="G158" i="4" s="1"/>
  <c r="E166" i="5" l="1"/>
  <c r="G166" i="5" s="1"/>
  <c r="D167" i="5"/>
  <c r="C168" i="5" s="1"/>
  <c r="B167" i="5"/>
  <c r="E158" i="4"/>
  <c r="D158" i="4"/>
  <c r="B159" i="4"/>
  <c r="G159" i="4" s="1"/>
  <c r="E167" i="5" l="1"/>
  <c r="G167" i="5" s="1"/>
  <c r="D168" i="5"/>
  <c r="C169" i="5" s="1"/>
  <c r="B168" i="5"/>
  <c r="E159" i="4"/>
  <c r="D159" i="4"/>
  <c r="B160" i="4"/>
  <c r="G160" i="4" s="1"/>
  <c r="E168" i="5" l="1"/>
  <c r="G168" i="5" s="1"/>
  <c r="D169" i="5"/>
  <c r="C170" i="5" s="1"/>
  <c r="B169" i="5"/>
  <c r="E160" i="4"/>
  <c r="D160" i="4"/>
  <c r="B161" i="4"/>
  <c r="G161" i="4" s="1"/>
  <c r="E169" i="5" l="1"/>
  <c r="G169" i="5" s="1"/>
  <c r="D170" i="5"/>
  <c r="C171" i="5" s="1"/>
  <c r="B170" i="5"/>
  <c r="E161" i="4"/>
  <c r="D161" i="4"/>
  <c r="B162" i="4"/>
  <c r="G162" i="4" s="1"/>
  <c r="E170" i="5" l="1"/>
  <c r="G170" i="5" s="1"/>
  <c r="D171" i="5"/>
  <c r="C172" i="5" s="1"/>
  <c r="B171" i="5"/>
  <c r="E162" i="4"/>
  <c r="B163" i="4"/>
  <c r="G163" i="4" s="1"/>
  <c r="D162" i="4"/>
  <c r="E171" i="5" l="1"/>
  <c r="G171" i="5" s="1"/>
  <c r="D172" i="5"/>
  <c r="C173" i="5" s="1"/>
  <c r="B172" i="5"/>
  <c r="E163" i="4"/>
  <c r="B164" i="4"/>
  <c r="G164" i="4" s="1"/>
  <c r="D163" i="4"/>
  <c r="E172" i="5" l="1"/>
  <c r="G172" i="5" s="1"/>
  <c r="D173" i="5"/>
  <c r="C174" i="5" s="1"/>
  <c r="B173" i="5"/>
  <c r="E164" i="4"/>
  <c r="B165" i="4"/>
  <c r="G165" i="4" s="1"/>
  <c r="D164" i="4"/>
  <c r="E173" i="5" l="1"/>
  <c r="G173" i="5" s="1"/>
  <c r="D174" i="5"/>
  <c r="C175" i="5" s="1"/>
  <c r="B174" i="5"/>
  <c r="E165" i="4"/>
  <c r="D165" i="4"/>
  <c r="B166" i="4"/>
  <c r="G166" i="4" s="1"/>
  <c r="E174" i="5" l="1"/>
  <c r="G174" i="5" s="1"/>
  <c r="D175" i="5"/>
  <c r="C176" i="5" s="1"/>
  <c r="B175" i="5"/>
  <c r="E166" i="4"/>
  <c r="B167" i="4"/>
  <c r="G167" i="4" s="1"/>
  <c r="D166" i="4"/>
  <c r="E175" i="5" l="1"/>
  <c r="G175" i="5" s="1"/>
  <c r="D176" i="5"/>
  <c r="C177" i="5" s="1"/>
  <c r="E176" i="5"/>
  <c r="G176" i="5" s="1"/>
  <c r="B176" i="5"/>
  <c r="E167" i="4"/>
  <c r="D167" i="4"/>
  <c r="B168" i="4"/>
  <c r="G168" i="4" s="1"/>
  <c r="D177" i="5" l="1"/>
  <c r="C178" i="5" s="1"/>
  <c r="E177" i="5"/>
  <c r="G177" i="5" s="1"/>
  <c r="B177" i="5"/>
  <c r="E168" i="4"/>
  <c r="D168" i="4"/>
  <c r="B169" i="4"/>
  <c r="G169" i="4" s="1"/>
  <c r="D178" i="5" l="1"/>
  <c r="C179" i="5" s="1"/>
  <c r="E178" i="5"/>
  <c r="G178" i="5" s="1"/>
  <c r="B178" i="5"/>
  <c r="E169" i="4"/>
  <c r="D169" i="4"/>
  <c r="B170" i="4"/>
  <c r="G170" i="4" s="1"/>
  <c r="D179" i="5" l="1"/>
  <c r="C180" i="5" s="1"/>
  <c r="E179" i="5"/>
  <c r="G179" i="5" s="1"/>
  <c r="B179" i="5"/>
  <c r="E170" i="4"/>
  <c r="D170" i="4"/>
  <c r="B171" i="4"/>
  <c r="G171" i="4" s="1"/>
  <c r="D180" i="5" l="1"/>
  <c r="C181" i="5" s="1"/>
  <c r="E180" i="5"/>
  <c r="G180" i="5" s="1"/>
  <c r="B180" i="5"/>
  <c r="E171" i="4"/>
  <c r="B172" i="4"/>
  <c r="G172" i="4" s="1"/>
  <c r="D171" i="4"/>
  <c r="D181" i="5" l="1"/>
  <c r="C182" i="5" s="1"/>
  <c r="E181" i="5"/>
  <c r="G181" i="5" s="1"/>
  <c r="B181" i="5"/>
  <c r="E172" i="4"/>
  <c r="D172" i="4"/>
  <c r="B173" i="4"/>
  <c r="G173" i="4" s="1"/>
  <c r="D182" i="5" l="1"/>
  <c r="C183" i="5" s="1"/>
  <c r="E182" i="5"/>
  <c r="G182" i="5" s="1"/>
  <c r="B182" i="5"/>
  <c r="E173" i="4"/>
  <c r="B174" i="4"/>
  <c r="G174" i="4" s="1"/>
  <c r="D173" i="4"/>
  <c r="D183" i="5" l="1"/>
  <c r="C184" i="5" s="1"/>
  <c r="E183" i="5"/>
  <c r="G183" i="5" s="1"/>
  <c r="B183" i="5"/>
  <c r="E174" i="4"/>
  <c r="D174" i="4"/>
  <c r="B175" i="4"/>
  <c r="G175" i="4" s="1"/>
  <c r="D184" i="5" l="1"/>
  <c r="C185" i="5" s="1"/>
  <c r="E184" i="5"/>
  <c r="G184" i="5" s="1"/>
  <c r="B184" i="5"/>
  <c r="E175" i="4"/>
  <c r="D175" i="4"/>
  <c r="B176" i="4"/>
  <c r="G176" i="4" s="1"/>
  <c r="D185" i="5" l="1"/>
  <c r="C186" i="5" s="1"/>
  <c r="B185" i="5"/>
  <c r="E176" i="4"/>
  <c r="D176" i="4"/>
  <c r="B177" i="4"/>
  <c r="G177" i="4" s="1"/>
  <c r="E185" i="5" l="1"/>
  <c r="G185" i="5" s="1"/>
  <c r="D186" i="5"/>
  <c r="C187" i="5" s="1"/>
  <c r="B186" i="5"/>
  <c r="E177" i="4"/>
  <c r="D177" i="4"/>
  <c r="B178" i="4"/>
  <c r="G178" i="4" s="1"/>
  <c r="E186" i="5" l="1"/>
  <c r="G186" i="5" s="1"/>
  <c r="D187" i="5"/>
  <c r="C188" i="5" s="1"/>
  <c r="E187" i="5"/>
  <c r="G187" i="5" s="1"/>
  <c r="B187" i="5"/>
  <c r="E178" i="4"/>
  <c r="D178" i="4"/>
  <c r="B179" i="4"/>
  <c r="G179" i="4" s="1"/>
  <c r="D188" i="5" l="1"/>
  <c r="C189" i="5" s="1"/>
  <c r="E188" i="5"/>
  <c r="G188" i="5" s="1"/>
  <c r="B188" i="5"/>
  <c r="E179" i="4"/>
  <c r="B180" i="4"/>
  <c r="G180" i="4" s="1"/>
  <c r="D179" i="4"/>
  <c r="D189" i="5" l="1"/>
  <c r="C190" i="5" s="1"/>
  <c r="E189" i="5"/>
  <c r="G189" i="5" s="1"/>
  <c r="B189" i="5"/>
  <c r="E180" i="4"/>
  <c r="D180" i="4"/>
  <c r="B181" i="4"/>
  <c r="G181" i="4" s="1"/>
  <c r="D190" i="5" l="1"/>
  <c r="C191" i="5" s="1"/>
  <c r="E190" i="5"/>
  <c r="G190" i="5" s="1"/>
  <c r="B190" i="5"/>
  <c r="E181" i="4"/>
  <c r="B182" i="4"/>
  <c r="G182" i="4" s="1"/>
  <c r="D181" i="4"/>
  <c r="D191" i="5" l="1"/>
  <c r="C192" i="5" s="1"/>
  <c r="E191" i="5"/>
  <c r="G191" i="5" s="1"/>
  <c r="B191" i="5"/>
  <c r="E182" i="4"/>
  <c r="D182" i="4"/>
  <c r="B183" i="4"/>
  <c r="G183" i="4" s="1"/>
  <c r="D192" i="5" l="1"/>
  <c r="C193" i="5" s="1"/>
  <c r="B192" i="5"/>
  <c r="E183" i="4"/>
  <c r="D183" i="4"/>
  <c r="B184" i="4"/>
  <c r="G184" i="4" s="1"/>
  <c r="E192" i="5" l="1"/>
  <c r="G192" i="5" s="1"/>
  <c r="D193" i="5"/>
  <c r="C194" i="5" s="1"/>
  <c r="B193" i="5"/>
  <c r="E184" i="4"/>
  <c r="D184" i="4"/>
  <c r="B185" i="4"/>
  <c r="G185" i="4" s="1"/>
  <c r="E193" i="5" l="1"/>
  <c r="G193" i="5" s="1"/>
  <c r="D194" i="5"/>
  <c r="C195" i="5" s="1"/>
  <c r="E194" i="5"/>
  <c r="G194" i="5" s="1"/>
  <c r="B194" i="5"/>
  <c r="E185" i="4"/>
  <c r="D185" i="4"/>
  <c r="B186" i="4"/>
  <c r="G186" i="4" s="1"/>
  <c r="D195" i="5" l="1"/>
  <c r="C196" i="5" s="1"/>
  <c r="E195" i="5"/>
  <c r="G195" i="5" s="1"/>
  <c r="B195" i="5"/>
  <c r="E186" i="4"/>
  <c r="D186" i="4"/>
  <c r="B187" i="4"/>
  <c r="G187" i="4" s="1"/>
  <c r="D196" i="5" l="1"/>
  <c r="C197" i="5" s="1"/>
  <c r="E196" i="5"/>
  <c r="G196" i="5" s="1"/>
  <c r="B196" i="5"/>
  <c r="E187" i="4"/>
  <c r="D187" i="4"/>
  <c r="B188" i="4"/>
  <c r="G188" i="4" s="1"/>
  <c r="D197" i="5" l="1"/>
  <c r="C198" i="5" s="1"/>
  <c r="E197" i="5"/>
  <c r="G197" i="5" s="1"/>
  <c r="B197" i="5"/>
  <c r="E188" i="4"/>
  <c r="D188" i="4"/>
  <c r="B189" i="4"/>
  <c r="G189" i="4" s="1"/>
  <c r="D198" i="5" l="1"/>
  <c r="C199" i="5" s="1"/>
  <c r="E198" i="5"/>
  <c r="G198" i="5" s="1"/>
  <c r="B198" i="5"/>
  <c r="E189" i="4"/>
  <c r="D189" i="4"/>
  <c r="B190" i="4"/>
  <c r="G190" i="4" s="1"/>
  <c r="D199" i="5" l="1"/>
  <c r="C200" i="5" s="1"/>
  <c r="E199" i="5"/>
  <c r="G199" i="5" s="1"/>
  <c r="B199" i="5"/>
  <c r="E190" i="4"/>
  <c r="D190" i="4"/>
  <c r="B191" i="4"/>
  <c r="G191" i="4" s="1"/>
  <c r="D200" i="5" l="1"/>
  <c r="C201" i="5" s="1"/>
  <c r="E200" i="5"/>
  <c r="G200" i="5" s="1"/>
  <c r="B200" i="5"/>
  <c r="E191" i="4"/>
  <c r="D191" i="4"/>
  <c r="B192" i="4"/>
  <c r="G192" i="4" s="1"/>
  <c r="D201" i="5" l="1"/>
  <c r="C202" i="5" s="1"/>
  <c r="E201" i="5"/>
  <c r="G201" i="5" s="1"/>
  <c r="B201" i="5"/>
  <c r="E192" i="4"/>
  <c r="D192" i="4"/>
  <c r="B193" i="4"/>
  <c r="G193" i="4" s="1"/>
  <c r="D202" i="5" l="1"/>
  <c r="C203" i="5" s="1"/>
  <c r="E202" i="5"/>
  <c r="G202" i="5" s="1"/>
  <c r="B202" i="5"/>
  <c r="E193" i="4"/>
  <c r="D193" i="4"/>
  <c r="B194" i="4"/>
  <c r="G194" i="4" s="1"/>
  <c r="D203" i="5" l="1"/>
  <c r="C204" i="5" s="1"/>
  <c r="E203" i="5"/>
  <c r="G203" i="5" s="1"/>
  <c r="B203" i="5"/>
  <c r="E194" i="4"/>
  <c r="D194" i="4"/>
  <c r="B195" i="4"/>
  <c r="G195" i="4" s="1"/>
  <c r="D204" i="5" l="1"/>
  <c r="C205" i="5" s="1"/>
  <c r="E204" i="5"/>
  <c r="G204" i="5" s="1"/>
  <c r="B204" i="5"/>
  <c r="E195" i="4"/>
  <c r="D195" i="4"/>
  <c r="B196" i="4"/>
  <c r="G196" i="4" s="1"/>
  <c r="D205" i="5" l="1"/>
  <c r="C206" i="5" s="1"/>
  <c r="E205" i="5"/>
  <c r="G205" i="5" s="1"/>
  <c r="B205" i="5"/>
  <c r="E196" i="4"/>
  <c r="D196" i="4"/>
  <c r="B197" i="4"/>
  <c r="G197" i="4" s="1"/>
  <c r="D206" i="5" l="1"/>
  <c r="C207" i="5" s="1"/>
  <c r="E206" i="5"/>
  <c r="G206" i="5" s="1"/>
  <c r="B206" i="5"/>
  <c r="E197" i="4"/>
  <c r="D197" i="4"/>
  <c r="B198" i="4"/>
  <c r="G198" i="4" s="1"/>
  <c r="D207" i="5" l="1"/>
  <c r="C208" i="5" s="1"/>
  <c r="B207" i="5"/>
  <c r="E198" i="4"/>
  <c r="D198" i="4"/>
  <c r="B199" i="4"/>
  <c r="G199" i="4" s="1"/>
  <c r="E207" i="5" l="1"/>
  <c r="G207" i="5" s="1"/>
  <c r="D208" i="5"/>
  <c r="C209" i="5" s="1"/>
  <c r="B208" i="5"/>
  <c r="E199" i="4"/>
  <c r="D199" i="4"/>
  <c r="B200" i="4"/>
  <c r="G200" i="4" s="1"/>
  <c r="E208" i="5" l="1"/>
  <c r="G208" i="5" s="1"/>
  <c r="D209" i="5"/>
  <c r="C210" i="5" s="1"/>
  <c r="B209" i="5"/>
  <c r="E200" i="4"/>
  <c r="D200" i="4"/>
  <c r="B201" i="4"/>
  <c r="G201" i="4" s="1"/>
  <c r="E209" i="5" l="1"/>
  <c r="G209" i="5" s="1"/>
  <c r="D210" i="5"/>
  <c r="C211" i="5" s="1"/>
  <c r="B210" i="5"/>
  <c r="E201" i="4"/>
  <c r="D201" i="4"/>
  <c r="B202" i="4"/>
  <c r="G202" i="4" s="1"/>
  <c r="E210" i="5" l="1"/>
  <c r="G210" i="5" s="1"/>
  <c r="D211" i="5"/>
  <c r="C212" i="5" s="1"/>
  <c r="B211" i="5"/>
  <c r="E202" i="4"/>
  <c r="D202" i="4"/>
  <c r="B203" i="4"/>
  <c r="G203" i="4" s="1"/>
  <c r="E211" i="5" l="1"/>
  <c r="G211" i="5" s="1"/>
  <c r="D212" i="5"/>
  <c r="C213" i="5" s="1"/>
  <c r="B212" i="5"/>
  <c r="E203" i="4"/>
  <c r="D203" i="4"/>
  <c r="B204" i="4"/>
  <c r="G204" i="4" s="1"/>
  <c r="E212" i="5" l="1"/>
  <c r="G212" i="5" s="1"/>
  <c r="D213" i="5"/>
  <c r="E213" i="5" s="1"/>
  <c r="G213" i="5" s="1"/>
  <c r="B213" i="5"/>
  <c r="E204" i="4"/>
  <c r="D204" i="4"/>
  <c r="B205" i="4"/>
  <c r="G205" i="4" s="1"/>
  <c r="B214" i="5" l="1"/>
  <c r="E205" i="4"/>
  <c r="D205" i="4"/>
  <c r="B206" i="4"/>
  <c r="G206" i="4" s="1"/>
  <c r="E206" i="4" l="1"/>
  <c r="B207" i="4"/>
  <c r="G207" i="4" s="1"/>
  <c r="D206" i="4"/>
  <c r="E207" i="4" l="1"/>
  <c r="B208" i="4"/>
  <c r="G208" i="4" s="1"/>
  <c r="D207" i="4"/>
  <c r="E208" i="4" l="1"/>
  <c r="D208" i="4"/>
  <c r="B209" i="4"/>
  <c r="G209" i="4" s="1"/>
  <c r="E209" i="4" l="1"/>
  <c r="D209" i="4"/>
  <c r="B210" i="4"/>
  <c r="G210" i="4" s="1"/>
  <c r="E210" i="4" l="1"/>
  <c r="D210" i="4"/>
  <c r="B211" i="4"/>
  <c r="G211" i="4" s="1"/>
  <c r="E211" i="4" l="1"/>
  <c r="D211" i="4"/>
  <c r="B212" i="4"/>
  <c r="G212" i="4" s="1"/>
  <c r="E212" i="4" l="1"/>
  <c r="B213" i="4"/>
  <c r="G213" i="4" s="1"/>
  <c r="D212" i="4"/>
  <c r="E213" i="4" l="1"/>
  <c r="D213" i="4"/>
  <c r="B214" i="4"/>
  <c r="G214" i="4" s="1"/>
  <c r="E214" i="4" l="1"/>
  <c r="D214" i="4"/>
  <c r="B215" i="4"/>
  <c r="G215" i="4" s="1"/>
  <c r="E215" i="4" l="1"/>
  <c r="D215" i="4"/>
  <c r="B216" i="4"/>
  <c r="G216" i="4" s="1"/>
  <c r="E216" i="4" l="1"/>
  <c r="D216" i="4"/>
  <c r="B217" i="4"/>
  <c r="G217" i="4" s="1"/>
  <c r="E217" i="4" l="1"/>
  <c r="D217" i="4"/>
  <c r="B218" i="4"/>
  <c r="G218" i="4" s="1"/>
  <c r="E218" i="4" l="1"/>
  <c r="D218" i="4"/>
  <c r="B219" i="4"/>
  <c r="G219" i="4" s="1"/>
  <c r="E219" i="4" l="1"/>
  <c r="B220" i="4"/>
  <c r="G220" i="4" s="1"/>
  <c r="D219" i="4"/>
  <c r="E220" i="4" l="1"/>
  <c r="D220" i="4"/>
  <c r="B221" i="4"/>
  <c r="G221" i="4" s="1"/>
  <c r="E221" i="4" l="1"/>
  <c r="D221" i="4"/>
  <c r="B222" i="4"/>
  <c r="G222" i="4" s="1"/>
  <c r="E222" i="4" l="1"/>
  <c r="D222" i="4"/>
  <c r="B223" i="4"/>
  <c r="G223" i="4" s="1"/>
  <c r="E223" i="4" l="1"/>
  <c r="D223" i="4"/>
  <c r="B224" i="4"/>
  <c r="G224" i="4" s="1"/>
  <c r="E224" i="4" l="1"/>
  <c r="D224" i="4"/>
  <c r="B225" i="4"/>
  <c r="G225" i="4" s="1"/>
  <c r="E225" i="4" l="1"/>
  <c r="D225" i="4"/>
  <c r="B226" i="4"/>
  <c r="G226" i="4" s="1"/>
  <c r="E226" i="4" l="1"/>
  <c r="D226" i="4"/>
  <c r="B227" i="4"/>
  <c r="G227" i="4" s="1"/>
  <c r="E227" i="4" l="1"/>
  <c r="D227" i="4"/>
  <c r="B228" i="4"/>
  <c r="G228" i="4" s="1"/>
  <c r="E228" i="4" l="1"/>
  <c r="D228" i="4"/>
  <c r="B229" i="4"/>
  <c r="G229" i="4" s="1"/>
  <c r="E229" i="4" l="1"/>
  <c r="B230" i="4"/>
  <c r="G230" i="4" s="1"/>
  <c r="D229" i="4"/>
  <c r="E230" i="4" l="1"/>
  <c r="D230" i="4"/>
  <c r="B231" i="4"/>
  <c r="G231" i="4" s="1"/>
  <c r="E231" i="4" l="1"/>
  <c r="D231" i="4"/>
  <c r="B232" i="4"/>
  <c r="G232" i="4" s="1"/>
  <c r="E232" i="4" l="1"/>
  <c r="D232" i="4"/>
  <c r="B233" i="4"/>
  <c r="G233" i="4" s="1"/>
  <c r="E233" i="4" l="1"/>
  <c r="D233" i="4"/>
  <c r="B234" i="4"/>
  <c r="G234" i="4" s="1"/>
  <c r="E234" i="4" l="1"/>
  <c r="D234" i="4"/>
  <c r="B235" i="4"/>
  <c r="G235" i="4" s="1"/>
  <c r="E235" i="4" l="1"/>
  <c r="D235" i="4"/>
  <c r="B236" i="4"/>
  <c r="G236" i="4" s="1"/>
  <c r="E236" i="4" l="1"/>
  <c r="D236" i="4"/>
  <c r="B237" i="4"/>
  <c r="G237" i="4" s="1"/>
  <c r="E237" i="4" l="1"/>
  <c r="D237" i="4"/>
  <c r="B238" i="4"/>
  <c r="G238" i="4" s="1"/>
  <c r="E238" i="4" l="1"/>
  <c r="D238" i="4"/>
  <c r="B239" i="4"/>
  <c r="G239" i="4" s="1"/>
  <c r="E239" i="4" l="1"/>
  <c r="D239" i="4"/>
  <c r="B240" i="4"/>
  <c r="G240" i="4" s="1"/>
  <c r="E240" i="4" l="1"/>
  <c r="D240" i="4"/>
  <c r="B241" i="4"/>
  <c r="G241" i="4" s="1"/>
  <c r="E241" i="4" l="1"/>
  <c r="D241" i="4"/>
  <c r="B242" i="4"/>
  <c r="G242" i="4" s="1"/>
  <c r="E242" i="4" l="1"/>
  <c r="D242" i="4"/>
  <c r="B243" i="4"/>
  <c r="G243" i="4" s="1"/>
  <c r="E243" i="4" l="1"/>
  <c r="D243" i="4"/>
  <c r="B244" i="4"/>
  <c r="G244" i="4" s="1"/>
  <c r="E244" i="4" l="1"/>
  <c r="D244" i="4"/>
  <c r="B245" i="4"/>
  <c r="G245" i="4" s="1"/>
  <c r="E245" i="4" l="1"/>
  <c r="D245" i="4"/>
  <c r="B246" i="4"/>
  <c r="G246" i="4" s="1"/>
  <c r="E246" i="4" l="1"/>
  <c r="D246" i="4"/>
  <c r="B247" i="4"/>
  <c r="G247" i="4" s="1"/>
  <c r="E247" i="4" l="1"/>
  <c r="D247" i="4"/>
  <c r="B248" i="4"/>
  <c r="G248" i="4" s="1"/>
  <c r="E248" i="4" l="1"/>
  <c r="D248" i="4"/>
  <c r="B249" i="4"/>
  <c r="G249" i="4" s="1"/>
  <c r="E249" i="4" l="1"/>
  <c r="D249" i="4"/>
  <c r="B250" i="4"/>
  <c r="G250" i="4" s="1"/>
  <c r="E250" i="4" l="1"/>
  <c r="D250" i="4"/>
  <c r="B251" i="4"/>
  <c r="G251" i="4" s="1"/>
  <c r="E251" i="4" l="1"/>
  <c r="D251" i="4"/>
  <c r="B252" i="4"/>
  <c r="G252" i="4" s="1"/>
  <c r="E252" i="4" l="1"/>
  <c r="D252" i="4"/>
  <c r="B253" i="4"/>
  <c r="G253" i="4" s="1"/>
  <c r="E253" i="4" l="1"/>
  <c r="D253" i="4"/>
  <c r="B254" i="4"/>
  <c r="G254" i="4" s="1"/>
  <c r="E254" i="4" l="1"/>
  <c r="D254" i="4"/>
  <c r="B255" i="4"/>
  <c r="G255" i="4" s="1"/>
  <c r="E255" i="4" l="1"/>
  <c r="D255" i="4"/>
  <c r="B256" i="4"/>
  <c r="G256" i="4" s="1"/>
  <c r="E256" i="4" l="1"/>
  <c r="D256" i="4"/>
  <c r="B257" i="4"/>
  <c r="G257" i="4" s="1"/>
  <c r="E257" i="4" l="1"/>
  <c r="D257" i="4"/>
  <c r="B258" i="4"/>
  <c r="G258" i="4" s="1"/>
  <c r="E258" i="4" l="1"/>
  <c r="D258" i="4"/>
  <c r="B259" i="4"/>
  <c r="G259" i="4" s="1"/>
  <c r="E259" i="4" l="1"/>
  <c r="D259" i="4"/>
  <c r="B260" i="4"/>
  <c r="G260" i="4" s="1"/>
  <c r="E260" i="4" l="1"/>
  <c r="B261" i="4"/>
  <c r="G261" i="4" s="1"/>
  <c r="D260" i="4"/>
  <c r="E261" i="4" l="1"/>
  <c r="D261" i="4"/>
  <c r="B262" i="4"/>
  <c r="G262" i="4" s="1"/>
  <c r="E262" i="4" l="1"/>
  <c r="D262" i="4"/>
  <c r="B263" i="4"/>
  <c r="G263" i="4" s="1"/>
  <c r="E263" i="4" l="1"/>
  <c r="D263" i="4"/>
  <c r="B264" i="4"/>
  <c r="G264" i="4" s="1"/>
  <c r="E264" i="4" l="1"/>
  <c r="D264" i="4"/>
  <c r="B265" i="4"/>
  <c r="G265" i="4" s="1"/>
  <c r="E265" i="4" l="1"/>
  <c r="D265" i="4"/>
  <c r="B266" i="4"/>
  <c r="G266" i="4" s="1"/>
  <c r="E266" i="4" l="1"/>
  <c r="D266" i="4"/>
  <c r="B267" i="4"/>
  <c r="G267" i="4" s="1"/>
  <c r="E267" i="4" l="1"/>
  <c r="D267" i="4"/>
  <c r="B268" i="4"/>
  <c r="G268" i="4" s="1"/>
  <c r="E268" i="4" l="1"/>
  <c r="D268" i="4"/>
  <c r="B269" i="4"/>
  <c r="G269" i="4" s="1"/>
  <c r="E269" i="4" l="1"/>
  <c r="D269" i="4"/>
  <c r="B270" i="4"/>
  <c r="G270" i="4" s="1"/>
  <c r="E270" i="4" l="1"/>
  <c r="D270" i="4"/>
  <c r="B271" i="4"/>
  <c r="G271" i="4" s="1"/>
  <c r="E271" i="4" l="1"/>
  <c r="D271" i="4"/>
  <c r="B272" i="4"/>
  <c r="G272" i="4" s="1"/>
  <c r="E272" i="4" l="1"/>
  <c r="D272" i="4"/>
  <c r="B273" i="4"/>
  <c r="G273" i="4" s="1"/>
  <c r="E273" i="4" l="1"/>
  <c r="D273" i="4"/>
  <c r="B274" i="4"/>
  <c r="G274" i="4" s="1"/>
  <c r="E274" i="4" l="1"/>
  <c r="D274" i="4"/>
  <c r="B275" i="4"/>
  <c r="G275" i="4" s="1"/>
  <c r="E275" i="4" l="1"/>
  <c r="D275" i="4"/>
  <c r="B276" i="4"/>
  <c r="G276" i="4" s="1"/>
  <c r="E276" i="4" l="1"/>
  <c r="D276" i="4"/>
  <c r="B277" i="4"/>
  <c r="G277" i="4" s="1"/>
  <c r="E277" i="4" l="1"/>
  <c r="D277" i="4"/>
  <c r="B278" i="4"/>
  <c r="G278" i="4" s="1"/>
  <c r="E278" i="4" l="1"/>
  <c r="D278" i="4"/>
  <c r="B279" i="4"/>
  <c r="G279" i="4" s="1"/>
  <c r="E279" i="4" l="1"/>
  <c r="D279" i="4"/>
  <c r="B280" i="4"/>
  <c r="G280" i="4" s="1"/>
  <c r="E280" i="4" l="1"/>
  <c r="D280" i="4"/>
  <c r="B281" i="4"/>
  <c r="G281" i="4" s="1"/>
  <c r="E281" i="4" l="1"/>
  <c r="D281" i="4"/>
  <c r="B282" i="4"/>
  <c r="G282" i="4" s="1"/>
  <c r="E282" i="4" l="1"/>
  <c r="D282" i="4"/>
  <c r="B283" i="4"/>
  <c r="G283" i="4" s="1"/>
  <c r="E283" i="4" l="1"/>
  <c r="D283" i="4"/>
  <c r="B284" i="4"/>
  <c r="G284" i="4" s="1"/>
  <c r="E284" i="4" l="1"/>
  <c r="D284" i="4"/>
  <c r="B285" i="4"/>
  <c r="G285" i="4" s="1"/>
  <c r="E285" i="4" l="1"/>
  <c r="D285" i="4"/>
  <c r="B286" i="4"/>
  <c r="G286" i="4" s="1"/>
  <c r="E286" i="4" l="1"/>
  <c r="D286" i="4"/>
  <c r="B287" i="4"/>
  <c r="G287" i="4" s="1"/>
  <c r="E287" i="4" l="1"/>
  <c r="D287" i="4"/>
  <c r="B288" i="4"/>
  <c r="G288" i="4" s="1"/>
  <c r="E288" i="4" l="1"/>
  <c r="D288" i="4"/>
  <c r="B289" i="4"/>
  <c r="G289" i="4" s="1"/>
  <c r="E289" i="4" l="1"/>
  <c r="D289" i="4"/>
  <c r="B290" i="4"/>
  <c r="G290" i="4" s="1"/>
  <c r="E290" i="4" l="1"/>
  <c r="D290" i="4"/>
  <c r="B291" i="4"/>
  <c r="G291" i="4" s="1"/>
  <c r="E291" i="4" l="1"/>
  <c r="D291" i="4"/>
  <c r="B292" i="4"/>
  <c r="G292" i="4" s="1"/>
  <c r="E292" i="4" l="1"/>
  <c r="D292" i="4"/>
  <c r="B293" i="4"/>
  <c r="G293" i="4" s="1"/>
  <c r="E293" i="4" l="1"/>
  <c r="D293" i="4"/>
  <c r="B294" i="4"/>
  <c r="G294" i="4" s="1"/>
  <c r="E294" i="4" l="1"/>
  <c r="D294" i="4"/>
  <c r="B295" i="4"/>
  <c r="G295" i="4" s="1"/>
  <c r="E295" i="4" l="1"/>
  <c r="D295" i="4"/>
  <c r="B296" i="4"/>
  <c r="G296" i="4" s="1"/>
  <c r="E296" i="4" l="1"/>
  <c r="D296" i="4"/>
  <c r="B297" i="4"/>
  <c r="G297" i="4" s="1"/>
  <c r="E297" i="4" l="1"/>
  <c r="D297" i="4"/>
  <c r="B298" i="4"/>
  <c r="G298" i="4" s="1"/>
  <c r="E298" i="4" l="1"/>
  <c r="D298" i="4"/>
  <c r="B299" i="4"/>
  <c r="G299" i="4" s="1"/>
  <c r="E299" i="4" l="1"/>
  <c r="D299" i="4"/>
  <c r="B300" i="4"/>
  <c r="G300" i="4" s="1"/>
  <c r="E300" i="4" l="1"/>
  <c r="D300" i="4"/>
  <c r="B301" i="4"/>
  <c r="G301" i="4" s="1"/>
  <c r="E301" i="4" l="1"/>
  <c r="D301" i="4"/>
  <c r="B302" i="4"/>
  <c r="G302" i="4" s="1"/>
  <c r="E302" i="4" l="1"/>
  <c r="D302" i="4"/>
  <c r="B303" i="4"/>
  <c r="G303" i="4" s="1"/>
  <c r="E303" i="4" l="1"/>
  <c r="D303" i="4"/>
  <c r="B304" i="4"/>
  <c r="G304" i="4" s="1"/>
  <c r="E304" i="4" l="1"/>
  <c r="D304" i="4"/>
  <c r="B305" i="4"/>
  <c r="G305" i="4" s="1"/>
  <c r="E305" i="4" l="1"/>
  <c r="D305" i="4"/>
  <c r="B306" i="4"/>
  <c r="G306" i="4" s="1"/>
  <c r="E306" i="4" l="1"/>
  <c r="D306" i="4"/>
  <c r="B307" i="4"/>
  <c r="G307" i="4" s="1"/>
  <c r="E307" i="4" l="1"/>
  <c r="D307" i="4"/>
  <c r="B308" i="4"/>
  <c r="G308" i="4" s="1"/>
  <c r="E308" i="4" l="1"/>
  <c r="D308" i="4"/>
  <c r="B309" i="4"/>
  <c r="G309" i="4" s="1"/>
  <c r="E309" i="4" l="1"/>
  <c r="D309" i="4"/>
  <c r="B310" i="4"/>
  <c r="G310" i="4" s="1"/>
  <c r="E310" i="4" l="1"/>
  <c r="D310" i="4"/>
  <c r="B311" i="4"/>
  <c r="G311" i="4" s="1"/>
  <c r="E311" i="4" l="1"/>
  <c r="D311" i="4"/>
  <c r="B312" i="4"/>
  <c r="E312" i="4" l="1"/>
  <c r="D312" i="4"/>
  <c r="C127" i="3" l="1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G6" i="2"/>
  <c r="G7" i="2"/>
  <c r="G8" i="2"/>
  <c r="G9" i="2"/>
  <c r="G10" i="2"/>
  <c r="G11" i="2"/>
  <c r="G12" i="2"/>
  <c r="F6" i="2"/>
  <c r="F7" i="2"/>
  <c r="F8" i="2"/>
  <c r="F9" i="2"/>
  <c r="F10" i="2"/>
  <c r="F11" i="2"/>
  <c r="F12" i="2"/>
  <c r="J29" i="4" l="1"/>
  <c r="L29" i="4" l="1"/>
  <c r="D24" i="3"/>
  <c r="H24" i="3"/>
  <c r="M29" i="4" l="1"/>
  <c r="O29" i="4" s="1"/>
  <c r="J30" i="4" s="1"/>
  <c r="F24" i="3"/>
  <c r="I24" i="3"/>
  <c r="J24" i="3" s="1"/>
  <c r="L30" i="4" l="1"/>
  <c r="H25" i="3"/>
  <c r="M30" i="4" l="1"/>
  <c r="O30" i="4" s="1"/>
  <c r="J31" i="4" s="1"/>
  <c r="L31" i="4" s="1"/>
  <c r="M31" i="4" s="1"/>
  <c r="O31" i="4" s="1"/>
  <c r="J32" i="4" s="1"/>
  <c r="L32" i="4" s="1"/>
  <c r="M32" i="4" s="1"/>
  <c r="O32" i="4" s="1"/>
  <c r="J33" i="4" s="1"/>
  <c r="L33" i="4" s="1"/>
  <c r="M33" i="4" s="1"/>
  <c r="O33" i="4" s="1"/>
  <c r="J34" i="4" s="1"/>
  <c r="L34" i="4" s="1"/>
  <c r="M34" i="4" s="1"/>
  <c r="O34" i="4" s="1"/>
  <c r="J35" i="4" s="1"/>
  <c r="L35" i="4" s="1"/>
  <c r="M35" i="4" s="1"/>
  <c r="O35" i="4" s="1"/>
  <c r="J36" i="4" s="1"/>
  <c r="L36" i="4" s="1"/>
  <c r="M36" i="4" s="1"/>
  <c r="O36" i="4" s="1"/>
  <c r="J37" i="4" s="1"/>
  <c r="L37" i="4" s="1"/>
  <c r="M37" i="4" s="1"/>
  <c r="O37" i="4" s="1"/>
  <c r="J38" i="4" s="1"/>
  <c r="L38" i="4" s="1"/>
  <c r="M38" i="4" s="1"/>
  <c r="O38" i="4" s="1"/>
  <c r="J39" i="4" s="1"/>
  <c r="L39" i="4" s="1"/>
  <c r="M39" i="4" s="1"/>
  <c r="O39" i="4" s="1"/>
  <c r="J40" i="4" s="1"/>
  <c r="L40" i="4" s="1"/>
  <c r="M40" i="4" s="1"/>
  <c r="O40" i="4" s="1"/>
  <c r="J41" i="4" s="1"/>
  <c r="L41" i="4" s="1"/>
  <c r="M41" i="4" s="1"/>
  <c r="O41" i="4" s="1"/>
  <c r="J42" i="4" s="1"/>
  <c r="L42" i="4" s="1"/>
  <c r="M42" i="4" s="1"/>
  <c r="O42" i="4" s="1"/>
  <c r="J43" i="4" s="1"/>
  <c r="L43" i="4" s="1"/>
  <c r="M43" i="4" s="1"/>
  <c r="O43" i="4" s="1"/>
  <c r="J44" i="4" s="1"/>
  <c r="L44" i="4" s="1"/>
  <c r="M44" i="4" s="1"/>
  <c r="O44" i="4" s="1"/>
  <c r="J45" i="4" s="1"/>
  <c r="L45" i="4" s="1"/>
  <c r="M45" i="4" s="1"/>
  <c r="O45" i="4" s="1"/>
  <c r="J46" i="4" s="1"/>
  <c r="L46" i="4" s="1"/>
  <c r="M46" i="4" s="1"/>
  <c r="O46" i="4" s="1"/>
  <c r="J47" i="4" s="1"/>
  <c r="L47" i="4" s="1"/>
  <c r="M47" i="4" s="1"/>
  <c r="O47" i="4" s="1"/>
  <c r="J48" i="4" s="1"/>
  <c r="L48" i="4" s="1"/>
  <c r="M48" i="4" s="1"/>
  <c r="O48" i="4" s="1"/>
  <c r="J49" i="4" s="1"/>
  <c r="L49" i="4" s="1"/>
  <c r="M49" i="4" s="1"/>
  <c r="O49" i="4" s="1"/>
  <c r="J50" i="4" s="1"/>
  <c r="L50" i="4" s="1"/>
  <c r="M50" i="4" s="1"/>
  <c r="O50" i="4" s="1"/>
  <c r="J51" i="4" s="1"/>
  <c r="L51" i="4" s="1"/>
  <c r="M51" i="4" s="1"/>
  <c r="O51" i="4" s="1"/>
  <c r="J52" i="4" s="1"/>
  <c r="L52" i="4" s="1"/>
  <c r="M52" i="4" s="1"/>
  <c r="O52" i="4" s="1"/>
  <c r="J53" i="4" s="1"/>
  <c r="L53" i="4" s="1"/>
  <c r="M53" i="4" s="1"/>
  <c r="O53" i="4" s="1"/>
  <c r="J54" i="4" s="1"/>
  <c r="L54" i="4" s="1"/>
  <c r="M54" i="4" s="1"/>
  <c r="O54" i="4" s="1"/>
  <c r="J55" i="4" s="1"/>
  <c r="L55" i="4" s="1"/>
  <c r="M55" i="4" s="1"/>
  <c r="O55" i="4" s="1"/>
  <c r="J56" i="4" s="1"/>
  <c r="L56" i="4" s="1"/>
  <c r="M56" i="4" s="1"/>
  <c r="O56" i="4" s="1"/>
  <c r="J57" i="4" s="1"/>
  <c r="L57" i="4" s="1"/>
  <c r="M57" i="4" s="1"/>
  <c r="O57" i="4" s="1"/>
  <c r="J58" i="4" s="1"/>
  <c r="L58" i="4" s="1"/>
  <c r="M58" i="4" s="1"/>
  <c r="O58" i="4" s="1"/>
  <c r="J59" i="4" s="1"/>
  <c r="L59" i="4" s="1"/>
  <c r="M59" i="4" s="1"/>
  <c r="O59" i="4" s="1"/>
  <c r="J60" i="4" s="1"/>
  <c r="L60" i="4" s="1"/>
  <c r="M60" i="4" s="1"/>
  <c r="O60" i="4" s="1"/>
  <c r="J61" i="4" s="1"/>
  <c r="L61" i="4" s="1"/>
  <c r="M61" i="4" s="1"/>
  <c r="O61" i="4" s="1"/>
  <c r="J62" i="4" s="1"/>
  <c r="L62" i="4" s="1"/>
  <c r="M62" i="4" s="1"/>
  <c r="O62" i="4" s="1"/>
  <c r="J63" i="4" s="1"/>
  <c r="L63" i="4" s="1"/>
  <c r="M63" i="4" s="1"/>
  <c r="O63" i="4" s="1"/>
  <c r="J64" i="4" s="1"/>
  <c r="L64" i="4" s="1"/>
  <c r="M64" i="4" s="1"/>
  <c r="O64" i="4" s="1"/>
  <c r="J65" i="4" s="1"/>
  <c r="L65" i="4" s="1"/>
  <c r="M65" i="4" s="1"/>
  <c r="O65" i="4" s="1"/>
  <c r="J66" i="4" s="1"/>
  <c r="L66" i="4" s="1"/>
  <c r="M66" i="4" s="1"/>
  <c r="O66" i="4" s="1"/>
  <c r="J67" i="4" s="1"/>
  <c r="L67" i="4" s="1"/>
  <c r="M67" i="4" s="1"/>
  <c r="O67" i="4" s="1"/>
  <c r="J68" i="4" s="1"/>
  <c r="L68" i="4" s="1"/>
  <c r="M68" i="4" s="1"/>
  <c r="O68" i="4" s="1"/>
  <c r="J69" i="4" s="1"/>
  <c r="L69" i="4" s="1"/>
  <c r="M69" i="4" s="1"/>
  <c r="O69" i="4" s="1"/>
  <c r="J70" i="4" s="1"/>
  <c r="L70" i="4" s="1"/>
  <c r="M70" i="4" s="1"/>
  <c r="O70" i="4" s="1"/>
  <c r="J71" i="4" s="1"/>
  <c r="L71" i="4" s="1"/>
  <c r="M71" i="4" s="1"/>
  <c r="O71" i="4" s="1"/>
  <c r="J72" i="4" s="1"/>
  <c r="L72" i="4" s="1"/>
  <c r="M72" i="4" s="1"/>
  <c r="O72" i="4" s="1"/>
  <c r="J73" i="4" s="1"/>
  <c r="L73" i="4" s="1"/>
  <c r="M73" i="4" s="1"/>
  <c r="O73" i="4" s="1"/>
  <c r="J74" i="4" s="1"/>
  <c r="L74" i="4" s="1"/>
  <c r="M74" i="4" s="1"/>
  <c r="O74" i="4" s="1"/>
  <c r="J75" i="4" s="1"/>
  <c r="L75" i="4" s="1"/>
  <c r="M75" i="4" s="1"/>
  <c r="O75" i="4" s="1"/>
  <c r="J76" i="4" s="1"/>
  <c r="L76" i="4" s="1"/>
  <c r="D25" i="3"/>
  <c r="F25" i="3" s="1"/>
  <c r="O76" i="4" l="1"/>
  <c r="J77" i="4"/>
  <c r="J78" i="4" s="1"/>
  <c r="M76" i="4"/>
  <c r="I25" i="3"/>
  <c r="J25" i="3" s="1"/>
  <c r="H26" i="3"/>
  <c r="D26" i="3" s="1"/>
  <c r="F26" i="3" s="1"/>
  <c r="O77" i="4" l="1"/>
  <c r="L77" i="4"/>
  <c r="M77" i="4"/>
  <c r="O78" i="4"/>
  <c r="J79" i="4"/>
  <c r="L78" i="4"/>
  <c r="M78" i="4"/>
  <c r="I26" i="3"/>
  <c r="J26" i="3" s="1"/>
  <c r="O79" i="4" l="1"/>
  <c r="J80" i="4"/>
  <c r="M79" i="4"/>
  <c r="L79" i="4"/>
  <c r="H27" i="3"/>
  <c r="D27" i="3"/>
  <c r="O80" i="4" l="1"/>
  <c r="J81" i="4"/>
  <c r="L80" i="4"/>
  <c r="M80" i="4"/>
  <c r="I27" i="3"/>
  <c r="J27" i="3" s="1"/>
  <c r="F27" i="3"/>
  <c r="O81" i="4" l="1"/>
  <c r="J82" i="4"/>
  <c r="M81" i="4"/>
  <c r="L81" i="4"/>
  <c r="H28" i="3"/>
  <c r="D28" i="3" s="1"/>
  <c r="O82" i="4" l="1"/>
  <c r="J83" i="4"/>
  <c r="M82" i="4"/>
  <c r="L82" i="4"/>
  <c r="F28" i="3"/>
  <c r="I28" i="3"/>
  <c r="J28" i="3" s="1"/>
  <c r="O83" i="4" l="1"/>
  <c r="J84" i="4"/>
  <c r="L83" i="4"/>
  <c r="M83" i="4"/>
  <c r="H29" i="3"/>
  <c r="D29" i="3" s="1"/>
  <c r="O84" i="4" l="1"/>
  <c r="J85" i="4"/>
  <c r="L84" i="4"/>
  <c r="M84" i="4"/>
  <c r="F29" i="3"/>
  <c r="I29" i="3"/>
  <c r="J29" i="3" s="1"/>
  <c r="O85" i="4" l="1"/>
  <c r="J86" i="4"/>
  <c r="M85" i="4"/>
  <c r="L85" i="4"/>
  <c r="H30" i="3"/>
  <c r="D30" i="3" s="1"/>
  <c r="O86" i="4" l="1"/>
  <c r="J87" i="4"/>
  <c r="M86" i="4"/>
  <c r="L86" i="4"/>
  <c r="F30" i="3"/>
  <c r="I30" i="3"/>
  <c r="J30" i="3" s="1"/>
  <c r="O87" i="4" l="1"/>
  <c r="J88" i="4"/>
  <c r="M87" i="4"/>
  <c r="L87" i="4"/>
  <c r="H31" i="3"/>
  <c r="D31" i="3"/>
  <c r="O88" i="4" l="1"/>
  <c r="J89" i="4"/>
  <c r="M88" i="4"/>
  <c r="L88" i="4"/>
  <c r="C20" i="2"/>
  <c r="F31" i="3"/>
  <c r="I31" i="3"/>
  <c r="J31" i="3" s="1"/>
  <c r="O89" i="4" l="1"/>
  <c r="J90" i="4"/>
  <c r="L89" i="4"/>
  <c r="M89" i="4"/>
  <c r="H32" i="3"/>
  <c r="D32" i="3" s="1"/>
  <c r="O90" i="4" l="1"/>
  <c r="J91" i="4"/>
  <c r="M90" i="4"/>
  <c r="L90" i="4"/>
  <c r="I32" i="3"/>
  <c r="J32" i="3" s="1"/>
  <c r="F32" i="3"/>
  <c r="O91" i="4" l="1"/>
  <c r="J92" i="4"/>
  <c r="M91" i="4"/>
  <c r="L91" i="4"/>
  <c r="H33" i="3"/>
  <c r="D33" i="3" s="1"/>
  <c r="O92" i="4" l="1"/>
  <c r="J93" i="4"/>
  <c r="L92" i="4"/>
  <c r="M92" i="4"/>
  <c r="F33" i="3"/>
  <c r="I33" i="3"/>
  <c r="J33" i="3" s="1"/>
  <c r="O93" i="4" l="1"/>
  <c r="J94" i="4"/>
  <c r="M93" i="4"/>
  <c r="L93" i="4"/>
  <c r="H34" i="3"/>
  <c r="D34" i="3" s="1"/>
  <c r="O94" i="4" l="1"/>
  <c r="J95" i="4"/>
  <c r="L94" i="4"/>
  <c r="M94" i="4"/>
  <c r="F34" i="3"/>
  <c r="I34" i="3"/>
  <c r="J34" i="3" s="1"/>
  <c r="O95" i="4" l="1"/>
  <c r="J96" i="4"/>
  <c r="M95" i="4"/>
  <c r="L95" i="4"/>
  <c r="H35" i="3"/>
  <c r="D35" i="3" s="1"/>
  <c r="O96" i="4" l="1"/>
  <c r="J97" i="4"/>
  <c r="M96" i="4"/>
  <c r="L96" i="4"/>
  <c r="I35" i="3"/>
  <c r="J35" i="3" s="1"/>
  <c r="F35" i="3"/>
  <c r="O97" i="4" l="1"/>
  <c r="J98" i="4"/>
  <c r="M97" i="4"/>
  <c r="L97" i="4"/>
  <c r="H36" i="3"/>
  <c r="D36" i="3" s="1"/>
  <c r="O98" i="4" l="1"/>
  <c r="J99" i="4"/>
  <c r="M98" i="4"/>
  <c r="L98" i="4"/>
  <c r="I36" i="3"/>
  <c r="J36" i="3" s="1"/>
  <c r="F36" i="3"/>
  <c r="O99" i="4" l="1"/>
  <c r="J100" i="4"/>
  <c r="L99" i="4"/>
  <c r="M99" i="4"/>
  <c r="H37" i="3"/>
  <c r="D37" i="3" s="1"/>
  <c r="O100" i="4" l="1"/>
  <c r="J101" i="4"/>
  <c r="L100" i="4"/>
  <c r="M100" i="4"/>
  <c r="F37" i="3"/>
  <c r="I37" i="3"/>
  <c r="J37" i="3" s="1"/>
  <c r="O101" i="4" l="1"/>
  <c r="J102" i="4"/>
  <c r="M101" i="4"/>
  <c r="L101" i="4"/>
  <c r="H38" i="3"/>
  <c r="D38" i="3" s="1"/>
  <c r="O102" i="4" l="1"/>
  <c r="J103" i="4"/>
  <c r="M102" i="4"/>
  <c r="L102" i="4"/>
  <c r="F38" i="3"/>
  <c r="I38" i="3"/>
  <c r="J38" i="3" s="1"/>
  <c r="O103" i="4" l="1"/>
  <c r="J104" i="4"/>
  <c r="M103" i="4"/>
  <c r="L103" i="4"/>
  <c r="H39" i="3"/>
  <c r="D39" i="3" s="1"/>
  <c r="O104" i="4" l="1"/>
  <c r="J105" i="4"/>
  <c r="M104" i="4"/>
  <c r="L104" i="4"/>
  <c r="I39" i="3"/>
  <c r="J39" i="3" s="1"/>
  <c r="F39" i="3"/>
  <c r="O105" i="4" l="1"/>
  <c r="J106" i="4"/>
  <c r="M105" i="4"/>
  <c r="L105" i="4"/>
  <c r="H40" i="3"/>
  <c r="D40" i="3" s="1"/>
  <c r="O106" i="4" l="1"/>
  <c r="J107" i="4"/>
  <c r="M106" i="4"/>
  <c r="L106" i="4"/>
  <c r="I40" i="3"/>
  <c r="J40" i="3" s="1"/>
  <c r="F40" i="3"/>
  <c r="O107" i="4" l="1"/>
  <c r="J108" i="4"/>
  <c r="L107" i="4"/>
  <c r="M107" i="4"/>
  <c r="H41" i="3"/>
  <c r="D41" i="3" s="1"/>
  <c r="O108" i="4" l="1"/>
  <c r="J109" i="4"/>
  <c r="L108" i="4"/>
  <c r="M108" i="4"/>
  <c r="F41" i="3"/>
  <c r="I41" i="3"/>
  <c r="J41" i="3" s="1"/>
  <c r="O109" i="4" l="1"/>
  <c r="J110" i="4"/>
  <c r="M109" i="4"/>
  <c r="L109" i="4"/>
  <c r="H42" i="3"/>
  <c r="D42" i="3" s="1"/>
  <c r="O110" i="4" l="1"/>
  <c r="J111" i="4"/>
  <c r="M110" i="4"/>
  <c r="L110" i="4"/>
  <c r="F42" i="3"/>
  <c r="I42" i="3"/>
  <c r="J42" i="3" s="1"/>
  <c r="O111" i="4" l="1"/>
  <c r="J112" i="4"/>
  <c r="M111" i="4"/>
  <c r="L111" i="4"/>
  <c r="H43" i="3"/>
  <c r="D43" i="3" s="1"/>
  <c r="O112" i="4" l="1"/>
  <c r="J113" i="4"/>
  <c r="M112" i="4"/>
  <c r="L112" i="4"/>
  <c r="I43" i="3"/>
  <c r="J43" i="3" s="1"/>
  <c r="F43" i="3"/>
  <c r="O113" i="4" l="1"/>
  <c r="J114" i="4"/>
  <c r="M113" i="4"/>
  <c r="L113" i="4"/>
  <c r="H44" i="3"/>
  <c r="D44" i="3" s="1"/>
  <c r="O114" i="4" l="1"/>
  <c r="J115" i="4"/>
  <c r="M114" i="4"/>
  <c r="L114" i="4"/>
  <c r="F44" i="3"/>
  <c r="I44" i="3"/>
  <c r="J44" i="3" s="1"/>
  <c r="O115" i="4" l="1"/>
  <c r="J116" i="4"/>
  <c r="L115" i="4"/>
  <c r="M115" i="4"/>
  <c r="H45" i="3"/>
  <c r="D45" i="3" s="1"/>
  <c r="O116" i="4" l="1"/>
  <c r="J117" i="4"/>
  <c r="L116" i="4"/>
  <c r="M116" i="4"/>
  <c r="F45" i="3"/>
  <c r="I45" i="3"/>
  <c r="J45" i="3" s="1"/>
  <c r="O117" i="4" l="1"/>
  <c r="J118" i="4"/>
  <c r="M117" i="4"/>
  <c r="L117" i="4"/>
  <c r="H46" i="3"/>
  <c r="D46" i="3" s="1"/>
  <c r="O118" i="4" l="1"/>
  <c r="J119" i="4"/>
  <c r="M118" i="4"/>
  <c r="L118" i="4"/>
  <c r="F46" i="3"/>
  <c r="I46" i="3"/>
  <c r="J46" i="3" s="1"/>
  <c r="O119" i="4" l="1"/>
  <c r="J120" i="4"/>
  <c r="M119" i="4"/>
  <c r="L119" i="4"/>
  <c r="H47" i="3"/>
  <c r="D47" i="3" s="1"/>
  <c r="O120" i="4" l="1"/>
  <c r="J121" i="4"/>
  <c r="M120" i="4"/>
  <c r="L120" i="4"/>
  <c r="I47" i="3"/>
  <c r="J47" i="3" s="1"/>
  <c r="F47" i="3"/>
  <c r="O121" i="4" l="1"/>
  <c r="L121" i="4"/>
  <c r="M121" i="4"/>
  <c r="J122" i="4"/>
  <c r="H48" i="3"/>
  <c r="D48" i="3" s="1"/>
  <c r="O122" i="4" l="1"/>
  <c r="J123" i="4"/>
  <c r="M122" i="4"/>
  <c r="L122" i="4"/>
  <c r="F48" i="3"/>
  <c r="I48" i="3"/>
  <c r="J48" i="3" s="1"/>
  <c r="O123" i="4" l="1"/>
  <c r="J124" i="4"/>
  <c r="L123" i="4"/>
  <c r="M123" i="4"/>
  <c r="H49" i="3"/>
  <c r="D49" i="3" s="1"/>
  <c r="O124" i="4" l="1"/>
  <c r="J125" i="4"/>
  <c r="L124" i="4"/>
  <c r="M124" i="4"/>
  <c r="I49" i="3"/>
  <c r="J49" i="3" s="1"/>
  <c r="F49" i="3"/>
  <c r="O125" i="4" l="1"/>
  <c r="J126" i="4"/>
  <c r="M125" i="4"/>
  <c r="L125" i="4"/>
  <c r="H50" i="3"/>
  <c r="D50" i="3" s="1"/>
  <c r="O126" i="4" l="1"/>
  <c r="J127" i="4"/>
  <c r="M126" i="4"/>
  <c r="L126" i="4"/>
  <c r="F50" i="3"/>
  <c r="I50" i="3"/>
  <c r="J50" i="3" s="1"/>
  <c r="O127" i="4" l="1"/>
  <c r="J128" i="4"/>
  <c r="M127" i="4"/>
  <c r="L127" i="4"/>
  <c r="H51" i="3"/>
  <c r="D51" i="3" s="1"/>
  <c r="O128" i="4" l="1"/>
  <c r="J129" i="4"/>
  <c r="M128" i="4"/>
  <c r="L128" i="4"/>
  <c r="F51" i="3"/>
  <c r="I51" i="3"/>
  <c r="J51" i="3" s="1"/>
  <c r="O129" i="4" l="1"/>
  <c r="J130" i="4"/>
  <c r="M129" i="4"/>
  <c r="L129" i="4"/>
  <c r="H52" i="3"/>
  <c r="D52" i="3" s="1"/>
  <c r="O130" i="4" l="1"/>
  <c r="L130" i="4"/>
  <c r="M130" i="4"/>
  <c r="J131" i="4"/>
  <c r="F52" i="3"/>
  <c r="I52" i="3"/>
  <c r="J52" i="3" s="1"/>
  <c r="O131" i="4" l="1"/>
  <c r="M131" i="4"/>
  <c r="L131" i="4"/>
  <c r="J132" i="4"/>
  <c r="H53" i="3"/>
  <c r="D53" i="3" s="1"/>
  <c r="O132" i="4" l="1"/>
  <c r="M132" i="4"/>
  <c r="L132" i="4"/>
  <c r="J133" i="4"/>
  <c r="I53" i="3"/>
  <c r="J53" i="3" s="1"/>
  <c r="F53" i="3"/>
  <c r="O133" i="4" l="1"/>
  <c r="L133" i="4"/>
  <c r="J134" i="4"/>
  <c r="M133" i="4"/>
  <c r="H54" i="3"/>
  <c r="D54" i="3" s="1"/>
  <c r="O134" i="4" l="1"/>
  <c r="J135" i="4"/>
  <c r="M134" i="4"/>
  <c r="L134" i="4"/>
  <c r="F54" i="3"/>
  <c r="I54" i="3"/>
  <c r="J54" i="3" s="1"/>
  <c r="O135" i="4" l="1"/>
  <c r="J136" i="4"/>
  <c r="M135" i="4"/>
  <c r="L135" i="4"/>
  <c r="H55" i="3"/>
  <c r="D55" i="3" s="1"/>
  <c r="O136" i="4" l="1"/>
  <c r="J137" i="4"/>
  <c r="M136" i="4"/>
  <c r="L136" i="4"/>
  <c r="I55" i="3"/>
  <c r="J55" i="3" s="1"/>
  <c r="F55" i="3"/>
  <c r="O137" i="4" l="1"/>
  <c r="J138" i="4"/>
  <c r="M137" i="4"/>
  <c r="L137" i="4"/>
  <c r="H56" i="3"/>
  <c r="D56" i="3" s="1"/>
  <c r="O138" i="4" l="1"/>
  <c r="J139" i="4"/>
  <c r="M138" i="4"/>
  <c r="L138" i="4"/>
  <c r="F56" i="3"/>
  <c r="I56" i="3"/>
  <c r="J56" i="3" s="1"/>
  <c r="O139" i="4" l="1"/>
  <c r="M139" i="4"/>
  <c r="L139" i="4"/>
  <c r="J140" i="4"/>
  <c r="H57" i="3"/>
  <c r="D57" i="3" s="1"/>
  <c r="O140" i="4" l="1"/>
  <c r="M140" i="4"/>
  <c r="J141" i="4"/>
  <c r="L140" i="4"/>
  <c r="F57" i="3"/>
  <c r="I57" i="3"/>
  <c r="J57" i="3" s="1"/>
  <c r="O141" i="4" l="1"/>
  <c r="L141" i="4"/>
  <c r="J142" i="4"/>
  <c r="M141" i="4"/>
  <c r="H58" i="3"/>
  <c r="D58" i="3" s="1"/>
  <c r="O142" i="4" l="1"/>
  <c r="J143" i="4"/>
  <c r="M142" i="4"/>
  <c r="L142" i="4"/>
  <c r="F58" i="3"/>
  <c r="I58" i="3"/>
  <c r="J58" i="3" s="1"/>
  <c r="O143" i="4" l="1"/>
  <c r="J144" i="4"/>
  <c r="M143" i="4"/>
  <c r="L143" i="4"/>
  <c r="H59" i="3"/>
  <c r="D59" i="3" s="1"/>
  <c r="O144" i="4" l="1"/>
  <c r="J145" i="4"/>
  <c r="M144" i="4"/>
  <c r="L144" i="4"/>
  <c r="I59" i="3"/>
  <c r="J59" i="3" s="1"/>
  <c r="F59" i="3"/>
  <c r="O145" i="4" l="1"/>
  <c r="J146" i="4"/>
  <c r="M145" i="4"/>
  <c r="L145" i="4"/>
  <c r="H60" i="3"/>
  <c r="D60" i="3" s="1"/>
  <c r="O146" i="4" l="1"/>
  <c r="J147" i="4"/>
  <c r="M146" i="4"/>
  <c r="L146" i="4"/>
  <c r="F60" i="3"/>
  <c r="I60" i="3"/>
  <c r="J60" i="3" s="1"/>
  <c r="O147" i="4" l="1"/>
  <c r="J148" i="4"/>
  <c r="L147" i="4"/>
  <c r="M147" i="4"/>
  <c r="H61" i="3"/>
  <c r="D61" i="3" s="1"/>
  <c r="O148" i="4" l="1"/>
  <c r="J149" i="4"/>
  <c r="L148" i="4"/>
  <c r="M148" i="4"/>
  <c r="I61" i="3"/>
  <c r="J61" i="3" s="1"/>
  <c r="F61" i="3"/>
  <c r="O149" i="4" l="1"/>
  <c r="J150" i="4"/>
  <c r="M149" i="4"/>
  <c r="L149" i="4"/>
  <c r="H62" i="3"/>
  <c r="D62" i="3" s="1"/>
  <c r="O150" i="4" l="1"/>
  <c r="J151" i="4"/>
  <c r="M150" i="4"/>
  <c r="L150" i="4"/>
  <c r="F62" i="3"/>
  <c r="I62" i="3"/>
  <c r="J62" i="3" s="1"/>
  <c r="O151" i="4" l="1"/>
  <c r="J152" i="4"/>
  <c r="M151" i="4"/>
  <c r="L151" i="4"/>
  <c r="H63" i="3"/>
  <c r="D63" i="3" s="1"/>
  <c r="O152" i="4" l="1"/>
  <c r="J153" i="4"/>
  <c r="M152" i="4"/>
  <c r="L152" i="4"/>
  <c r="F63" i="3"/>
  <c r="I63" i="3"/>
  <c r="J63" i="3" s="1"/>
  <c r="O153" i="4" l="1"/>
  <c r="J154" i="4"/>
  <c r="M153" i="4"/>
  <c r="L153" i="4"/>
  <c r="H64" i="3"/>
  <c r="D64" i="3" s="1"/>
  <c r="O154" i="4" l="1"/>
  <c r="J155" i="4"/>
  <c r="M154" i="4"/>
  <c r="L154" i="4"/>
  <c r="F64" i="3"/>
  <c r="I64" i="3"/>
  <c r="J64" i="3" s="1"/>
  <c r="O155" i="4" l="1"/>
  <c r="J156" i="4"/>
  <c r="L155" i="4"/>
  <c r="M155" i="4"/>
  <c r="H65" i="3"/>
  <c r="D65" i="3" s="1"/>
  <c r="O156" i="4" l="1"/>
  <c r="J157" i="4"/>
  <c r="L156" i="4"/>
  <c r="M156" i="4"/>
  <c r="F65" i="3"/>
  <c r="I65" i="3"/>
  <c r="J65" i="3" s="1"/>
  <c r="O157" i="4" l="1"/>
  <c r="M157" i="4"/>
  <c r="L157" i="4"/>
  <c r="J158" i="4"/>
  <c r="H66" i="3"/>
  <c r="D66" i="3" s="1"/>
  <c r="O158" i="4" l="1"/>
  <c r="J159" i="4"/>
  <c r="M158" i="4"/>
  <c r="L158" i="4"/>
  <c r="F66" i="3"/>
  <c r="I66" i="3"/>
  <c r="J66" i="3" s="1"/>
  <c r="O159" i="4" l="1"/>
  <c r="L159" i="4"/>
  <c r="J160" i="4"/>
  <c r="M159" i="4"/>
  <c r="H67" i="3"/>
  <c r="D67" i="3" s="1"/>
  <c r="O160" i="4" l="1"/>
  <c r="L160" i="4"/>
  <c r="J161" i="4"/>
  <c r="M160" i="4"/>
  <c r="F67" i="3"/>
  <c r="I67" i="3"/>
  <c r="J67" i="3" s="1"/>
  <c r="O161" i="4" l="1"/>
  <c r="L161" i="4"/>
  <c r="J162" i="4"/>
  <c r="M161" i="4"/>
  <c r="H68" i="3"/>
  <c r="D68" i="3" s="1"/>
  <c r="O162" i="4" l="1"/>
  <c r="J163" i="4"/>
  <c r="M162" i="4"/>
  <c r="L162" i="4"/>
  <c r="I68" i="3"/>
  <c r="J68" i="3" s="1"/>
  <c r="F68" i="3"/>
  <c r="O163" i="4" l="1"/>
  <c r="J164" i="4"/>
  <c r="L163" i="4"/>
  <c r="M163" i="4"/>
  <c r="H69" i="3"/>
  <c r="D69" i="3" s="1"/>
  <c r="O164" i="4" l="1"/>
  <c r="J165" i="4"/>
  <c r="L164" i="4"/>
  <c r="M164" i="4"/>
  <c r="I69" i="3"/>
  <c r="J69" i="3" s="1"/>
  <c r="F69" i="3"/>
  <c r="O165" i="4" l="1"/>
  <c r="J166" i="4"/>
  <c r="M165" i="4"/>
  <c r="L165" i="4"/>
  <c r="D70" i="3"/>
  <c r="H70" i="3"/>
  <c r="O166" i="4" l="1"/>
  <c r="J167" i="4"/>
  <c r="L166" i="4"/>
  <c r="M166" i="4"/>
  <c r="F70" i="3"/>
  <c r="I70" i="3"/>
  <c r="J70" i="3" s="1"/>
  <c r="O167" i="4" l="1"/>
  <c r="J168" i="4"/>
  <c r="M167" i="4"/>
  <c r="L167" i="4"/>
  <c r="H71" i="3"/>
  <c r="D71" i="3" s="1"/>
  <c r="O168" i="4" l="1"/>
  <c r="J169" i="4"/>
  <c r="M168" i="4"/>
  <c r="L168" i="4"/>
  <c r="F71" i="3"/>
  <c r="I71" i="3"/>
  <c r="J71" i="3" s="1"/>
  <c r="O169" i="4" l="1"/>
  <c r="J170" i="4"/>
  <c r="M169" i="4"/>
  <c r="L169" i="4"/>
  <c r="H72" i="3"/>
  <c r="D72" i="3" s="1"/>
  <c r="O170" i="4" l="1"/>
  <c r="J171" i="4"/>
  <c r="M170" i="4"/>
  <c r="L170" i="4"/>
  <c r="I72" i="3"/>
  <c r="J72" i="3" s="1"/>
  <c r="F72" i="3"/>
  <c r="O171" i="4" l="1"/>
  <c r="J172" i="4"/>
  <c r="L171" i="4"/>
  <c r="M171" i="4"/>
  <c r="H73" i="3"/>
  <c r="D73" i="3" s="1"/>
  <c r="O172" i="4" l="1"/>
  <c r="J173" i="4"/>
  <c r="L172" i="4"/>
  <c r="M172" i="4"/>
  <c r="F73" i="3"/>
  <c r="I73" i="3"/>
  <c r="J73" i="3" s="1"/>
  <c r="O173" i="4" l="1"/>
  <c r="J174" i="4"/>
  <c r="M173" i="4"/>
  <c r="L173" i="4"/>
  <c r="H74" i="3"/>
  <c r="D74" i="3" s="1"/>
  <c r="O174" i="4" l="1"/>
  <c r="J175" i="4"/>
  <c r="M174" i="4"/>
  <c r="L174" i="4"/>
  <c r="F74" i="3"/>
  <c r="I74" i="3"/>
  <c r="J74" i="3" s="1"/>
  <c r="O175" i="4" l="1"/>
  <c r="J176" i="4"/>
  <c r="M175" i="4"/>
  <c r="L175" i="4"/>
  <c r="H75" i="3"/>
  <c r="D75" i="3" s="1"/>
  <c r="O176" i="4" l="1"/>
  <c r="J177" i="4"/>
  <c r="M176" i="4"/>
  <c r="L176" i="4"/>
  <c r="I75" i="3"/>
  <c r="J75" i="3" s="1"/>
  <c r="F75" i="3"/>
  <c r="O177" i="4" l="1"/>
  <c r="J178" i="4"/>
  <c r="M177" i="4"/>
  <c r="L177" i="4"/>
  <c r="H76" i="3"/>
  <c r="D76" i="3" s="1"/>
  <c r="O178" i="4" l="1"/>
  <c r="J179" i="4"/>
  <c r="M178" i="4"/>
  <c r="L178" i="4"/>
  <c r="F76" i="3"/>
  <c r="I76" i="3"/>
  <c r="J76" i="3" s="1"/>
  <c r="O179" i="4" l="1"/>
  <c r="J180" i="4"/>
  <c r="L179" i="4"/>
  <c r="M179" i="4"/>
  <c r="H77" i="3"/>
  <c r="D77" i="3" s="1"/>
  <c r="O180" i="4" l="1"/>
  <c r="J181" i="4"/>
  <c r="M180" i="4"/>
  <c r="L180" i="4"/>
  <c r="F77" i="3"/>
  <c r="I77" i="3"/>
  <c r="J77" i="3" s="1"/>
  <c r="O181" i="4" l="1"/>
  <c r="J182" i="4"/>
  <c r="M181" i="4"/>
  <c r="L181" i="4"/>
  <c r="H78" i="3"/>
  <c r="D78" i="3" s="1"/>
  <c r="O182" i="4" l="1"/>
  <c r="J183" i="4"/>
  <c r="M182" i="4"/>
  <c r="L182" i="4"/>
  <c r="I78" i="3"/>
  <c r="J78" i="3" s="1"/>
  <c r="F78" i="3"/>
  <c r="O183" i="4" l="1"/>
  <c r="J184" i="4"/>
  <c r="M183" i="4"/>
  <c r="L183" i="4"/>
  <c r="H79" i="3"/>
  <c r="D79" i="3" s="1"/>
  <c r="O184" i="4" l="1"/>
  <c r="J185" i="4"/>
  <c r="M184" i="4"/>
  <c r="L184" i="4"/>
  <c r="F79" i="3"/>
  <c r="I79" i="3"/>
  <c r="J79" i="3" s="1"/>
  <c r="O185" i="4" l="1"/>
  <c r="J186" i="4"/>
  <c r="M185" i="4"/>
  <c r="L185" i="4"/>
  <c r="H80" i="3"/>
  <c r="D80" i="3" s="1"/>
  <c r="O186" i="4" l="1"/>
  <c r="J187" i="4"/>
  <c r="M186" i="4"/>
  <c r="L186" i="4"/>
  <c r="F80" i="3"/>
  <c r="I80" i="3"/>
  <c r="J80" i="3" s="1"/>
  <c r="O187" i="4" l="1"/>
  <c r="J188" i="4"/>
  <c r="L187" i="4"/>
  <c r="M187" i="4"/>
  <c r="D81" i="3"/>
  <c r="H81" i="3"/>
  <c r="O188" i="4" l="1"/>
  <c r="J189" i="4"/>
  <c r="M188" i="4"/>
  <c r="L188" i="4"/>
  <c r="I81" i="3"/>
  <c r="J81" i="3" s="1"/>
  <c r="F81" i="3"/>
  <c r="O189" i="4" l="1"/>
  <c r="L189" i="4"/>
  <c r="J190" i="4"/>
  <c r="M189" i="4"/>
  <c r="H82" i="3"/>
  <c r="D82" i="3" s="1"/>
  <c r="O190" i="4" l="1"/>
  <c r="L190" i="4"/>
  <c r="M190" i="4"/>
  <c r="J191" i="4"/>
  <c r="F82" i="3"/>
  <c r="I82" i="3"/>
  <c r="J82" i="3" s="1"/>
  <c r="O191" i="4" l="1"/>
  <c r="L191" i="4"/>
  <c r="M191" i="4"/>
  <c r="J192" i="4"/>
  <c r="H83" i="3"/>
  <c r="D83" i="3" s="1"/>
  <c r="O192" i="4" l="1"/>
  <c r="L192" i="4"/>
  <c r="M192" i="4"/>
  <c r="J193" i="4"/>
  <c r="F83" i="3"/>
  <c r="I83" i="3"/>
  <c r="J83" i="3" s="1"/>
  <c r="O193" i="4" l="1"/>
  <c r="J194" i="4"/>
  <c r="M193" i="4"/>
  <c r="L193" i="4"/>
  <c r="H84" i="3"/>
  <c r="D84" i="3" s="1"/>
  <c r="O194" i="4" l="1"/>
  <c r="J195" i="4"/>
  <c r="M194" i="4"/>
  <c r="L194" i="4"/>
  <c r="I84" i="3"/>
  <c r="J84" i="3" s="1"/>
  <c r="F84" i="3"/>
  <c r="O195" i="4" l="1"/>
  <c r="M195" i="4"/>
  <c r="L195" i="4"/>
  <c r="J196" i="4"/>
  <c r="H85" i="3"/>
  <c r="D85" i="3" s="1"/>
  <c r="O196" i="4" l="1"/>
  <c r="L196" i="4"/>
  <c r="M196" i="4"/>
  <c r="J197" i="4"/>
  <c r="F85" i="3"/>
  <c r="I85" i="3"/>
  <c r="J85" i="3" s="1"/>
  <c r="O197" i="4" l="1"/>
  <c r="J198" i="4"/>
  <c r="M197" i="4"/>
  <c r="L197" i="4"/>
  <c r="H86" i="3"/>
  <c r="D86" i="3" s="1"/>
  <c r="O198" i="4" l="1"/>
  <c r="J199" i="4"/>
  <c r="L198" i="4"/>
  <c r="M198" i="4"/>
  <c r="F86" i="3"/>
  <c r="I86" i="3"/>
  <c r="J86" i="3" s="1"/>
  <c r="O199" i="4" l="1"/>
  <c r="J200" i="4"/>
  <c r="M199" i="4"/>
  <c r="L199" i="4"/>
  <c r="H87" i="3"/>
  <c r="D87" i="3" s="1"/>
  <c r="O200" i="4" l="1"/>
  <c r="J201" i="4"/>
  <c r="M200" i="4"/>
  <c r="L200" i="4"/>
  <c r="I87" i="3"/>
  <c r="J87" i="3" s="1"/>
  <c r="F87" i="3"/>
  <c r="O201" i="4" l="1"/>
  <c r="J202" i="4"/>
  <c r="M201" i="4"/>
  <c r="L201" i="4"/>
  <c r="H88" i="3"/>
  <c r="D88" i="3" s="1"/>
  <c r="O202" i="4" l="1"/>
  <c r="J203" i="4"/>
  <c r="M202" i="4"/>
  <c r="L202" i="4"/>
  <c r="F88" i="3"/>
  <c r="I88" i="3"/>
  <c r="J88" i="3" s="1"/>
  <c r="O203" i="4" l="1"/>
  <c r="J204" i="4"/>
  <c r="L203" i="4"/>
  <c r="M203" i="4"/>
  <c r="H89" i="3"/>
  <c r="D89" i="3" s="1"/>
  <c r="O204" i="4" l="1"/>
  <c r="J205" i="4"/>
  <c r="L204" i="4"/>
  <c r="M204" i="4"/>
  <c r="F89" i="3"/>
  <c r="I89" i="3"/>
  <c r="J89" i="3" s="1"/>
  <c r="O205" i="4" l="1"/>
  <c r="J206" i="4"/>
  <c r="M205" i="4"/>
  <c r="L205" i="4"/>
  <c r="H90" i="3"/>
  <c r="D90" i="3" s="1"/>
  <c r="O206" i="4" l="1"/>
  <c r="J207" i="4"/>
  <c r="M206" i="4"/>
  <c r="L206" i="4"/>
  <c r="F90" i="3"/>
  <c r="I90" i="3"/>
  <c r="J90" i="3" s="1"/>
  <c r="O207" i="4" l="1"/>
  <c r="J208" i="4"/>
  <c r="M207" i="4"/>
  <c r="L207" i="4"/>
  <c r="H91" i="3"/>
  <c r="D91" i="3" s="1"/>
  <c r="O208" i="4" l="1"/>
  <c r="J209" i="4"/>
  <c r="M208" i="4"/>
  <c r="L208" i="4"/>
  <c r="I91" i="3"/>
  <c r="J91" i="3" s="1"/>
  <c r="F91" i="3"/>
  <c r="O209" i="4" l="1"/>
  <c r="J210" i="4"/>
  <c r="M209" i="4"/>
  <c r="L209" i="4"/>
  <c r="H92" i="3"/>
  <c r="D92" i="3" s="1"/>
  <c r="O210" i="4" l="1"/>
  <c r="J211" i="4"/>
  <c r="M210" i="4"/>
  <c r="L210" i="4"/>
  <c r="I92" i="3"/>
  <c r="J92" i="3" s="1"/>
  <c r="F92" i="3"/>
  <c r="O211" i="4" l="1"/>
  <c r="J212" i="4"/>
  <c r="L211" i="4"/>
  <c r="M211" i="4"/>
  <c r="H93" i="3"/>
  <c r="D93" i="3" s="1"/>
  <c r="O212" i="4" l="1"/>
  <c r="J213" i="4"/>
  <c r="M212" i="4"/>
  <c r="L212" i="4"/>
  <c r="F93" i="3"/>
  <c r="I93" i="3"/>
  <c r="J93" i="3" s="1"/>
  <c r="O213" i="4" l="1"/>
  <c r="J214" i="4"/>
  <c r="L213" i="4"/>
  <c r="M213" i="4"/>
  <c r="H94" i="3"/>
  <c r="D94" i="3" s="1"/>
  <c r="O214" i="4" l="1"/>
  <c r="J215" i="4"/>
  <c r="L214" i="4"/>
  <c r="M214" i="4"/>
  <c r="F94" i="3"/>
  <c r="I94" i="3"/>
  <c r="J94" i="3" s="1"/>
  <c r="O215" i="4" l="1"/>
  <c r="J216" i="4"/>
  <c r="M215" i="4"/>
  <c r="L215" i="4"/>
  <c r="H95" i="3"/>
  <c r="D95" i="3" s="1"/>
  <c r="O216" i="4" l="1"/>
  <c r="J217" i="4"/>
  <c r="M216" i="4"/>
  <c r="L216" i="4"/>
  <c r="I95" i="3"/>
  <c r="J95" i="3" s="1"/>
  <c r="F95" i="3"/>
  <c r="O217" i="4" l="1"/>
  <c r="J218" i="4"/>
  <c r="M217" i="4"/>
  <c r="L217" i="4"/>
  <c r="H96" i="3"/>
  <c r="D96" i="3" s="1"/>
  <c r="O218" i="4" l="1"/>
  <c r="J219" i="4"/>
  <c r="M218" i="4"/>
  <c r="L218" i="4"/>
  <c r="I96" i="3"/>
  <c r="J96" i="3" s="1"/>
  <c r="F96" i="3"/>
  <c r="O219" i="4" l="1"/>
  <c r="J220" i="4"/>
  <c r="L219" i="4"/>
  <c r="M219" i="4"/>
  <c r="H97" i="3"/>
  <c r="D97" i="3" s="1"/>
  <c r="O220" i="4" l="1"/>
  <c r="J221" i="4"/>
  <c r="M220" i="4"/>
  <c r="L220" i="4"/>
  <c r="I97" i="3"/>
  <c r="J97" i="3" s="1"/>
  <c r="F97" i="3"/>
  <c r="O221" i="4" l="1"/>
  <c r="J222" i="4"/>
  <c r="M221" i="4"/>
  <c r="L221" i="4"/>
  <c r="H98" i="3"/>
  <c r="D98" i="3" s="1"/>
  <c r="O222" i="4" l="1"/>
  <c r="J223" i="4"/>
  <c r="M222" i="4"/>
  <c r="L222" i="4"/>
  <c r="F98" i="3"/>
  <c r="I98" i="3"/>
  <c r="J98" i="3" s="1"/>
  <c r="O223" i="4" l="1"/>
  <c r="J224" i="4"/>
  <c r="M223" i="4"/>
  <c r="L223" i="4"/>
  <c r="H99" i="3"/>
  <c r="D99" i="3" s="1"/>
  <c r="O224" i="4" l="1"/>
  <c r="J225" i="4"/>
  <c r="M224" i="4"/>
  <c r="L224" i="4"/>
  <c r="I99" i="3"/>
  <c r="J99" i="3" s="1"/>
  <c r="F99" i="3"/>
  <c r="O225" i="4" l="1"/>
  <c r="J226" i="4"/>
  <c r="M225" i="4"/>
  <c r="L225" i="4"/>
  <c r="H100" i="3"/>
  <c r="D100" i="3" s="1"/>
  <c r="O226" i="4" l="1"/>
  <c r="J227" i="4"/>
  <c r="M226" i="4"/>
  <c r="L226" i="4"/>
  <c r="I100" i="3"/>
  <c r="J100" i="3" s="1"/>
  <c r="F100" i="3"/>
  <c r="O227" i="4" l="1"/>
  <c r="J228" i="4"/>
  <c r="L227" i="4"/>
  <c r="M227" i="4"/>
  <c r="H101" i="3"/>
  <c r="D101" i="3" s="1"/>
  <c r="O228" i="4" l="1"/>
  <c r="J229" i="4"/>
  <c r="M228" i="4"/>
  <c r="L228" i="4"/>
  <c r="I101" i="3"/>
  <c r="J101" i="3" s="1"/>
  <c r="F101" i="3"/>
  <c r="O229" i="4" l="1"/>
  <c r="J230" i="4"/>
  <c r="M229" i="4"/>
  <c r="L229" i="4"/>
  <c r="H102" i="3"/>
  <c r="D102" i="3" s="1"/>
  <c r="O230" i="4" l="1"/>
  <c r="J231" i="4"/>
  <c r="M230" i="4"/>
  <c r="L230" i="4"/>
  <c r="I102" i="3"/>
  <c r="J102" i="3" s="1"/>
  <c r="F102" i="3"/>
  <c r="O231" i="4" l="1"/>
  <c r="J232" i="4"/>
  <c r="M231" i="4"/>
  <c r="L231" i="4"/>
  <c r="H103" i="3"/>
  <c r="D103" i="3" s="1"/>
  <c r="O232" i="4" l="1"/>
  <c r="J233" i="4"/>
  <c r="M232" i="4"/>
  <c r="L232" i="4"/>
  <c r="I103" i="3"/>
  <c r="J103" i="3" s="1"/>
  <c r="F103" i="3"/>
  <c r="O233" i="4" l="1"/>
  <c r="J234" i="4"/>
  <c r="M233" i="4"/>
  <c r="L233" i="4"/>
  <c r="H104" i="3"/>
  <c r="D104" i="3" s="1"/>
  <c r="O234" i="4" l="1"/>
  <c r="J235" i="4"/>
  <c r="M234" i="4"/>
  <c r="L234" i="4"/>
  <c r="I104" i="3"/>
  <c r="J104" i="3" s="1"/>
  <c r="F104" i="3"/>
  <c r="O235" i="4" l="1"/>
  <c r="J236" i="4"/>
  <c r="L235" i="4"/>
  <c r="M235" i="4"/>
  <c r="H105" i="3"/>
  <c r="D105" i="3" s="1"/>
  <c r="O236" i="4" l="1"/>
  <c r="J237" i="4"/>
  <c r="L236" i="4"/>
  <c r="M236" i="4"/>
  <c r="I105" i="3"/>
  <c r="J105" i="3" s="1"/>
  <c r="F105" i="3"/>
  <c r="O237" i="4" l="1"/>
  <c r="J238" i="4"/>
  <c r="M237" i="4"/>
  <c r="L237" i="4"/>
  <c r="H106" i="3"/>
  <c r="D106" i="3" s="1"/>
  <c r="O238" i="4" l="1"/>
  <c r="J239" i="4"/>
  <c r="M238" i="4"/>
  <c r="L238" i="4"/>
  <c r="I106" i="3"/>
  <c r="J106" i="3" s="1"/>
  <c r="F106" i="3"/>
  <c r="O239" i="4" l="1"/>
  <c r="J240" i="4"/>
  <c r="M239" i="4"/>
  <c r="L239" i="4"/>
  <c r="H107" i="3"/>
  <c r="D107" i="3" s="1"/>
  <c r="O240" i="4" l="1"/>
  <c r="J241" i="4"/>
  <c r="M240" i="4"/>
  <c r="L240" i="4"/>
  <c r="I107" i="3"/>
  <c r="J107" i="3" s="1"/>
  <c r="F107" i="3"/>
  <c r="O241" i="4" l="1"/>
  <c r="J242" i="4"/>
  <c r="M241" i="4"/>
  <c r="L241" i="4"/>
  <c r="H108" i="3"/>
  <c r="D108" i="3" s="1"/>
  <c r="O242" i="4" l="1"/>
  <c r="J243" i="4"/>
  <c r="M242" i="4"/>
  <c r="L242" i="4"/>
  <c r="F108" i="3"/>
  <c r="I108" i="3"/>
  <c r="J108" i="3" s="1"/>
  <c r="O243" i="4" l="1"/>
  <c r="J244" i="4"/>
  <c r="L243" i="4"/>
  <c r="M243" i="4"/>
  <c r="H109" i="3"/>
  <c r="D109" i="3" s="1"/>
  <c r="O244" i="4" l="1"/>
  <c r="J245" i="4"/>
  <c r="M244" i="4"/>
  <c r="L244" i="4"/>
  <c r="F109" i="3"/>
  <c r="I109" i="3"/>
  <c r="J109" i="3" s="1"/>
  <c r="O245" i="4" l="1"/>
  <c r="J246" i="4"/>
  <c r="M245" i="4"/>
  <c r="L245" i="4"/>
  <c r="H110" i="3"/>
  <c r="D110" i="3" s="1"/>
  <c r="O246" i="4" l="1"/>
  <c r="J247" i="4"/>
  <c r="M246" i="4"/>
  <c r="L246" i="4"/>
  <c r="F110" i="3"/>
  <c r="I110" i="3"/>
  <c r="J110" i="3" s="1"/>
  <c r="O247" i="4" l="1"/>
  <c r="J248" i="4"/>
  <c r="L247" i="4"/>
  <c r="M247" i="4"/>
  <c r="H111" i="3"/>
  <c r="D111" i="3" s="1"/>
  <c r="O248" i="4" l="1"/>
  <c r="J249" i="4"/>
  <c r="M248" i="4"/>
  <c r="L248" i="4"/>
  <c r="I111" i="3"/>
  <c r="J111" i="3" s="1"/>
  <c r="F111" i="3"/>
  <c r="O249" i="4" l="1"/>
  <c r="J250" i="4"/>
  <c r="L249" i="4"/>
  <c r="M249" i="4"/>
  <c r="H112" i="3"/>
  <c r="D112" i="3" s="1"/>
  <c r="O250" i="4" l="1"/>
  <c r="J251" i="4"/>
  <c r="M250" i="4"/>
  <c r="L250" i="4"/>
  <c r="F112" i="3"/>
  <c r="I112" i="3"/>
  <c r="J112" i="3" s="1"/>
  <c r="O251" i="4" l="1"/>
  <c r="J252" i="4"/>
  <c r="L251" i="4"/>
  <c r="M251" i="4"/>
  <c r="H113" i="3"/>
  <c r="D113" i="3" s="1"/>
  <c r="O252" i="4" l="1"/>
  <c r="J253" i="4"/>
  <c r="L252" i="4"/>
  <c r="M252" i="4"/>
  <c r="F113" i="3"/>
  <c r="I113" i="3"/>
  <c r="J113" i="3" s="1"/>
  <c r="O253" i="4" l="1"/>
  <c r="J254" i="4"/>
  <c r="M253" i="4"/>
  <c r="L253" i="4"/>
  <c r="H114" i="3"/>
  <c r="D114" i="3" s="1"/>
  <c r="O254" i="4" l="1"/>
  <c r="J255" i="4"/>
  <c r="M254" i="4"/>
  <c r="L254" i="4"/>
  <c r="F114" i="3"/>
  <c r="I114" i="3"/>
  <c r="J114" i="3" s="1"/>
  <c r="O255" i="4" l="1"/>
  <c r="J256" i="4"/>
  <c r="M255" i="4"/>
  <c r="L255" i="4"/>
  <c r="H115" i="3"/>
  <c r="D115" i="3" s="1"/>
  <c r="O256" i="4" l="1"/>
  <c r="J257" i="4"/>
  <c r="M256" i="4"/>
  <c r="L256" i="4"/>
  <c r="F115" i="3"/>
  <c r="I115" i="3"/>
  <c r="J115" i="3" s="1"/>
  <c r="O257" i="4" l="1"/>
  <c r="J258" i="4"/>
  <c r="M257" i="4"/>
  <c r="L257" i="4"/>
  <c r="H116" i="3"/>
  <c r="D116" i="3" s="1"/>
  <c r="O258" i="4" l="1"/>
  <c r="J259" i="4"/>
  <c r="M258" i="4"/>
  <c r="L258" i="4"/>
  <c r="I116" i="3"/>
  <c r="J116" i="3" s="1"/>
  <c r="F116" i="3"/>
  <c r="O259" i="4" l="1"/>
  <c r="J260" i="4"/>
  <c r="M259" i="4"/>
  <c r="L259" i="4"/>
  <c r="H117" i="3"/>
  <c r="D117" i="3" s="1"/>
  <c r="O260" i="4" l="1"/>
  <c r="J261" i="4"/>
  <c r="L260" i="4"/>
  <c r="M260" i="4"/>
  <c r="F117" i="3"/>
  <c r="I117" i="3"/>
  <c r="J117" i="3" s="1"/>
  <c r="O261" i="4" l="1"/>
  <c r="J262" i="4"/>
  <c r="M261" i="4"/>
  <c r="L261" i="4"/>
  <c r="H118" i="3"/>
  <c r="D118" i="3" s="1"/>
  <c r="O262" i="4" l="1"/>
  <c r="J263" i="4"/>
  <c r="M262" i="4"/>
  <c r="L262" i="4"/>
  <c r="I118" i="3"/>
  <c r="J118" i="3" s="1"/>
  <c r="F118" i="3"/>
  <c r="O263" i="4" l="1"/>
  <c r="J264" i="4"/>
  <c r="M263" i="4"/>
  <c r="L263" i="4"/>
  <c r="H119" i="3"/>
  <c r="D119" i="3" s="1"/>
  <c r="O264" i="4" l="1"/>
  <c r="J265" i="4"/>
  <c r="M264" i="4"/>
  <c r="L264" i="4"/>
  <c r="I119" i="3"/>
  <c r="J119" i="3" s="1"/>
  <c r="F119" i="3"/>
  <c r="O265" i="4" l="1"/>
  <c r="J266" i="4"/>
  <c r="M265" i="4"/>
  <c r="L265" i="4"/>
  <c r="H120" i="3"/>
  <c r="D120" i="3" s="1"/>
  <c r="O266" i="4" l="1"/>
  <c r="J267" i="4"/>
  <c r="M266" i="4"/>
  <c r="L266" i="4"/>
  <c r="I120" i="3"/>
  <c r="J120" i="3" s="1"/>
  <c r="F120" i="3"/>
  <c r="O267" i="4" l="1"/>
  <c r="J268" i="4"/>
  <c r="M267" i="4"/>
  <c r="L267" i="4"/>
  <c r="H121" i="3"/>
  <c r="D121" i="3" s="1"/>
  <c r="O268" i="4" l="1"/>
  <c r="J269" i="4"/>
  <c r="L268" i="4"/>
  <c r="M268" i="4"/>
  <c r="I121" i="3"/>
  <c r="J121" i="3" s="1"/>
  <c r="F121" i="3"/>
  <c r="O269" i="4" l="1"/>
  <c r="M269" i="4"/>
  <c r="J270" i="4"/>
  <c r="L269" i="4"/>
  <c r="H122" i="3"/>
  <c r="D122" i="3" s="1"/>
  <c r="O270" i="4" l="1"/>
  <c r="J271" i="4"/>
  <c r="L270" i="4"/>
  <c r="M270" i="4"/>
  <c r="F122" i="3"/>
  <c r="I122" i="3"/>
  <c r="J122" i="3" s="1"/>
  <c r="O271" i="4" l="1"/>
  <c r="J272" i="4"/>
  <c r="M271" i="4"/>
  <c r="L271" i="4"/>
  <c r="H123" i="3"/>
  <c r="D123" i="3" s="1"/>
  <c r="O272" i="4" l="1"/>
  <c r="J273" i="4"/>
  <c r="M272" i="4"/>
  <c r="L272" i="4"/>
  <c r="F123" i="3"/>
  <c r="I123" i="3"/>
  <c r="J123" i="3" s="1"/>
  <c r="O273" i="4" l="1"/>
  <c r="J274" i="4"/>
  <c r="M273" i="4"/>
  <c r="L273" i="4"/>
  <c r="H124" i="3"/>
  <c r="D124" i="3" s="1"/>
  <c r="O274" i="4" l="1"/>
  <c r="J275" i="4"/>
  <c r="M274" i="4"/>
  <c r="L274" i="4"/>
  <c r="F124" i="3"/>
  <c r="I124" i="3"/>
  <c r="J124" i="3" s="1"/>
  <c r="O275" i="4" l="1"/>
  <c r="J276" i="4"/>
  <c r="M275" i="4"/>
  <c r="L275" i="4"/>
  <c r="H125" i="3"/>
  <c r="D125" i="3" s="1"/>
  <c r="O276" i="4" l="1"/>
  <c r="J277" i="4"/>
  <c r="M276" i="4"/>
  <c r="L276" i="4"/>
  <c r="I125" i="3"/>
  <c r="J125" i="3" s="1"/>
  <c r="F125" i="3"/>
  <c r="O277" i="4" l="1"/>
  <c r="J278" i="4"/>
  <c r="M277" i="4"/>
  <c r="L277" i="4"/>
  <c r="H126" i="3"/>
  <c r="D126" i="3" s="1"/>
  <c r="O278" i="4" l="1"/>
  <c r="J279" i="4"/>
  <c r="M278" i="4"/>
  <c r="L278" i="4"/>
  <c r="F126" i="3"/>
  <c r="I126" i="3"/>
  <c r="J126" i="3" s="1"/>
  <c r="O279" i="4" l="1"/>
  <c r="J280" i="4"/>
  <c r="L279" i="4"/>
  <c r="M279" i="4"/>
  <c r="H127" i="3"/>
  <c r="D127" i="3" s="1"/>
  <c r="O280" i="4" l="1"/>
  <c r="L280" i="4"/>
  <c r="J281" i="4"/>
  <c r="M280" i="4"/>
  <c r="F127" i="3"/>
  <c r="I127" i="3"/>
  <c r="J127" i="3" s="1"/>
  <c r="O281" i="4" l="1"/>
  <c r="L281" i="4"/>
  <c r="M281" i="4"/>
  <c r="J282" i="4"/>
  <c r="H128" i="3"/>
  <c r="D128" i="3" s="1"/>
  <c r="O282" i="4" l="1"/>
  <c r="J283" i="4"/>
  <c r="M282" i="4"/>
  <c r="L282" i="4"/>
  <c r="F128" i="3"/>
  <c r="I128" i="3"/>
  <c r="J128" i="3" s="1"/>
  <c r="O283" i="4" l="1"/>
  <c r="L283" i="4"/>
  <c r="J284" i="4"/>
  <c r="M283" i="4"/>
  <c r="H129" i="3"/>
  <c r="D129" i="3" s="1"/>
  <c r="O284" i="4" l="1"/>
  <c r="M284" i="4"/>
  <c r="L284" i="4"/>
  <c r="J285" i="4"/>
  <c r="F129" i="3"/>
  <c r="I129" i="3"/>
  <c r="J129" i="3" s="1"/>
  <c r="O285" i="4" l="1"/>
  <c r="L285" i="4"/>
  <c r="M285" i="4"/>
  <c r="J286" i="4"/>
  <c r="H130" i="3"/>
  <c r="D130" i="3" s="1"/>
  <c r="O286" i="4" l="1"/>
  <c r="L286" i="4"/>
  <c r="M286" i="4"/>
  <c r="J287" i="4"/>
  <c r="F130" i="3"/>
  <c r="I130" i="3"/>
  <c r="J130" i="3" s="1"/>
  <c r="O287" i="4" l="1"/>
  <c r="L287" i="4"/>
  <c r="M287" i="4"/>
  <c r="J288" i="4"/>
  <c r="H131" i="3"/>
  <c r="D131" i="3" s="1"/>
  <c r="O288" i="4" l="1"/>
  <c r="L288" i="4"/>
  <c r="M288" i="4"/>
  <c r="J289" i="4"/>
  <c r="I131" i="3"/>
  <c r="J131" i="3" s="1"/>
  <c r="F131" i="3"/>
  <c r="O289" i="4" l="1"/>
  <c r="L289" i="4"/>
  <c r="M289" i="4"/>
  <c r="J290" i="4"/>
  <c r="H132" i="3"/>
  <c r="D132" i="3" s="1"/>
  <c r="O290" i="4" l="1"/>
  <c r="L290" i="4"/>
  <c r="M290" i="4"/>
  <c r="J291" i="4"/>
  <c r="F132" i="3"/>
  <c r="I132" i="3"/>
  <c r="J132" i="3" s="1"/>
  <c r="O291" i="4" l="1"/>
  <c r="L291" i="4"/>
  <c r="M291" i="4"/>
  <c r="J292" i="4"/>
  <c r="H133" i="3"/>
  <c r="D133" i="3" s="1"/>
  <c r="O292" i="4" l="1"/>
  <c r="J293" i="4"/>
  <c r="L292" i="4"/>
  <c r="M292" i="4"/>
  <c r="F133" i="3"/>
  <c r="I133" i="3"/>
  <c r="J133" i="3" s="1"/>
  <c r="O293" i="4" l="1"/>
  <c r="J294" i="4"/>
  <c r="M293" i="4"/>
  <c r="L293" i="4"/>
  <c r="H134" i="3"/>
  <c r="D134" i="3" s="1"/>
  <c r="O294" i="4" l="1"/>
  <c r="M294" i="4"/>
  <c r="L294" i="4"/>
  <c r="J295" i="4"/>
  <c r="F134" i="3"/>
  <c r="I134" i="3"/>
  <c r="J134" i="3" s="1"/>
  <c r="O295" i="4" l="1"/>
  <c r="J296" i="4"/>
  <c r="M295" i="4"/>
  <c r="L295" i="4"/>
  <c r="H135" i="3"/>
  <c r="D135" i="3" s="1"/>
  <c r="O296" i="4" l="1"/>
  <c r="M296" i="4"/>
  <c r="L296" i="4"/>
  <c r="J297" i="4"/>
  <c r="F135" i="3"/>
  <c r="I135" i="3"/>
  <c r="J135" i="3" s="1"/>
  <c r="O297" i="4" l="1"/>
  <c r="J298" i="4"/>
  <c r="M297" i="4"/>
  <c r="L297" i="4"/>
  <c r="H136" i="3"/>
  <c r="D136" i="3" s="1"/>
  <c r="O298" i="4" l="1"/>
  <c r="J299" i="4"/>
  <c r="M298" i="4"/>
  <c r="L298" i="4"/>
  <c r="I136" i="3"/>
  <c r="J136" i="3" s="1"/>
  <c r="F136" i="3"/>
  <c r="O299" i="4" l="1"/>
  <c r="J300" i="4"/>
  <c r="M299" i="4"/>
  <c r="L299" i="4"/>
  <c r="H137" i="3"/>
  <c r="D137" i="3" s="1"/>
  <c r="O300" i="4" l="1"/>
  <c r="J301" i="4"/>
  <c r="L300" i="4"/>
  <c r="M300" i="4"/>
  <c r="F137" i="3"/>
  <c r="I137" i="3"/>
  <c r="J137" i="3" s="1"/>
  <c r="O301" i="4" l="1"/>
  <c r="J302" i="4"/>
  <c r="M301" i="4"/>
  <c r="L301" i="4"/>
  <c r="H138" i="3"/>
  <c r="D138" i="3" s="1"/>
  <c r="O302" i="4" l="1"/>
  <c r="J303" i="4"/>
  <c r="M302" i="4"/>
  <c r="L302" i="4"/>
  <c r="F138" i="3"/>
  <c r="I138" i="3"/>
  <c r="J138" i="3" s="1"/>
  <c r="O303" i="4" l="1"/>
  <c r="J304" i="4"/>
  <c r="M303" i="4"/>
  <c r="L303" i="4"/>
  <c r="H139" i="3"/>
  <c r="D139" i="3" s="1"/>
  <c r="O304" i="4" l="1"/>
  <c r="J305" i="4"/>
  <c r="M304" i="4"/>
  <c r="L304" i="4"/>
  <c r="I139" i="3"/>
  <c r="J139" i="3" s="1"/>
  <c r="F139" i="3"/>
  <c r="O305" i="4" l="1"/>
  <c r="J306" i="4"/>
  <c r="M305" i="4"/>
  <c r="L305" i="4"/>
  <c r="H140" i="3"/>
  <c r="D140" i="3" s="1"/>
  <c r="O306" i="4" l="1"/>
  <c r="J307" i="4"/>
  <c r="M306" i="4"/>
  <c r="L306" i="4"/>
  <c r="I140" i="3"/>
  <c r="J140" i="3" s="1"/>
  <c r="F140" i="3"/>
  <c r="O307" i="4" l="1"/>
  <c r="J308" i="4"/>
  <c r="M307" i="4"/>
  <c r="L307" i="4"/>
  <c r="H141" i="3"/>
  <c r="D141" i="3" s="1"/>
  <c r="O308" i="4" l="1"/>
  <c r="J309" i="4"/>
  <c r="M308" i="4"/>
  <c r="L308" i="4"/>
  <c r="I141" i="3"/>
  <c r="J141" i="3" s="1"/>
  <c r="F141" i="3"/>
  <c r="O309" i="4" l="1"/>
  <c r="J310" i="4"/>
  <c r="M309" i="4"/>
  <c r="L309" i="4"/>
  <c r="H142" i="3"/>
  <c r="D142" i="3" s="1"/>
  <c r="O310" i="4" l="1"/>
  <c r="J311" i="4"/>
  <c r="M310" i="4"/>
  <c r="L310" i="4"/>
  <c r="F142" i="3"/>
  <c r="I142" i="3"/>
  <c r="J142" i="3" s="1"/>
  <c r="O311" i="4" l="1"/>
  <c r="J312" i="4"/>
  <c r="M311" i="4"/>
  <c r="L311" i="4"/>
  <c r="H143" i="3"/>
  <c r="D143" i="3" l="1"/>
  <c r="F143" i="3" s="1"/>
  <c r="O312" i="4"/>
  <c r="J313" i="4"/>
  <c r="M312" i="4"/>
  <c r="L312" i="4"/>
  <c r="I143" i="3" l="1"/>
  <c r="J143" i="3" s="1"/>
  <c r="O313" i="4"/>
  <c r="J314" i="4"/>
  <c r="L313" i="4"/>
  <c r="M313" i="4"/>
  <c r="O314" i="4" l="1"/>
  <c r="J315" i="4"/>
  <c r="L314" i="4"/>
  <c r="M314" i="4"/>
  <c r="O315" i="4" l="1"/>
  <c r="M315" i="4"/>
  <c r="L3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DOLPHIN</author>
  </authors>
  <commentList>
    <comment ref="C11" authorId="0" shapeId="0" xr:uid="{C2F79B10-DAA2-4C28-AB51-FE17F4970323}">
      <text>
        <r>
          <rPr>
            <b/>
            <sz val="9"/>
            <color indexed="81"/>
            <rFont val="Tahoma"/>
            <family val="2"/>
          </rPr>
          <t>Monthly Paymen</t>
        </r>
        <r>
          <rPr>
            <sz val="9"/>
            <color indexed="81"/>
            <rFont val="Tahoma"/>
            <family val="2"/>
          </rPr>
          <t xml:space="preserve">t must be greater than </t>
        </r>
        <r>
          <rPr>
            <b/>
            <sz val="9"/>
            <color indexed="81"/>
            <rFont val="Tahoma"/>
            <family val="2"/>
          </rPr>
          <t>Interest Only Payment</t>
        </r>
      </text>
    </comment>
  </commentList>
</comments>
</file>

<file path=xl/sharedStrings.xml><?xml version="1.0" encoding="utf-8"?>
<sst xmlns="http://schemas.openxmlformats.org/spreadsheetml/2006/main" count="136" uniqueCount="63">
  <si>
    <t>Credit Card Payoff Calculator</t>
  </si>
  <si>
    <t>Months</t>
  </si>
  <si>
    <t>Payment</t>
  </si>
  <si>
    <t>Interest</t>
  </si>
  <si>
    <t>Current Balance</t>
  </si>
  <si>
    <t>Interest Rate</t>
  </si>
  <si>
    <t>Monthly Payment</t>
  </si>
  <si>
    <t>Months to Payoff</t>
  </si>
  <si>
    <t>Total Interest</t>
  </si>
  <si>
    <t>Credit Card Information</t>
  </si>
  <si>
    <t>Interest Only Payment</t>
  </si>
  <si>
    <t>Calculate Months to Payoff</t>
  </si>
  <si>
    <t>Calculate Monthly Payment</t>
  </si>
  <si>
    <t>Payoff Goals (Months)</t>
  </si>
  <si>
    <t>Min Payment % of Balance</t>
  </si>
  <si>
    <t>Plus Interest</t>
  </si>
  <si>
    <t>Min Payment for Low Balance</t>
  </si>
  <si>
    <t>Credit Card Minimum Payment Calculator</t>
  </si>
  <si>
    <t>0% Introductory Period (Months)</t>
  </si>
  <si>
    <t>Yes</t>
  </si>
  <si>
    <t>Fixed Monthly Payment (Optional)</t>
  </si>
  <si>
    <t>First Payment</t>
  </si>
  <si>
    <t>Max Payment</t>
  </si>
  <si>
    <t>Months to Pay Off</t>
  </si>
  <si>
    <t>Total Interest Paid</t>
  </si>
  <si>
    <t>Results</t>
  </si>
  <si>
    <t>Amortization Schedule</t>
  </si>
  <si>
    <t>Rate</t>
  </si>
  <si>
    <t>Extra
Payment</t>
  </si>
  <si>
    <t>Total Payment</t>
  </si>
  <si>
    <t>Interest
Paid</t>
  </si>
  <si>
    <t>Principal
Paid</t>
  </si>
  <si>
    <t>Closing Balance</t>
  </si>
  <si>
    <t>Payment No.</t>
  </si>
  <si>
    <t>Balance Transfer Fees &amp; Monthly Payments</t>
  </si>
  <si>
    <t>Percentage of Balance</t>
  </si>
  <si>
    <t>Maximum Fee</t>
  </si>
  <si>
    <t>Fixed Amount of Fee</t>
  </si>
  <si>
    <t>Fixed Monthly Payment</t>
  </si>
  <si>
    <t>Credit Card Balance Transfer Calculator</t>
  </si>
  <si>
    <t>Old Credit Card</t>
  </si>
  <si>
    <t>Introductory Period</t>
  </si>
  <si>
    <t>Introductory Rate</t>
  </si>
  <si>
    <t>Annual Fee</t>
  </si>
  <si>
    <t>New Credit Card</t>
  </si>
  <si>
    <t>Introductory Period (months)</t>
  </si>
  <si>
    <t>New Balance</t>
  </si>
  <si>
    <t>Extra Payments</t>
  </si>
  <si>
    <t>Interest Paid</t>
  </si>
  <si>
    <t>Principal Paid</t>
  </si>
  <si>
    <t>Amortization Schedule (Old Card)</t>
  </si>
  <si>
    <t>Amortization Schedule (New Card)</t>
  </si>
  <si>
    <t>Total Annual Fees</t>
  </si>
  <si>
    <t>Total Paid</t>
  </si>
  <si>
    <t>Amount Saved</t>
  </si>
  <si>
    <t>Balance</t>
  </si>
  <si>
    <t>Minimum Payment</t>
  </si>
  <si>
    <t>Debt 1</t>
  </si>
  <si>
    <t>Debt 2</t>
  </si>
  <si>
    <t>Debt 3</t>
  </si>
  <si>
    <t>Extra Payments per Month</t>
  </si>
  <si>
    <t>Debt Amount</t>
  </si>
  <si>
    <t>Multiple Credit Card Payoff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</si>
</sst>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2" x14ac:knownFonts="1">
    <font>
      <sz val="10"/>
      <name val="Trebuchet MS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0" fontId="4" fillId="5" borderId="4" xfId="0" applyNumberFormat="1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10" fontId="5" fillId="3" borderId="6" xfId="0" applyNumberFormat="1" applyFont="1" applyFill="1" applyBorder="1" applyAlignment="1">
      <alignment horizontal="center" vertical="center"/>
    </xf>
    <xf numFmtId="10" fontId="5" fillId="3" borderId="9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10" fillId="0" borderId="0" xfId="0" applyFont="1"/>
    <xf numFmtId="165" fontId="3" fillId="7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9" fontId="5" fillId="0" borderId="3" xfId="2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2" borderId="1" xfId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</cellXfs>
  <cellStyles count="3">
    <cellStyle name="Heading 1" xfId="1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41447944007"/>
          <c:y val="9.7222222222222224E-2"/>
          <c:w val="0.75902996500437447"/>
          <c:h val="0.69153579760863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CCPayoff!$F$4</c:f>
              <c:strCache>
                <c:ptCount val="1"/>
                <c:pt idx="0">
                  <c:v>Payment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19050" cmpd="sng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CCPayoff!$E$5:$E$12</c:f>
              <c:numCache>
                <c:formatCode>General</c:formatCode>
                <c:ptCount val="8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54</c:v>
                </c:pt>
                <c:pt idx="7">
                  <c:v>60</c:v>
                </c:pt>
              </c:numCache>
            </c:numRef>
          </c:cat>
          <c:val>
            <c:numRef>
              <c:f>CCPayoff!$F$5:$F$12</c:f>
              <c:numCache>
                <c:formatCode>"$"#,##0_);[Red]\("$"#,##0\)</c:formatCode>
                <c:ptCount val="8"/>
                <c:pt idx="0">
                  <c:v>1093.1434596240179</c:v>
                </c:pt>
                <c:pt idx="1">
                  <c:v>744.970803486656</c:v>
                </c:pt>
                <c:pt idx="2">
                  <c:v>571.05927848966371</c:v>
                </c:pt>
                <c:pt idx="3">
                  <c:v>466.85200944787925</c:v>
                </c:pt>
                <c:pt idx="4">
                  <c:v>397.49665824925859</c:v>
                </c:pt>
                <c:pt idx="5">
                  <c:v>348.05646905992603</c:v>
                </c:pt>
                <c:pt idx="6">
                  <c:v>282.36719200712605</c:v>
                </c:pt>
                <c:pt idx="7">
                  <c:v>259.47944032942513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8-48CA-A2FF-F47F94F966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7"/>
        <c:axId val="1866374368"/>
        <c:axId val="1866373888"/>
      </c:barChart>
      <c:catAx>
        <c:axId val="186637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73888"/>
        <c:crosses val="autoZero"/>
        <c:auto val="1"/>
        <c:lblAlgn val="ctr"/>
        <c:lblOffset val="100"/>
        <c:noMultiLvlLbl val="0"/>
      </c:catAx>
      <c:valAx>
        <c:axId val="1866373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Monthly Payment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74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41447944007"/>
          <c:y val="9.7222222222222224E-2"/>
          <c:w val="0.75902996500437447"/>
          <c:h val="0.69153579760863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CCPayoff!$G$4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CCPayoff!$E$5:$E$12</c:f>
              <c:numCache>
                <c:formatCode>General</c:formatCode>
                <c:ptCount val="8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54</c:v>
                </c:pt>
                <c:pt idx="7">
                  <c:v>60</c:v>
                </c:pt>
              </c:numCache>
            </c:numRef>
          </c:cat>
          <c:val>
            <c:numRef>
              <c:f>CCPayoff!$G$5:$G$12</c:f>
              <c:numCache>
                <c:formatCode>"$"#,##0_);[Red]\("$"#,##0\)</c:formatCode>
                <c:ptCount val="8"/>
                <c:pt idx="0">
                  <c:v>617.72151548821421</c:v>
                </c:pt>
                <c:pt idx="1">
                  <c:v>909.47446275980838</c:v>
                </c:pt>
                <c:pt idx="2">
                  <c:v>1205.4226837519291</c:v>
                </c:pt>
                <c:pt idx="3">
                  <c:v>1505.5602834363781</c:v>
                </c:pt>
                <c:pt idx="4">
                  <c:v>1809.8796969733085</c:v>
                </c:pt>
                <c:pt idx="5">
                  <c:v>2118.3717005168928</c:v>
                </c:pt>
                <c:pt idx="6">
                  <c:v>2747.8283683848058</c:v>
                </c:pt>
                <c:pt idx="7">
                  <c:v>3068.7664197655085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F37-ADB7-87F08B6ECD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7"/>
        <c:axId val="1866374368"/>
        <c:axId val="1866373888"/>
      </c:barChart>
      <c:catAx>
        <c:axId val="186637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73888"/>
        <c:crosses val="autoZero"/>
        <c:auto val="1"/>
        <c:lblAlgn val="ctr"/>
        <c:lblOffset val="100"/>
        <c:noMultiLvlLbl val="0"/>
      </c:catAx>
      <c:valAx>
        <c:axId val="1866373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Total Interest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74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48612593163805"/>
          <c:y val="8.6720852404523416E-2"/>
          <c:w val="0.72508214919298875"/>
          <c:h val="0.720744515588926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MinPay!$F$21</c:f>
              <c:strCache>
                <c:ptCount val="1"/>
                <c:pt idx="0">
                  <c:v>Total Payment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MinPay!$B$23:$B$72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MinPay!$F$23:$F$72</c:f>
              <c:numCache>
                <c:formatCode>"$"#,##0.00</c:formatCode>
                <c:ptCount val="50"/>
                <c:pt idx="0">
                  <c:v>157.08333333333334</c:v>
                </c:pt>
                <c:pt idx="1">
                  <c:v>153.94166666666666</c:v>
                </c:pt>
                <c:pt idx="2">
                  <c:v>150.86283333333333</c:v>
                </c:pt>
                <c:pt idx="3">
                  <c:v>147.84557666666666</c:v>
                </c:pt>
                <c:pt idx="4">
                  <c:v>144.88866513333335</c:v>
                </c:pt>
                <c:pt idx="5">
                  <c:v>141.9908918306667</c:v>
                </c:pt>
                <c:pt idx="6">
                  <c:v>139.15107399405338</c:v>
                </c:pt>
                <c:pt idx="7">
                  <c:v>136.36805251417229</c:v>
                </c:pt>
                <c:pt idx="8">
                  <c:v>133.64069146388886</c:v>
                </c:pt>
                <c:pt idx="9">
                  <c:v>130.96787763461106</c:v>
                </c:pt>
                <c:pt idx="10">
                  <c:v>128.34852008191885</c:v>
                </c:pt>
                <c:pt idx="11">
                  <c:v>125.78154968028048</c:v>
                </c:pt>
                <c:pt idx="12">
                  <c:v>123.26591868667487</c:v>
                </c:pt>
                <c:pt idx="13">
                  <c:v>120.80060031294137</c:v>
                </c:pt>
                <c:pt idx="14">
                  <c:v>118.38458830668253</c:v>
                </c:pt>
                <c:pt idx="15">
                  <c:v>116.01689654054888</c:v>
                </c:pt>
                <c:pt idx="16">
                  <c:v>113.69655860973791</c:v>
                </c:pt>
                <c:pt idx="17">
                  <c:v>111.42262743754316</c:v>
                </c:pt>
                <c:pt idx="18">
                  <c:v>109.19417488879228</c:v>
                </c:pt>
                <c:pt idx="19">
                  <c:v>107.01029139101644</c:v>
                </c:pt>
                <c:pt idx="20">
                  <c:v>104.87008556319611</c:v>
                </c:pt>
                <c:pt idx="21">
                  <c:v>102.77268385193219</c:v>
                </c:pt>
                <c:pt idx="22">
                  <c:v>100.71723017489356</c:v>
                </c:pt>
                <c:pt idx="23">
                  <c:v>98.702885571395683</c:v>
                </c:pt>
                <c:pt idx="24">
                  <c:v>96.728827859967765</c:v>
                </c:pt>
                <c:pt idx="25">
                  <c:v>94.794251302768402</c:v>
                </c:pt>
                <c:pt idx="26">
                  <c:v>92.898366276713034</c:v>
                </c:pt>
                <c:pt idx="27">
                  <c:v>91.040398951178773</c:v>
                </c:pt>
                <c:pt idx="28">
                  <c:v>89.219590972155203</c:v>
                </c:pt>
                <c:pt idx="29">
                  <c:v>87.435199152712102</c:v>
                </c:pt>
                <c:pt idx="30">
                  <c:v>85.68649516965786</c:v>
                </c:pt>
                <c:pt idx="31">
                  <c:v>83.972765266264702</c:v>
                </c:pt>
                <c:pt idx="32">
                  <c:v>82.293309960939411</c:v>
                </c:pt>
                <c:pt idx="33">
                  <c:v>80.647443761720623</c:v>
                </c:pt>
                <c:pt idx="34">
                  <c:v>79.034494886486215</c:v>
                </c:pt>
                <c:pt idx="35">
                  <c:v>77.453804988756488</c:v>
                </c:pt>
                <c:pt idx="36">
                  <c:v>75.904728888981367</c:v>
                </c:pt>
                <c:pt idx="37">
                  <c:v>74.386634311201746</c:v>
                </c:pt>
                <c:pt idx="38">
                  <c:v>72.898901624977711</c:v>
                </c:pt>
                <c:pt idx="39">
                  <c:v>71.440923592478143</c:v>
                </c:pt>
                <c:pt idx="40">
                  <c:v>70.012105120628576</c:v>
                </c:pt>
                <c:pt idx="41">
                  <c:v>68.611863018216013</c:v>
                </c:pt>
                <c:pt idx="42">
                  <c:v>67.239625757851684</c:v>
                </c:pt>
                <c:pt idx="43">
                  <c:v>65.894833242694659</c:v>
                </c:pt>
                <c:pt idx="44">
                  <c:v>64.576936577840769</c:v>
                </c:pt>
                <c:pt idx="45">
                  <c:v>63.285397846283942</c:v>
                </c:pt>
                <c:pt idx="46">
                  <c:v>62.019689889358268</c:v>
                </c:pt>
                <c:pt idx="47">
                  <c:v>60.779296091571098</c:v>
                </c:pt>
                <c:pt idx="48">
                  <c:v>59.563710169739679</c:v>
                </c:pt>
                <c:pt idx="49">
                  <c:v>58.372435966344881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72-483E-9C1E-5DE896F3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619456"/>
        <c:axId val="1804618016"/>
      </c:scatterChart>
      <c:valAx>
        <c:axId val="180461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Payment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8016"/>
        <c:crosses val="autoZero"/>
        <c:crossBetween val="midCat"/>
      </c:valAx>
      <c:valAx>
        <c:axId val="180461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Total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Payment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0937674552695"/>
          <c:y val="8.6720852404523416E-2"/>
          <c:w val="0.67425952380812471"/>
          <c:h val="0.720744515588926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MinPay!$J$21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3810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MinPay!$B$23:$B$72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MinPay!$J$23:$J$72</c:f>
              <c:numCache>
                <c:formatCode>"$"#,##0</c:formatCode>
                <c:ptCount val="50"/>
                <c:pt idx="0">
                  <c:v>6370</c:v>
                </c:pt>
                <c:pt idx="1">
                  <c:v>6242.6</c:v>
                </c:pt>
                <c:pt idx="2">
                  <c:v>6117.7480000000005</c:v>
                </c:pt>
                <c:pt idx="3">
                  <c:v>5995.3930400000008</c:v>
                </c:pt>
                <c:pt idx="4">
                  <c:v>5875.4851792000009</c:v>
                </c:pt>
                <c:pt idx="5">
                  <c:v>5757.9754756160009</c:v>
                </c:pt>
                <c:pt idx="6">
                  <c:v>5642.8159661036807</c:v>
                </c:pt>
                <c:pt idx="7">
                  <c:v>5529.9596467816073</c:v>
                </c:pt>
                <c:pt idx="8">
                  <c:v>5419.3604538459749</c:v>
                </c:pt>
                <c:pt idx="9">
                  <c:v>5310.9732447690558</c:v>
                </c:pt>
                <c:pt idx="10">
                  <c:v>5204.7537798736748</c:v>
                </c:pt>
                <c:pt idx="11">
                  <c:v>5100.6587042762012</c:v>
                </c:pt>
                <c:pt idx="12">
                  <c:v>4998.6455301906772</c:v>
                </c:pt>
                <c:pt idx="13">
                  <c:v>4898.6726195868632</c:v>
                </c:pt>
                <c:pt idx="14">
                  <c:v>4800.6991671951264</c:v>
                </c:pt>
                <c:pt idx="15">
                  <c:v>4704.6851838512239</c:v>
                </c:pt>
                <c:pt idx="16">
                  <c:v>4610.5914801741992</c:v>
                </c:pt>
                <c:pt idx="17">
                  <c:v>4518.3796505707151</c:v>
                </c:pt>
                <c:pt idx="18">
                  <c:v>4428.012057559301</c:v>
                </c:pt>
                <c:pt idx="19">
                  <c:v>4339.4518164081146</c:v>
                </c:pt>
                <c:pt idx="20">
                  <c:v>4252.6627800799524</c:v>
                </c:pt>
                <c:pt idx="21">
                  <c:v>4167.6095244783537</c:v>
                </c:pt>
                <c:pt idx="22">
                  <c:v>4084.2573339887867</c:v>
                </c:pt>
                <c:pt idx="23">
                  <c:v>4002.572187309011</c:v>
                </c:pt>
                <c:pt idx="24">
                  <c:v>3922.5207435628308</c:v>
                </c:pt>
                <c:pt idx="25">
                  <c:v>3844.0703286915741</c:v>
                </c:pt>
                <c:pt idx="26">
                  <c:v>3767.1889221177425</c:v>
                </c:pt>
                <c:pt idx="27">
                  <c:v>3691.8451436753876</c:v>
                </c:pt>
                <c:pt idx="28">
                  <c:v>3618.0082408018798</c:v>
                </c:pt>
                <c:pt idx="29">
                  <c:v>3545.6480759858423</c:v>
                </c:pt>
                <c:pt idx="30">
                  <c:v>3474.7351144661257</c:v>
                </c:pt>
                <c:pt idx="31">
                  <c:v>3405.2404121768031</c:v>
                </c:pt>
                <c:pt idx="32">
                  <c:v>3337.1356039332672</c:v>
                </c:pt>
                <c:pt idx="33">
                  <c:v>3270.3928918546021</c:v>
                </c:pt>
                <c:pt idx="34">
                  <c:v>3204.9850340175099</c:v>
                </c:pt>
                <c:pt idx="35">
                  <c:v>3140.8853333371599</c:v>
                </c:pt>
                <c:pt idx="36">
                  <c:v>3078.0676266704168</c:v>
                </c:pt>
                <c:pt idx="37">
                  <c:v>3016.5062741370084</c:v>
                </c:pt>
                <c:pt idx="38">
                  <c:v>2956.1761486542682</c:v>
                </c:pt>
                <c:pt idx="39">
                  <c:v>2897.0526256811827</c:v>
                </c:pt>
                <c:pt idx="40">
                  <c:v>2839.1115731675591</c:v>
                </c:pt>
                <c:pt idx="41">
                  <c:v>2782.3293417042078</c:v>
                </c:pt>
                <c:pt idx="42">
                  <c:v>2726.6827548701235</c:v>
                </c:pt>
                <c:pt idx="43">
                  <c:v>2672.149099772721</c:v>
                </c:pt>
                <c:pt idx="44">
                  <c:v>2618.7061177772666</c:v>
                </c:pt>
                <c:pt idx="45">
                  <c:v>2566.3319954217213</c:v>
                </c:pt>
                <c:pt idx="46">
                  <c:v>2515.0053555132868</c:v>
                </c:pt>
                <c:pt idx="47">
                  <c:v>2464.705248403021</c:v>
                </c:pt>
                <c:pt idx="48">
                  <c:v>2415.4111434349606</c:v>
                </c:pt>
                <c:pt idx="49">
                  <c:v>2367.1029205662612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35-4097-9943-9B8400431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619456"/>
        <c:axId val="1804618016"/>
      </c:scatterChart>
      <c:valAx>
        <c:axId val="180461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Payment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8016"/>
        <c:crosses val="autoZero"/>
        <c:crossBetween val="midCat"/>
      </c:valAx>
      <c:valAx>
        <c:axId val="180461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Closing 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0946960557504"/>
          <c:y val="0.10723359580052495"/>
          <c:w val="0.65842415984335267"/>
          <c:h val="0.67136191309419657"/>
        </c:manualLayout>
      </c:layout>
      <c:scatterChart>
        <c:scatterStyle val="smoothMarker"/>
        <c:varyColors val="0"/>
        <c:ser>
          <c:idx val="0"/>
          <c:order val="0"/>
          <c:tx>
            <c:v>Old Card Balance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Transfer!$B$27:$B$327</c:f>
              <c:strCach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strCache>
            </c:strRef>
          </c:xVal>
          <c:yVal>
            <c:numRef>
              <c:f>Transfer!$G$27:$G$327</c:f>
              <c:numCache>
                <c:formatCode>"$"#,##0</c:formatCode>
                <c:ptCount val="301"/>
                <c:pt idx="0">
                  <c:v>12000</c:v>
                </c:pt>
                <c:pt idx="1">
                  <c:v>11850</c:v>
                </c:pt>
                <c:pt idx="2">
                  <c:v>11698.13</c:v>
                </c:pt>
                <c:pt idx="3">
                  <c:v>11544.359999999999</c:v>
                </c:pt>
                <c:pt idx="4">
                  <c:v>11388.659999999998</c:v>
                </c:pt>
                <c:pt idx="5">
                  <c:v>11231.019999999999</c:v>
                </c:pt>
                <c:pt idx="6">
                  <c:v>11071.409999999998</c:v>
                </c:pt>
                <c:pt idx="7">
                  <c:v>10909.799999999997</c:v>
                </c:pt>
                <c:pt idx="8">
                  <c:v>10746.169999999998</c:v>
                </c:pt>
                <c:pt idx="9">
                  <c:v>10580.499999999998</c:v>
                </c:pt>
                <c:pt idx="10">
                  <c:v>10412.759999999998</c:v>
                </c:pt>
                <c:pt idx="11">
                  <c:v>10242.919999999998</c:v>
                </c:pt>
                <c:pt idx="12">
                  <c:v>10070.959999999999</c:v>
                </c:pt>
                <c:pt idx="13">
                  <c:v>9896.8499999999985</c:v>
                </c:pt>
                <c:pt idx="14">
                  <c:v>9720.5599999999977</c:v>
                </c:pt>
                <c:pt idx="15">
                  <c:v>9542.0699999999979</c:v>
                </c:pt>
                <c:pt idx="16">
                  <c:v>9361.3499999999985</c:v>
                </c:pt>
                <c:pt idx="17">
                  <c:v>9178.369999999999</c:v>
                </c:pt>
                <c:pt idx="18">
                  <c:v>8993.0999999999985</c:v>
                </c:pt>
                <c:pt idx="19">
                  <c:v>8805.5099999999984</c:v>
                </c:pt>
                <c:pt idx="20">
                  <c:v>8615.5799999999981</c:v>
                </c:pt>
                <c:pt idx="21">
                  <c:v>8423.2699999999986</c:v>
                </c:pt>
                <c:pt idx="22">
                  <c:v>8228.56</c:v>
                </c:pt>
                <c:pt idx="23">
                  <c:v>8031.4199999999992</c:v>
                </c:pt>
                <c:pt idx="24">
                  <c:v>7831.8099999999995</c:v>
                </c:pt>
                <c:pt idx="25">
                  <c:v>7629.7099999999991</c:v>
                </c:pt>
                <c:pt idx="26">
                  <c:v>7425.079999999999</c:v>
                </c:pt>
                <c:pt idx="27">
                  <c:v>7217.8899999999994</c:v>
                </c:pt>
                <c:pt idx="28">
                  <c:v>7008.11</c:v>
                </c:pt>
                <c:pt idx="29">
                  <c:v>6795.71</c:v>
                </c:pt>
                <c:pt idx="30">
                  <c:v>6580.66</c:v>
                </c:pt>
                <c:pt idx="31">
                  <c:v>6362.92</c:v>
                </c:pt>
                <c:pt idx="32">
                  <c:v>6142.46</c:v>
                </c:pt>
                <c:pt idx="33">
                  <c:v>5919.24</c:v>
                </c:pt>
                <c:pt idx="34">
                  <c:v>5693.23</c:v>
                </c:pt>
                <c:pt idx="35">
                  <c:v>5464.4</c:v>
                </c:pt>
                <c:pt idx="36">
                  <c:v>5232.71</c:v>
                </c:pt>
                <c:pt idx="37">
                  <c:v>4998.12</c:v>
                </c:pt>
                <c:pt idx="38">
                  <c:v>4760.5999999999995</c:v>
                </c:pt>
                <c:pt idx="39">
                  <c:v>4520.1099999999997</c:v>
                </c:pt>
                <c:pt idx="40">
                  <c:v>4276.6099999999997</c:v>
                </c:pt>
                <c:pt idx="41">
                  <c:v>4030.0699999999997</c:v>
                </c:pt>
                <c:pt idx="42">
                  <c:v>3780.45</c:v>
                </c:pt>
                <c:pt idx="43">
                  <c:v>3527.71</c:v>
                </c:pt>
                <c:pt idx="44">
                  <c:v>3271.81</c:v>
                </c:pt>
                <c:pt idx="45">
                  <c:v>3012.71</c:v>
                </c:pt>
                <c:pt idx="46">
                  <c:v>2750.37</c:v>
                </c:pt>
                <c:pt idx="47">
                  <c:v>2484.75</c:v>
                </c:pt>
                <c:pt idx="48">
                  <c:v>2215.81</c:v>
                </c:pt>
                <c:pt idx="49">
                  <c:v>1943.51</c:v>
                </c:pt>
                <c:pt idx="50">
                  <c:v>1667.8</c:v>
                </c:pt>
                <c:pt idx="51">
                  <c:v>1388.65</c:v>
                </c:pt>
                <c:pt idx="52">
                  <c:v>1106.0100000000002</c:v>
                </c:pt>
                <c:pt idx="53">
                  <c:v>819.84000000000015</c:v>
                </c:pt>
                <c:pt idx="54">
                  <c:v>530.09000000000015</c:v>
                </c:pt>
                <c:pt idx="55">
                  <c:v>236.72000000000014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0-47F3-940C-F9986B058FE8}"/>
            </c:ext>
          </c:extLst>
        </c:ser>
        <c:ser>
          <c:idx val="1"/>
          <c:order val="1"/>
          <c:tx>
            <c:v>New Card Balance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Transfer!$J$27:$J$327</c:f>
              <c:strCach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strCache>
            </c:strRef>
          </c:xVal>
          <c:yVal>
            <c:numRef>
              <c:f>Transfer!$O$27:$O$327</c:f>
              <c:numCache>
                <c:formatCode>"$"#,##0</c:formatCode>
                <c:ptCount val="301"/>
                <c:pt idx="0">
                  <c:v>12050</c:v>
                </c:pt>
                <c:pt idx="1">
                  <c:v>11750</c:v>
                </c:pt>
                <c:pt idx="2">
                  <c:v>11450</c:v>
                </c:pt>
                <c:pt idx="3">
                  <c:v>11150</c:v>
                </c:pt>
                <c:pt idx="4">
                  <c:v>10850</c:v>
                </c:pt>
                <c:pt idx="5">
                  <c:v>10550</c:v>
                </c:pt>
                <c:pt idx="6">
                  <c:v>10250</c:v>
                </c:pt>
                <c:pt idx="7">
                  <c:v>9950</c:v>
                </c:pt>
                <c:pt idx="8">
                  <c:v>9650</c:v>
                </c:pt>
                <c:pt idx="9">
                  <c:v>9350</c:v>
                </c:pt>
                <c:pt idx="10">
                  <c:v>9050</c:v>
                </c:pt>
                <c:pt idx="11">
                  <c:v>8750</c:v>
                </c:pt>
                <c:pt idx="12">
                  <c:v>8450</c:v>
                </c:pt>
                <c:pt idx="13">
                  <c:v>8262.67</c:v>
                </c:pt>
                <c:pt idx="14">
                  <c:v>8072.84</c:v>
                </c:pt>
                <c:pt idx="15">
                  <c:v>7880.4800000000005</c:v>
                </c:pt>
                <c:pt idx="16">
                  <c:v>7685.55</c:v>
                </c:pt>
                <c:pt idx="17">
                  <c:v>7488.02</c:v>
                </c:pt>
                <c:pt idx="18">
                  <c:v>7287.8600000000006</c:v>
                </c:pt>
                <c:pt idx="19">
                  <c:v>7085.0300000000007</c:v>
                </c:pt>
                <c:pt idx="20">
                  <c:v>6879.5000000000009</c:v>
                </c:pt>
                <c:pt idx="21">
                  <c:v>6671.2300000000014</c:v>
                </c:pt>
                <c:pt idx="22">
                  <c:v>6460.1800000000012</c:v>
                </c:pt>
                <c:pt idx="23">
                  <c:v>6246.3200000000015</c:v>
                </c:pt>
                <c:pt idx="24">
                  <c:v>6029.6000000000013</c:v>
                </c:pt>
                <c:pt idx="25">
                  <c:v>5809.9900000000016</c:v>
                </c:pt>
                <c:pt idx="26">
                  <c:v>5587.4600000000019</c:v>
                </c:pt>
                <c:pt idx="27">
                  <c:v>5361.9600000000019</c:v>
                </c:pt>
                <c:pt idx="28">
                  <c:v>5133.4500000000016</c:v>
                </c:pt>
                <c:pt idx="29">
                  <c:v>4901.9000000000015</c:v>
                </c:pt>
                <c:pt idx="30">
                  <c:v>4667.2600000000011</c:v>
                </c:pt>
                <c:pt idx="31">
                  <c:v>4429.4900000000007</c:v>
                </c:pt>
                <c:pt idx="32">
                  <c:v>4188.5500000000011</c:v>
                </c:pt>
                <c:pt idx="33">
                  <c:v>3944.400000000001</c:v>
                </c:pt>
                <c:pt idx="34">
                  <c:v>3696.9900000000011</c:v>
                </c:pt>
                <c:pt idx="35">
                  <c:v>3446.2800000000011</c:v>
                </c:pt>
                <c:pt idx="36">
                  <c:v>3192.2300000000009</c:v>
                </c:pt>
                <c:pt idx="37">
                  <c:v>2934.7900000000009</c:v>
                </c:pt>
                <c:pt idx="38">
                  <c:v>2673.920000000001</c:v>
                </c:pt>
                <c:pt idx="39">
                  <c:v>2409.5700000000011</c:v>
                </c:pt>
                <c:pt idx="40">
                  <c:v>2141.7000000000012</c:v>
                </c:pt>
                <c:pt idx="41">
                  <c:v>1870.2600000000011</c:v>
                </c:pt>
                <c:pt idx="42">
                  <c:v>1595.2000000000012</c:v>
                </c:pt>
                <c:pt idx="43">
                  <c:v>1316.4700000000012</c:v>
                </c:pt>
                <c:pt idx="44">
                  <c:v>1034.0200000000011</c:v>
                </c:pt>
                <c:pt idx="45">
                  <c:v>747.81000000000108</c:v>
                </c:pt>
                <c:pt idx="46">
                  <c:v>457.78000000000111</c:v>
                </c:pt>
                <c:pt idx="47">
                  <c:v>163.88000000000113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0-47F3-940C-F9986B05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619456"/>
        <c:axId val="1804618016"/>
      </c:scatterChart>
      <c:valAx>
        <c:axId val="180461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Payment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8016"/>
        <c:crosses val="autoZero"/>
        <c:crossBetween val="midCat"/>
      </c:valAx>
      <c:valAx>
        <c:axId val="180461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Closing 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9743304823518725"/>
          <c:y val="0.17237733133825564"/>
          <c:w val="0.3095655738890471"/>
          <c:h val="0.27777972197919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0946960557504"/>
          <c:y val="0.10723359580052495"/>
          <c:w val="0.69116226510954959"/>
          <c:h val="0.67136191309419657"/>
        </c:manualLayout>
      </c:layout>
      <c:scatterChart>
        <c:scatterStyle val="smoothMarker"/>
        <c:varyColors val="0"/>
        <c:ser>
          <c:idx val="0"/>
          <c:order val="0"/>
          <c:tx>
            <c:v>Debt 1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Multiple!$B$14:$B$200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xVal>
          <c:yVal>
            <c:numRef>
              <c:f>Multiple!$D$14:$D$200</c:f>
              <c:numCache>
                <c:formatCode>"$"#,##0</c:formatCode>
                <c:ptCount val="187"/>
                <c:pt idx="0">
                  <c:v>3000</c:v>
                </c:pt>
                <c:pt idx="1">
                  <c:v>2619.5</c:v>
                </c:pt>
                <c:pt idx="2">
                  <c:v>2236.1462500000002</c:v>
                </c:pt>
                <c:pt idx="3">
                  <c:v>1849.9173468750002</c:v>
                </c:pt>
                <c:pt idx="4">
                  <c:v>1460.7917269765628</c:v>
                </c:pt>
                <c:pt idx="5">
                  <c:v>1068.7476649288872</c:v>
                </c:pt>
                <c:pt idx="6">
                  <c:v>673.76327241585386</c:v>
                </c:pt>
                <c:pt idx="7">
                  <c:v>275.81649695897278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C-4197-84BC-6A859AFD7F0B}"/>
            </c:ext>
          </c:extLst>
        </c:ser>
        <c:ser>
          <c:idx val="1"/>
          <c:order val="1"/>
          <c:tx>
            <c:v>Debt 2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Multiple!$B$14:$B$200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xVal>
          <c:yVal>
            <c:numRef>
              <c:f>Multiple!$F$14:$F$200</c:f>
              <c:numCache>
                <c:formatCode>"$"#,##0</c:formatCode>
                <c:ptCount val="187"/>
                <c:pt idx="0">
                  <c:v>4500</c:v>
                </c:pt>
                <c:pt idx="1">
                  <c:v>4177.6666666666661</c:v>
                </c:pt>
                <c:pt idx="2">
                  <c:v>3853.1844444444437</c:v>
                </c:pt>
                <c:pt idx="3">
                  <c:v>3526.5390074074062</c:v>
                </c:pt>
                <c:pt idx="4">
                  <c:v>3197.7159341234556</c:v>
                </c:pt>
                <c:pt idx="5">
                  <c:v>2866.7007070176119</c:v>
                </c:pt>
                <c:pt idx="6">
                  <c:v>2533.4787117310625</c:v>
                </c:pt>
                <c:pt idx="7">
                  <c:v>2198.035236475936</c:v>
                </c:pt>
                <c:pt idx="8">
                  <c:v>1735.3440783244746</c:v>
                </c:pt>
                <c:pt idx="9">
                  <c:v>991.91303884663773</c:v>
                </c:pt>
                <c:pt idx="10">
                  <c:v>243.52579243894863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EC-4197-84BC-6A859AFD7F0B}"/>
            </c:ext>
          </c:extLst>
        </c:ser>
        <c:ser>
          <c:idx val="2"/>
          <c:order val="2"/>
          <c:tx>
            <c:v>Debt 3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Multiple!$B$14:$B$200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xVal>
          <c:yVal>
            <c:numRef>
              <c:f>Multiple!$I$14:$I$200</c:f>
              <c:numCache>
                <c:formatCode>"$"#,##0</c:formatCode>
                <c:ptCount val="187"/>
                <c:pt idx="0">
                  <c:v>6250</c:v>
                </c:pt>
                <c:pt idx="1">
                  <c:v>5884.125</c:v>
                </c:pt>
                <c:pt idx="2">
                  <c:v>5516.1157291666668</c:v>
                </c:pt>
                <c:pt idx="3">
                  <c:v>5145.9597375868061</c:v>
                </c:pt>
                <c:pt idx="4">
                  <c:v>4773.6445027227292</c:v>
                </c:pt>
                <c:pt idx="5">
                  <c:v>4399.1574289886121</c:v>
                </c:pt>
                <c:pt idx="6">
                  <c:v>4022.4858473243789</c:v>
                </c:pt>
                <c:pt idx="7">
                  <c:v>3643.6170147671046</c:v>
                </c:pt>
                <c:pt idx="8">
                  <c:v>3262.5381140199129</c:v>
                </c:pt>
                <c:pt idx="9">
                  <c:v>2879.2362530183623</c:v>
                </c:pt>
                <c:pt idx="10">
                  <c:v>2493.6984644943027</c:v>
                </c:pt>
                <c:pt idx="11">
                  <c:v>1596.4830650986953</c:v>
                </c:pt>
                <c:pt idx="12">
                  <c:v>449.08754964510439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EC-4197-84BC-6A859AFD7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619456"/>
        <c:axId val="1804618016"/>
      </c:scatterChart>
      <c:valAx>
        <c:axId val="180461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Payment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8016"/>
        <c:crosses val="autoZero"/>
        <c:crossBetween val="midCat"/>
      </c:valAx>
      <c:valAx>
        <c:axId val="180461801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Closing 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61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4127446595195616"/>
          <c:y val="0.1486431532726237"/>
          <c:w val="0.20537693513929103"/>
          <c:h val="0.29362211671778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</xdr:row>
      <xdr:rowOff>30480</xdr:rowOff>
    </xdr:from>
    <xdr:to>
      <xdr:col>9</xdr:col>
      <xdr:colOff>563880</xdr:colOff>
      <xdr:row>11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2C6D4F-5EBB-483E-3C27-35A49E48A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144780</xdr:colOff>
      <xdr:row>10</xdr:row>
      <xdr:rowOff>243840</xdr:rowOff>
    </xdr:from>
    <xdr:to>
      <xdr:col>9</xdr:col>
      <xdr:colOff>579120</xdr:colOff>
      <xdr:row>20</xdr:row>
      <xdr:rowOff>312420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061FC2-5A57-4294-B71F-477B7D6A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70214</xdr:colOff>
      <xdr:row>2</xdr:row>
      <xdr:rowOff>226423</xdr:rowOff>
    </xdr:from>
    <xdr:to>
      <xdr:col>14</xdr:col>
      <xdr:colOff>130628</xdr:colOff>
      <xdr:row>15</xdr:row>
      <xdr:rowOff>150224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23A01A-90F9-9FC4-4C12-EB25D4F82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133894</xdr:colOff>
      <xdr:row>16</xdr:row>
      <xdr:rowOff>113211</xdr:rowOff>
    </xdr:from>
    <xdr:to>
      <xdr:col>14</xdr:col>
      <xdr:colOff>434883</xdr:colOff>
      <xdr:row>27</xdr:row>
      <xdr:rowOff>212272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6469E7-1A9C-46E5-B6DF-1D156C184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2</xdr:row>
      <xdr:rowOff>133351</xdr:rowOff>
    </xdr:from>
    <xdr:to>
      <xdr:col>14</xdr:col>
      <xdr:colOff>514350</xdr:colOff>
      <xdr:row>9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48EEA5-60EC-47D1-B607-FC561A3BB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1087966</xdr:colOff>
      <xdr:row>3</xdr:row>
      <xdr:rowOff>98425</xdr:rowOff>
    </xdr:from>
    <xdr:to>
      <xdr:col>13</xdr:col>
      <xdr:colOff>409575</xdr:colOff>
      <xdr:row>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B7C58B-0AEF-4D0E-8BFE-424BB813B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C3C0-24E8-44CA-BFFF-60FF3B2D36DB}">
  <dimension ref="B2:L21"/>
  <sheetViews>
    <sheetView showGridLines="0" zoomScale="80" zoomScaleNormal="80" workbookViewId="0">
      <selection activeCell="T23" sqref="T23"/>
    </sheetView>
  </sheetViews>
  <sheetFormatPr defaultRowHeight="19.95" customHeight="1" x14ac:dyDescent="0.35"/>
  <cols>
    <col min="1" max="1" width="2.6640625" style="1" customWidth="1"/>
    <col min="2" max="2" width="25.33203125" style="1" customWidth="1"/>
    <col min="3" max="3" width="15.109375" style="1" customWidth="1"/>
    <col min="4" max="4" width="3.6640625" style="1" customWidth="1"/>
    <col min="5" max="5" width="8.88671875" style="1"/>
    <col min="6" max="6" width="9.44140625" style="1" bestFit="1" customWidth="1"/>
    <col min="7" max="8" width="8.88671875" style="1"/>
    <col min="9" max="9" width="9.109375" style="1" bestFit="1" customWidth="1"/>
    <col min="10" max="16384" width="8.88671875" style="1"/>
  </cols>
  <sheetData>
    <row r="2" spans="2:12" ht="19.95" customHeight="1" thickBot="1" x14ac:dyDescent="0.4">
      <c r="B2" s="44" t="s">
        <v>0</v>
      </c>
      <c r="C2" s="44"/>
    </row>
    <row r="3" spans="2:12" ht="19.95" customHeight="1" thickTop="1" x14ac:dyDescent="0.35"/>
    <row r="4" spans="2:12" ht="19.95" customHeight="1" x14ac:dyDescent="0.35">
      <c r="B4" s="42" t="s">
        <v>9</v>
      </c>
      <c r="C4" s="43"/>
      <c r="E4" s="17" t="s">
        <v>1</v>
      </c>
      <c r="F4" s="17" t="s">
        <v>2</v>
      </c>
      <c r="G4" s="17" t="s">
        <v>3</v>
      </c>
    </row>
    <row r="5" spans="2:12" ht="19.95" customHeight="1" x14ac:dyDescent="0.3">
      <c r="B5" s="2" t="s">
        <v>4</v>
      </c>
      <c r="C5" s="5">
        <v>12500</v>
      </c>
      <c r="E5" s="16">
        <v>12</v>
      </c>
      <c r="F5" s="18">
        <f>PMT($C$6/12,E5,-$C$5)</f>
        <v>1093.1434596240179</v>
      </c>
      <c r="G5" s="19">
        <f>(E5*F5)-$C$5</f>
        <v>617.72151548821421</v>
      </c>
      <c r="K5" s="15"/>
      <c r="L5" s="15"/>
    </row>
    <row r="6" spans="2:12" ht="19.95" customHeight="1" x14ac:dyDescent="0.3">
      <c r="B6" s="2" t="s">
        <v>5</v>
      </c>
      <c r="C6" s="6">
        <v>0.09</v>
      </c>
      <c r="E6" s="16">
        <v>18</v>
      </c>
      <c r="F6" s="18">
        <f t="shared" ref="F6:F12" si="0">PMT($C$6/12,E6,-$C$5)</f>
        <v>744.970803486656</v>
      </c>
      <c r="G6" s="19">
        <f t="shared" ref="G6:G12" si="1">(E6*F6)-$C$5</f>
        <v>909.47446275980838</v>
      </c>
      <c r="K6" s="15"/>
      <c r="L6" s="15"/>
    </row>
    <row r="7" spans="2:12" ht="15.6" customHeight="1" x14ac:dyDescent="0.3">
      <c r="B7" s="3"/>
      <c r="C7" s="7"/>
      <c r="E7" s="16">
        <v>24</v>
      </c>
      <c r="F7" s="18">
        <f t="shared" si="0"/>
        <v>571.05927848966371</v>
      </c>
      <c r="G7" s="19">
        <f t="shared" si="1"/>
        <v>1205.4226837519291</v>
      </c>
      <c r="K7" s="15"/>
      <c r="L7" s="15"/>
    </row>
    <row r="8" spans="2:12" ht="19.95" customHeight="1" x14ac:dyDescent="0.3">
      <c r="B8" s="4" t="s">
        <v>10</v>
      </c>
      <c r="C8" s="8">
        <f>C5*C6/12</f>
        <v>93.75</v>
      </c>
      <c r="E8" s="16">
        <v>30</v>
      </c>
      <c r="F8" s="18">
        <f t="shared" si="0"/>
        <v>466.85200944787925</v>
      </c>
      <c r="G8" s="19">
        <f t="shared" si="1"/>
        <v>1505.5602834363781</v>
      </c>
      <c r="K8" s="15"/>
      <c r="L8" s="15"/>
    </row>
    <row r="9" spans="2:12" ht="16.2" customHeight="1" x14ac:dyDescent="0.3">
      <c r="E9" s="16">
        <v>36</v>
      </c>
      <c r="F9" s="18">
        <f t="shared" si="0"/>
        <v>397.49665824925859</v>
      </c>
      <c r="G9" s="19">
        <f t="shared" si="1"/>
        <v>1809.8796969733085</v>
      </c>
      <c r="K9" s="15"/>
      <c r="L9" s="15"/>
    </row>
    <row r="10" spans="2:12" ht="19.95" customHeight="1" x14ac:dyDescent="0.3">
      <c r="B10" s="42" t="s">
        <v>11</v>
      </c>
      <c r="C10" s="43"/>
      <c r="E10" s="16">
        <v>42</v>
      </c>
      <c r="F10" s="18">
        <f t="shared" si="0"/>
        <v>348.05646905992603</v>
      </c>
      <c r="G10" s="19">
        <f t="shared" si="1"/>
        <v>2118.3717005168928</v>
      </c>
      <c r="K10" s="15"/>
      <c r="L10" s="15"/>
    </row>
    <row r="11" spans="2:12" ht="19.95" customHeight="1" x14ac:dyDescent="0.3">
      <c r="B11" s="2" t="s">
        <v>6</v>
      </c>
      <c r="C11" s="9">
        <v>130</v>
      </c>
      <c r="E11" s="16">
        <v>54</v>
      </c>
      <c r="F11" s="18">
        <f t="shared" si="0"/>
        <v>282.36719200712605</v>
      </c>
      <c r="G11" s="19">
        <f t="shared" si="1"/>
        <v>2747.8283683848058</v>
      </c>
      <c r="K11" s="15"/>
      <c r="L11" s="15"/>
    </row>
    <row r="12" spans="2:12" ht="14.4" customHeight="1" x14ac:dyDescent="0.3">
      <c r="B12" s="11"/>
      <c r="C12" s="10"/>
      <c r="E12" s="16">
        <v>60</v>
      </c>
      <c r="F12" s="18">
        <f t="shared" si="0"/>
        <v>259.47944032942513</v>
      </c>
      <c r="G12" s="19">
        <f t="shared" si="1"/>
        <v>3068.7664197655085</v>
      </c>
      <c r="K12" s="15"/>
      <c r="L12" s="15"/>
    </row>
    <row r="13" spans="2:12" ht="19.8" customHeight="1" x14ac:dyDescent="0.35">
      <c r="B13" s="2" t="s">
        <v>7</v>
      </c>
      <c r="C13" s="12">
        <f>IF(C11=0," - ",NPER(C6/12,C11,-C5))</f>
        <v>170.91709488319356</v>
      </c>
      <c r="I13"/>
    </row>
    <row r="14" spans="2:12" ht="19.95" customHeight="1" x14ac:dyDescent="0.35">
      <c r="B14" s="4" t="s">
        <v>8</v>
      </c>
      <c r="C14" s="8">
        <f>IF(C11=0," - ",C13*C11-C5)</f>
        <v>9719.2223348151638</v>
      </c>
      <c r="I14"/>
    </row>
    <row r="15" spans="2:12" ht="16.2" customHeight="1" x14ac:dyDescent="0.35"/>
    <row r="16" spans="2:12" ht="19.95" customHeight="1" x14ac:dyDescent="0.35">
      <c r="B16" s="42" t="s">
        <v>12</v>
      </c>
      <c r="C16" s="43"/>
    </row>
    <row r="17" spans="2:3" ht="19.95" customHeight="1" x14ac:dyDescent="0.35">
      <c r="B17" s="2" t="s">
        <v>13</v>
      </c>
      <c r="C17" s="13">
        <v>60</v>
      </c>
    </row>
    <row r="18" spans="2:3" ht="9" customHeight="1" x14ac:dyDescent="0.35">
      <c r="B18" s="11"/>
      <c r="C18" s="10"/>
    </row>
    <row r="19" spans="2:3" ht="19.95" customHeight="1" x14ac:dyDescent="0.35">
      <c r="B19" s="2" t="s">
        <v>6</v>
      </c>
      <c r="C19" s="14">
        <f>IF(C17=0," - ",PMT(C6/12,C17,-C5))</f>
        <v>259.47944032942513</v>
      </c>
    </row>
    <row r="20" spans="2:3" ht="19.95" customHeight="1" x14ac:dyDescent="0.35">
      <c r="B20" s="4" t="s">
        <v>8</v>
      </c>
      <c r="C20" s="8">
        <f>IF(C17=0," - ",C19*C17-C5)</f>
        <v>3068.7664197655085</v>
      </c>
    </row>
    <row r="21" spans="2:3" ht="46.2" customHeight="1" x14ac:dyDescent="0.35"/>
  </sheetData>
  <mergeCells count="4">
    <mergeCell ref="B4:C4"/>
    <mergeCell ref="B2:C2"/>
    <mergeCell ref="B10:C10"/>
    <mergeCell ref="B16:C1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1EB1-692C-4AD8-AC6C-CD676100004A}">
  <dimension ref="B2:J143"/>
  <sheetViews>
    <sheetView showGridLines="0" topLeftCell="A4" zoomScale="70" zoomScaleNormal="70" workbookViewId="0">
      <selection activeCell="F19" sqref="F19"/>
    </sheetView>
  </sheetViews>
  <sheetFormatPr defaultRowHeight="19.95" customHeight="1" x14ac:dyDescent="0.35"/>
  <cols>
    <col min="1" max="1" width="2.88671875" style="20" customWidth="1"/>
    <col min="2" max="2" width="10" style="20" customWidth="1"/>
    <col min="3" max="3" width="9.6640625" style="20" customWidth="1"/>
    <col min="4" max="4" width="9.44140625" style="20" customWidth="1"/>
    <col min="5" max="5" width="10.5546875" style="20" customWidth="1"/>
    <col min="6" max="6" width="9.77734375" style="20" customWidth="1"/>
    <col min="7" max="7" width="1.5546875" style="20" customWidth="1"/>
    <col min="8" max="8" width="10.33203125" style="20" customWidth="1"/>
    <col min="9" max="9" width="8.88671875" style="20"/>
    <col min="10" max="10" width="10" style="20" bestFit="1" customWidth="1"/>
    <col min="11" max="11" width="18.5546875" style="20" customWidth="1"/>
    <col min="12" max="16384" width="8.88671875" style="20"/>
  </cols>
  <sheetData>
    <row r="2" spans="2:7" ht="19.95" customHeight="1" thickBot="1" x14ac:dyDescent="0.4">
      <c r="B2" s="44" t="s">
        <v>17</v>
      </c>
      <c r="C2" s="44"/>
      <c r="D2" s="44"/>
      <c r="E2" s="44"/>
      <c r="F2" s="44"/>
      <c r="G2" s="44"/>
    </row>
    <row r="3" spans="2:7" ht="19.95" customHeight="1" thickTop="1" x14ac:dyDescent="0.35"/>
    <row r="4" spans="2:7" ht="19.95" customHeight="1" x14ac:dyDescent="0.35">
      <c r="B4" s="45" t="s">
        <v>9</v>
      </c>
      <c r="C4" s="45"/>
      <c r="D4" s="45"/>
      <c r="E4" s="45"/>
      <c r="F4" s="45"/>
      <c r="G4" s="23"/>
    </row>
    <row r="5" spans="2:7" ht="19.95" customHeight="1" x14ac:dyDescent="0.35">
      <c r="B5" s="46" t="s">
        <v>4</v>
      </c>
      <c r="C5" s="46"/>
      <c r="D5" s="46"/>
      <c r="E5" s="46"/>
      <c r="F5" s="26">
        <v>6500</v>
      </c>
      <c r="G5" s="21"/>
    </row>
    <row r="6" spans="2:7" ht="19.95" customHeight="1" x14ac:dyDescent="0.35">
      <c r="B6" s="46" t="s">
        <v>5</v>
      </c>
      <c r="C6" s="46"/>
      <c r="D6" s="46"/>
      <c r="E6" s="46"/>
      <c r="F6" s="24">
        <v>0.05</v>
      </c>
      <c r="G6" s="21"/>
    </row>
    <row r="7" spans="2:7" ht="19.95" customHeight="1" x14ac:dyDescent="0.35">
      <c r="B7" s="46" t="s">
        <v>14</v>
      </c>
      <c r="C7" s="46"/>
      <c r="D7" s="46"/>
      <c r="E7" s="46"/>
      <c r="F7" s="24">
        <v>0.02</v>
      </c>
      <c r="G7" s="21"/>
    </row>
    <row r="8" spans="2:7" ht="19.95" customHeight="1" x14ac:dyDescent="0.35">
      <c r="B8" s="46" t="s">
        <v>15</v>
      </c>
      <c r="C8" s="46"/>
      <c r="D8" s="46"/>
      <c r="E8" s="46"/>
      <c r="F8" s="22" t="s">
        <v>19</v>
      </c>
      <c r="G8" s="21"/>
    </row>
    <row r="9" spans="2:7" ht="19.95" customHeight="1" x14ac:dyDescent="0.35">
      <c r="B9" s="46" t="s">
        <v>16</v>
      </c>
      <c r="C9" s="46"/>
      <c r="D9" s="46"/>
      <c r="E9" s="46"/>
      <c r="F9" s="27">
        <v>50</v>
      </c>
      <c r="G9" s="21"/>
    </row>
    <row r="10" spans="2:7" ht="19.95" customHeight="1" x14ac:dyDescent="0.35">
      <c r="B10" s="46" t="s">
        <v>20</v>
      </c>
      <c r="C10" s="46"/>
      <c r="D10" s="46"/>
      <c r="E10" s="46"/>
      <c r="F10" s="27"/>
      <c r="G10" s="21"/>
    </row>
    <row r="11" spans="2:7" ht="19.95" customHeight="1" x14ac:dyDescent="0.35">
      <c r="B11" s="46" t="s">
        <v>18</v>
      </c>
      <c r="C11" s="46"/>
      <c r="D11" s="46"/>
      <c r="E11" s="46"/>
      <c r="F11" s="22">
        <v>0</v>
      </c>
      <c r="G11" s="21"/>
    </row>
    <row r="12" spans="2:7" ht="6.6" customHeight="1" x14ac:dyDescent="0.35">
      <c r="B12" s="47"/>
      <c r="C12" s="47"/>
      <c r="D12" s="47"/>
      <c r="E12" s="47"/>
      <c r="F12" s="47"/>
      <c r="G12" s="47"/>
    </row>
    <row r="13" spans="2:7" ht="13.2" customHeight="1" x14ac:dyDescent="0.35"/>
    <row r="14" spans="2:7" ht="19.95" customHeight="1" x14ac:dyDescent="0.35">
      <c r="B14" s="45" t="s">
        <v>25</v>
      </c>
      <c r="C14" s="45"/>
      <c r="D14" s="45"/>
      <c r="E14" s="45"/>
      <c r="F14" s="45"/>
      <c r="G14" s="23"/>
    </row>
    <row r="15" spans="2:7" ht="19.95" customHeight="1" x14ac:dyDescent="0.35">
      <c r="B15" s="46" t="s">
        <v>21</v>
      </c>
      <c r="C15" s="46"/>
      <c r="D15" s="46"/>
      <c r="E15" s="46"/>
      <c r="F15" s="33">
        <f>F23</f>
        <v>157.08333333333334</v>
      </c>
      <c r="G15" s="21"/>
    </row>
    <row r="16" spans="2:7" ht="19.95" customHeight="1" x14ac:dyDescent="0.35">
      <c r="B16" s="46" t="s">
        <v>22</v>
      </c>
      <c r="C16" s="46"/>
      <c r="D16" s="46"/>
      <c r="E16" s="46"/>
      <c r="F16" s="33">
        <f>MAX(F23:F528)</f>
        <v>157.08333333333334</v>
      </c>
      <c r="G16" s="21"/>
    </row>
    <row r="17" spans="2:10" ht="19.95" customHeight="1" x14ac:dyDescent="0.35">
      <c r="B17" s="46" t="s">
        <v>23</v>
      </c>
      <c r="C17" s="46"/>
      <c r="D17" s="46"/>
      <c r="E17" s="46"/>
      <c r="F17" s="25">
        <f>MAX(B22:B583,1)</f>
        <v>121</v>
      </c>
      <c r="G17" s="21"/>
    </row>
    <row r="18" spans="2:10" ht="19.95" customHeight="1" x14ac:dyDescent="0.35">
      <c r="B18" s="46" t="s">
        <v>24</v>
      </c>
      <c r="C18" s="46"/>
      <c r="D18" s="46"/>
      <c r="E18" s="46"/>
      <c r="F18" s="33">
        <f>SUM(H23:H528)</f>
        <v>1129.7900319157184</v>
      </c>
      <c r="G18" s="21"/>
    </row>
    <row r="19" spans="2:10" ht="17.399999999999999" customHeight="1" x14ac:dyDescent="0.35"/>
    <row r="20" spans="2:10" ht="19.95" customHeight="1" x14ac:dyDescent="0.35">
      <c r="B20" s="45" t="s">
        <v>26</v>
      </c>
      <c r="C20" s="45"/>
      <c r="D20" s="45"/>
    </row>
    <row r="21" spans="2:10" ht="28.2" customHeight="1" x14ac:dyDescent="0.35">
      <c r="B21" s="29" t="s">
        <v>33</v>
      </c>
      <c r="C21" s="28" t="s">
        <v>27</v>
      </c>
      <c r="D21" s="28" t="s">
        <v>2</v>
      </c>
      <c r="E21" s="29" t="s">
        <v>28</v>
      </c>
      <c r="F21" s="29" t="s">
        <v>29</v>
      </c>
      <c r="G21" s="28"/>
      <c r="H21" s="29" t="s">
        <v>30</v>
      </c>
      <c r="I21" s="29" t="s">
        <v>31</v>
      </c>
      <c r="J21" s="29" t="s">
        <v>32</v>
      </c>
    </row>
    <row r="22" spans="2:10" ht="19.95" customHeight="1" x14ac:dyDescent="0.35">
      <c r="B22" s="20">
        <v>0</v>
      </c>
      <c r="C22" s="30"/>
      <c r="J22" s="31">
        <f>F5</f>
        <v>6500</v>
      </c>
    </row>
    <row r="23" spans="2:10" ht="19.95" customHeight="1" x14ac:dyDescent="0.35">
      <c r="B23" s="20">
        <v>1</v>
      </c>
      <c r="C23" s="30">
        <f>$F$6</f>
        <v>0.05</v>
      </c>
      <c r="D23" s="32">
        <f>IF(B23="","",IF(ISBLANK($F$10),MIN(MAX($F$7*J22+
IF($F$8="Yes",H23,0),$F$9),H23+J22),MIN($F$10,J22+H23)))</f>
        <v>157.08333333333334</v>
      </c>
      <c r="E23" s="32"/>
      <c r="F23" s="32">
        <f>IF(B23="","",D23+E23)</f>
        <v>157.08333333333334</v>
      </c>
      <c r="G23" s="32"/>
      <c r="H23" s="32">
        <f>IF(B23="","",C23/12*J22)</f>
        <v>27.083333333333332</v>
      </c>
      <c r="I23" s="32">
        <f>IF(B23="","",D23+E23-H23)</f>
        <v>130</v>
      </c>
      <c r="J23" s="31">
        <f>IF(B23="","",J22-I23)</f>
        <v>6370</v>
      </c>
    </row>
    <row r="24" spans="2:10" ht="19.95" customHeight="1" x14ac:dyDescent="0.35">
      <c r="B24" s="20">
        <v>2</v>
      </c>
      <c r="C24" s="30">
        <f t="shared" ref="C23:C86" si="0">$F$6</f>
        <v>0.05</v>
      </c>
      <c r="D24" s="32">
        <f t="shared" ref="D24:D87" si="1">IF(B24="","",IF(ISBLANK($F$10),MIN(MAX($F$7*J23+
IF($F$8="Yes",H24,0),$F$9),H24+J23),MIN($F$10,J23+H24)))</f>
        <v>153.94166666666666</v>
      </c>
      <c r="E24" s="32"/>
      <c r="F24" s="32">
        <f t="shared" ref="F24:F87" si="2">IF(B24="","",D24+E24)</f>
        <v>153.94166666666666</v>
      </c>
      <c r="G24" s="32"/>
      <c r="H24" s="32">
        <f t="shared" ref="H24:H87" si="3">IF(B24="","",C24/12*J23)</f>
        <v>26.541666666666668</v>
      </c>
      <c r="I24" s="32">
        <f t="shared" ref="I24:I87" si="4">IF(B24="","",D24+E24-H24)</f>
        <v>127.39999999999999</v>
      </c>
      <c r="J24" s="31">
        <f t="shared" ref="J24:J87" si="5">IF(B24="","",J23-I24)</f>
        <v>6242.6</v>
      </c>
    </row>
    <row r="25" spans="2:10" ht="19.95" customHeight="1" x14ac:dyDescent="0.35">
      <c r="B25" s="20">
        <v>3</v>
      </c>
      <c r="C25" s="30">
        <f t="shared" si="0"/>
        <v>0.05</v>
      </c>
      <c r="D25" s="32">
        <f t="shared" si="1"/>
        <v>150.86283333333333</v>
      </c>
      <c r="E25" s="32"/>
      <c r="F25" s="32">
        <f t="shared" si="2"/>
        <v>150.86283333333333</v>
      </c>
      <c r="G25" s="32"/>
      <c r="H25" s="32">
        <f t="shared" si="3"/>
        <v>26.010833333333334</v>
      </c>
      <c r="I25" s="32">
        <f t="shared" si="4"/>
        <v>124.85199999999999</v>
      </c>
      <c r="J25" s="31">
        <f t="shared" si="5"/>
        <v>6117.7480000000005</v>
      </c>
    </row>
    <row r="26" spans="2:10" ht="19.95" customHeight="1" x14ac:dyDescent="0.35">
      <c r="B26" s="20">
        <v>4</v>
      </c>
      <c r="C26" s="30">
        <f t="shared" si="0"/>
        <v>0.05</v>
      </c>
      <c r="D26" s="32">
        <f t="shared" si="1"/>
        <v>147.84557666666666</v>
      </c>
      <c r="E26" s="32"/>
      <c r="F26" s="32">
        <f t="shared" si="2"/>
        <v>147.84557666666666</v>
      </c>
      <c r="G26" s="32"/>
      <c r="H26" s="32">
        <f t="shared" si="3"/>
        <v>25.490616666666668</v>
      </c>
      <c r="I26" s="32">
        <f t="shared" si="4"/>
        <v>122.35495999999999</v>
      </c>
      <c r="J26" s="31">
        <f t="shared" si="5"/>
        <v>5995.3930400000008</v>
      </c>
    </row>
    <row r="27" spans="2:10" ht="19.95" customHeight="1" x14ac:dyDescent="0.35">
      <c r="B27" s="20">
        <v>5</v>
      </c>
      <c r="C27" s="30">
        <f t="shared" si="0"/>
        <v>0.05</v>
      </c>
      <c r="D27" s="32">
        <f t="shared" si="1"/>
        <v>144.88866513333335</v>
      </c>
      <c r="E27" s="32"/>
      <c r="F27" s="32">
        <f t="shared" si="2"/>
        <v>144.88866513333335</v>
      </c>
      <c r="G27" s="32"/>
      <c r="H27" s="32">
        <f t="shared" si="3"/>
        <v>24.980804333333335</v>
      </c>
      <c r="I27" s="32">
        <f t="shared" si="4"/>
        <v>119.90786080000001</v>
      </c>
      <c r="J27" s="31">
        <f t="shared" si="5"/>
        <v>5875.4851792000009</v>
      </c>
    </row>
    <row r="28" spans="2:10" ht="19.95" customHeight="1" x14ac:dyDescent="0.35">
      <c r="B28" s="20">
        <v>6</v>
      </c>
      <c r="C28" s="30">
        <f t="shared" si="0"/>
        <v>0.05</v>
      </c>
      <c r="D28" s="32">
        <f t="shared" si="1"/>
        <v>141.9908918306667</v>
      </c>
      <c r="E28" s="32"/>
      <c r="F28" s="32">
        <f t="shared" si="2"/>
        <v>141.9908918306667</v>
      </c>
      <c r="G28" s="32"/>
      <c r="H28" s="32">
        <f t="shared" si="3"/>
        <v>24.481188246666669</v>
      </c>
      <c r="I28" s="32">
        <f t="shared" si="4"/>
        <v>117.50970358400002</v>
      </c>
      <c r="J28" s="31">
        <f t="shared" si="5"/>
        <v>5757.9754756160009</v>
      </c>
    </row>
    <row r="29" spans="2:10" ht="19.95" customHeight="1" x14ac:dyDescent="0.35">
      <c r="B29" s="20">
        <v>7</v>
      </c>
      <c r="C29" s="30">
        <f t="shared" si="0"/>
        <v>0.05</v>
      </c>
      <c r="D29" s="32">
        <f t="shared" si="1"/>
        <v>139.15107399405338</v>
      </c>
      <c r="E29" s="32"/>
      <c r="F29" s="32">
        <f t="shared" si="2"/>
        <v>139.15107399405338</v>
      </c>
      <c r="G29" s="32"/>
      <c r="H29" s="32">
        <f t="shared" si="3"/>
        <v>23.991564481733338</v>
      </c>
      <c r="I29" s="32">
        <f t="shared" si="4"/>
        <v>115.15950951232004</v>
      </c>
      <c r="J29" s="31">
        <f t="shared" si="5"/>
        <v>5642.8159661036807</v>
      </c>
    </row>
    <row r="30" spans="2:10" ht="19.95" customHeight="1" x14ac:dyDescent="0.35">
      <c r="B30" s="20">
        <v>8</v>
      </c>
      <c r="C30" s="30">
        <f t="shared" si="0"/>
        <v>0.05</v>
      </c>
      <c r="D30" s="32">
        <f t="shared" si="1"/>
        <v>136.36805251417229</v>
      </c>
      <c r="E30" s="32"/>
      <c r="F30" s="32">
        <f t="shared" si="2"/>
        <v>136.36805251417229</v>
      </c>
      <c r="G30" s="32"/>
      <c r="H30" s="32">
        <f t="shared" si="3"/>
        <v>23.511733192098671</v>
      </c>
      <c r="I30" s="32">
        <f t="shared" si="4"/>
        <v>112.85631932207362</v>
      </c>
      <c r="J30" s="31">
        <f t="shared" si="5"/>
        <v>5529.9596467816073</v>
      </c>
    </row>
    <row r="31" spans="2:10" ht="19.95" customHeight="1" x14ac:dyDescent="0.35">
      <c r="B31" s="20">
        <v>9</v>
      </c>
      <c r="C31" s="30">
        <f t="shared" si="0"/>
        <v>0.05</v>
      </c>
      <c r="D31" s="32">
        <f t="shared" si="1"/>
        <v>133.64069146388886</v>
      </c>
      <c r="E31" s="32"/>
      <c r="F31" s="32">
        <f t="shared" si="2"/>
        <v>133.64069146388886</v>
      </c>
      <c r="G31" s="32"/>
      <c r="H31" s="32">
        <f t="shared" si="3"/>
        <v>23.041498528256696</v>
      </c>
      <c r="I31" s="32">
        <f t="shared" si="4"/>
        <v>110.59919293563216</v>
      </c>
      <c r="J31" s="31">
        <f t="shared" si="5"/>
        <v>5419.3604538459749</v>
      </c>
    </row>
    <row r="32" spans="2:10" ht="19.95" customHeight="1" x14ac:dyDescent="0.35">
      <c r="B32" s="20">
        <v>10</v>
      </c>
      <c r="C32" s="30">
        <f t="shared" si="0"/>
        <v>0.05</v>
      </c>
      <c r="D32" s="32">
        <f t="shared" si="1"/>
        <v>130.96787763461106</v>
      </c>
      <c r="E32" s="32"/>
      <c r="F32" s="32">
        <f t="shared" si="2"/>
        <v>130.96787763461106</v>
      </c>
      <c r="G32" s="32"/>
      <c r="H32" s="32">
        <f t="shared" si="3"/>
        <v>22.580668557691563</v>
      </c>
      <c r="I32" s="32">
        <f t="shared" si="4"/>
        <v>108.38720907691949</v>
      </c>
      <c r="J32" s="31">
        <f t="shared" si="5"/>
        <v>5310.9732447690558</v>
      </c>
    </row>
    <row r="33" spans="2:10" ht="19.95" customHeight="1" x14ac:dyDescent="0.35">
      <c r="B33" s="20">
        <v>11</v>
      </c>
      <c r="C33" s="30">
        <f t="shared" si="0"/>
        <v>0.05</v>
      </c>
      <c r="D33" s="32">
        <f t="shared" si="1"/>
        <v>128.34852008191885</v>
      </c>
      <c r="E33" s="32"/>
      <c r="F33" s="32">
        <f t="shared" si="2"/>
        <v>128.34852008191885</v>
      </c>
      <c r="G33" s="32"/>
      <c r="H33" s="32">
        <f t="shared" si="3"/>
        <v>22.129055186537734</v>
      </c>
      <c r="I33" s="32">
        <f t="shared" si="4"/>
        <v>106.21946489538112</v>
      </c>
      <c r="J33" s="31">
        <f t="shared" si="5"/>
        <v>5204.7537798736748</v>
      </c>
    </row>
    <row r="34" spans="2:10" ht="19.95" customHeight="1" x14ac:dyDescent="0.35">
      <c r="B34" s="20">
        <v>12</v>
      </c>
      <c r="C34" s="30">
        <f t="shared" si="0"/>
        <v>0.05</v>
      </c>
      <c r="D34" s="32">
        <f t="shared" si="1"/>
        <v>125.78154968028048</v>
      </c>
      <c r="E34" s="32"/>
      <c r="F34" s="32">
        <f t="shared" si="2"/>
        <v>125.78154968028048</v>
      </c>
      <c r="G34" s="32"/>
      <c r="H34" s="32">
        <f t="shared" si="3"/>
        <v>21.686474082806978</v>
      </c>
      <c r="I34" s="32">
        <f t="shared" si="4"/>
        <v>104.0950755974735</v>
      </c>
      <c r="J34" s="31">
        <f t="shared" si="5"/>
        <v>5100.6587042762012</v>
      </c>
    </row>
    <row r="35" spans="2:10" ht="19.95" customHeight="1" x14ac:dyDescent="0.35">
      <c r="B35" s="20">
        <v>13</v>
      </c>
      <c r="C35" s="30">
        <f t="shared" si="0"/>
        <v>0.05</v>
      </c>
      <c r="D35" s="32">
        <f t="shared" si="1"/>
        <v>123.26591868667487</v>
      </c>
      <c r="E35" s="32"/>
      <c r="F35" s="32">
        <f t="shared" si="2"/>
        <v>123.26591868667487</v>
      </c>
      <c r="G35" s="32"/>
      <c r="H35" s="32">
        <f t="shared" si="3"/>
        <v>21.252744601150837</v>
      </c>
      <c r="I35" s="32">
        <f t="shared" si="4"/>
        <v>102.01317408552403</v>
      </c>
      <c r="J35" s="31">
        <f t="shared" si="5"/>
        <v>4998.6455301906772</v>
      </c>
    </row>
    <row r="36" spans="2:10" ht="19.95" customHeight="1" x14ac:dyDescent="0.35">
      <c r="B36" s="20">
        <v>14</v>
      </c>
      <c r="C36" s="30">
        <f t="shared" si="0"/>
        <v>0.05</v>
      </c>
      <c r="D36" s="32">
        <f t="shared" si="1"/>
        <v>120.80060031294137</v>
      </c>
      <c r="E36" s="32"/>
      <c r="F36" s="32">
        <f t="shared" si="2"/>
        <v>120.80060031294137</v>
      </c>
      <c r="G36" s="32"/>
      <c r="H36" s="32">
        <f t="shared" si="3"/>
        <v>20.827689709127821</v>
      </c>
      <c r="I36" s="32">
        <f t="shared" si="4"/>
        <v>99.972910603813546</v>
      </c>
      <c r="J36" s="31">
        <f t="shared" si="5"/>
        <v>4898.6726195868632</v>
      </c>
    </row>
    <row r="37" spans="2:10" ht="19.95" customHeight="1" x14ac:dyDescent="0.35">
      <c r="B37" s="20">
        <v>15</v>
      </c>
      <c r="C37" s="30">
        <f t="shared" si="0"/>
        <v>0.05</v>
      </c>
      <c r="D37" s="32">
        <f t="shared" si="1"/>
        <v>118.38458830668253</v>
      </c>
      <c r="E37" s="32"/>
      <c r="F37" s="32">
        <f t="shared" si="2"/>
        <v>118.38458830668253</v>
      </c>
      <c r="G37" s="32"/>
      <c r="H37" s="32">
        <f t="shared" si="3"/>
        <v>20.411135914945262</v>
      </c>
      <c r="I37" s="32">
        <f t="shared" si="4"/>
        <v>97.973452391737268</v>
      </c>
      <c r="J37" s="31">
        <f t="shared" si="5"/>
        <v>4800.6991671951264</v>
      </c>
    </row>
    <row r="38" spans="2:10" ht="19.95" customHeight="1" x14ac:dyDescent="0.35">
      <c r="B38" s="20">
        <v>16</v>
      </c>
      <c r="C38" s="30">
        <f t="shared" si="0"/>
        <v>0.05</v>
      </c>
      <c r="D38" s="32">
        <f t="shared" si="1"/>
        <v>116.01689654054888</v>
      </c>
      <c r="E38" s="32"/>
      <c r="F38" s="32">
        <f t="shared" si="2"/>
        <v>116.01689654054888</v>
      </c>
      <c r="G38" s="32"/>
      <c r="H38" s="32">
        <f t="shared" si="3"/>
        <v>20.002913196646361</v>
      </c>
      <c r="I38" s="32">
        <f t="shared" si="4"/>
        <v>96.013983343902524</v>
      </c>
      <c r="J38" s="31">
        <f t="shared" si="5"/>
        <v>4704.6851838512239</v>
      </c>
    </row>
    <row r="39" spans="2:10" ht="19.95" customHeight="1" x14ac:dyDescent="0.35">
      <c r="B39" s="20">
        <v>17</v>
      </c>
      <c r="C39" s="30">
        <f t="shared" si="0"/>
        <v>0.05</v>
      </c>
      <c r="D39" s="32">
        <f t="shared" si="1"/>
        <v>113.69655860973791</v>
      </c>
      <c r="E39" s="32"/>
      <c r="F39" s="32">
        <f t="shared" si="2"/>
        <v>113.69655860973791</v>
      </c>
      <c r="G39" s="32"/>
      <c r="H39" s="32">
        <f t="shared" si="3"/>
        <v>19.602854932713434</v>
      </c>
      <c r="I39" s="32">
        <f t="shared" si="4"/>
        <v>94.093703677024479</v>
      </c>
      <c r="J39" s="31">
        <f t="shared" si="5"/>
        <v>4610.5914801741992</v>
      </c>
    </row>
    <row r="40" spans="2:10" ht="19.95" customHeight="1" x14ac:dyDescent="0.35">
      <c r="B40" s="20">
        <v>18</v>
      </c>
      <c r="C40" s="30">
        <f t="shared" si="0"/>
        <v>0.05</v>
      </c>
      <c r="D40" s="32">
        <f t="shared" si="1"/>
        <v>111.42262743754316</v>
      </c>
      <c r="E40" s="32"/>
      <c r="F40" s="32">
        <f t="shared" si="2"/>
        <v>111.42262743754316</v>
      </c>
      <c r="G40" s="32"/>
      <c r="H40" s="32">
        <f t="shared" si="3"/>
        <v>19.210797834059164</v>
      </c>
      <c r="I40" s="32">
        <f t="shared" si="4"/>
        <v>92.211829603483991</v>
      </c>
      <c r="J40" s="31">
        <f t="shared" si="5"/>
        <v>4518.3796505707151</v>
      </c>
    </row>
    <row r="41" spans="2:10" ht="19.95" customHeight="1" x14ac:dyDescent="0.35">
      <c r="B41" s="20">
        <v>19</v>
      </c>
      <c r="C41" s="30">
        <f t="shared" si="0"/>
        <v>0.05</v>
      </c>
      <c r="D41" s="32">
        <f t="shared" si="1"/>
        <v>109.19417488879228</v>
      </c>
      <c r="E41" s="32"/>
      <c r="F41" s="32">
        <f t="shared" si="2"/>
        <v>109.19417488879228</v>
      </c>
      <c r="G41" s="32"/>
      <c r="H41" s="32">
        <f t="shared" si="3"/>
        <v>18.826581877377979</v>
      </c>
      <c r="I41" s="32">
        <f t="shared" si="4"/>
        <v>90.3675930114143</v>
      </c>
      <c r="J41" s="31">
        <f t="shared" si="5"/>
        <v>4428.012057559301</v>
      </c>
    </row>
    <row r="42" spans="2:10" ht="19.95" customHeight="1" x14ac:dyDescent="0.35">
      <c r="B42" s="20">
        <v>20</v>
      </c>
      <c r="C42" s="30">
        <f t="shared" si="0"/>
        <v>0.05</v>
      </c>
      <c r="D42" s="32">
        <f t="shared" si="1"/>
        <v>107.01029139101644</v>
      </c>
      <c r="E42" s="32"/>
      <c r="F42" s="32">
        <f t="shared" si="2"/>
        <v>107.01029139101644</v>
      </c>
      <c r="G42" s="32"/>
      <c r="H42" s="32">
        <f t="shared" si="3"/>
        <v>18.450050239830421</v>
      </c>
      <c r="I42" s="32">
        <f t="shared" si="4"/>
        <v>88.56024115118602</v>
      </c>
      <c r="J42" s="31">
        <f t="shared" si="5"/>
        <v>4339.4518164081146</v>
      </c>
    </row>
    <row r="43" spans="2:10" ht="19.95" customHeight="1" x14ac:dyDescent="0.35">
      <c r="B43" s="20">
        <v>21</v>
      </c>
      <c r="C43" s="30">
        <f t="shared" si="0"/>
        <v>0.05</v>
      </c>
      <c r="D43" s="32">
        <f t="shared" si="1"/>
        <v>104.87008556319611</v>
      </c>
      <c r="E43" s="32"/>
      <c r="F43" s="32">
        <f t="shared" si="2"/>
        <v>104.87008556319611</v>
      </c>
      <c r="G43" s="32"/>
      <c r="H43" s="32">
        <f t="shared" si="3"/>
        <v>18.081049235033809</v>
      </c>
      <c r="I43" s="32">
        <f t="shared" si="4"/>
        <v>86.789036328162297</v>
      </c>
      <c r="J43" s="31">
        <f t="shared" si="5"/>
        <v>4252.6627800799524</v>
      </c>
    </row>
    <row r="44" spans="2:10" ht="19.95" customHeight="1" x14ac:dyDescent="0.35">
      <c r="B44" s="20">
        <v>22</v>
      </c>
      <c r="C44" s="30">
        <f t="shared" si="0"/>
        <v>0.05</v>
      </c>
      <c r="D44" s="32">
        <f t="shared" si="1"/>
        <v>102.77268385193219</v>
      </c>
      <c r="E44" s="32"/>
      <c r="F44" s="32">
        <f t="shared" si="2"/>
        <v>102.77268385193219</v>
      </c>
      <c r="G44" s="32"/>
      <c r="H44" s="32">
        <f t="shared" si="3"/>
        <v>17.719428250333134</v>
      </c>
      <c r="I44" s="32">
        <f t="shared" si="4"/>
        <v>85.053255601599048</v>
      </c>
      <c r="J44" s="31">
        <f t="shared" si="5"/>
        <v>4167.6095244783537</v>
      </c>
    </row>
    <row r="45" spans="2:10" ht="19.95" customHeight="1" x14ac:dyDescent="0.35">
      <c r="B45" s="20">
        <v>23</v>
      </c>
      <c r="C45" s="30">
        <f t="shared" si="0"/>
        <v>0.05</v>
      </c>
      <c r="D45" s="32">
        <f t="shared" si="1"/>
        <v>100.71723017489356</v>
      </c>
      <c r="E45" s="32"/>
      <c r="F45" s="32">
        <f t="shared" si="2"/>
        <v>100.71723017489356</v>
      </c>
      <c r="G45" s="32"/>
      <c r="H45" s="32">
        <f t="shared" si="3"/>
        <v>17.365039685326472</v>
      </c>
      <c r="I45" s="32">
        <f t="shared" si="4"/>
        <v>83.352190489567079</v>
      </c>
      <c r="J45" s="31">
        <f t="shared" si="5"/>
        <v>4084.2573339887867</v>
      </c>
    </row>
    <row r="46" spans="2:10" ht="19.95" customHeight="1" x14ac:dyDescent="0.35">
      <c r="B46" s="20">
        <v>24</v>
      </c>
      <c r="C46" s="30">
        <f t="shared" si="0"/>
        <v>0.05</v>
      </c>
      <c r="D46" s="32">
        <f t="shared" si="1"/>
        <v>98.702885571395683</v>
      </c>
      <c r="E46" s="32"/>
      <c r="F46" s="32">
        <f t="shared" si="2"/>
        <v>98.702885571395683</v>
      </c>
      <c r="G46" s="32"/>
      <c r="H46" s="32">
        <f t="shared" si="3"/>
        <v>17.017738891619945</v>
      </c>
      <c r="I46" s="32">
        <f t="shared" si="4"/>
        <v>81.685146679775741</v>
      </c>
      <c r="J46" s="31">
        <f t="shared" si="5"/>
        <v>4002.572187309011</v>
      </c>
    </row>
    <row r="47" spans="2:10" ht="19.95" customHeight="1" x14ac:dyDescent="0.35">
      <c r="B47" s="20">
        <v>25</v>
      </c>
      <c r="C47" s="30">
        <f t="shared" si="0"/>
        <v>0.05</v>
      </c>
      <c r="D47" s="32">
        <f t="shared" si="1"/>
        <v>96.728827859967765</v>
      </c>
      <c r="E47" s="32"/>
      <c r="F47" s="32">
        <f t="shared" si="2"/>
        <v>96.728827859967765</v>
      </c>
      <c r="G47" s="32"/>
      <c r="H47" s="32">
        <f t="shared" si="3"/>
        <v>16.677384113787546</v>
      </c>
      <c r="I47" s="32">
        <f t="shared" si="4"/>
        <v>80.051443746180212</v>
      </c>
      <c r="J47" s="31">
        <f t="shared" si="5"/>
        <v>3922.5207435628308</v>
      </c>
    </row>
    <row r="48" spans="2:10" ht="19.95" customHeight="1" x14ac:dyDescent="0.35">
      <c r="B48" s="20">
        <v>26</v>
      </c>
      <c r="C48" s="30">
        <f t="shared" si="0"/>
        <v>0.05</v>
      </c>
      <c r="D48" s="32">
        <f t="shared" si="1"/>
        <v>94.794251302768402</v>
      </c>
      <c r="E48" s="32"/>
      <c r="F48" s="32">
        <f t="shared" si="2"/>
        <v>94.794251302768402</v>
      </c>
      <c r="G48" s="32"/>
      <c r="H48" s="32">
        <f t="shared" si="3"/>
        <v>16.343836431511797</v>
      </c>
      <c r="I48" s="32">
        <f t="shared" si="4"/>
        <v>78.450414871256612</v>
      </c>
      <c r="J48" s="31">
        <f t="shared" si="5"/>
        <v>3844.0703286915741</v>
      </c>
    </row>
    <row r="49" spans="2:10" ht="19.95" customHeight="1" x14ac:dyDescent="0.35">
      <c r="B49" s="20">
        <v>27</v>
      </c>
      <c r="C49" s="30">
        <f t="shared" si="0"/>
        <v>0.05</v>
      </c>
      <c r="D49" s="32">
        <f t="shared" si="1"/>
        <v>92.898366276713034</v>
      </c>
      <c r="E49" s="32"/>
      <c r="F49" s="32">
        <f t="shared" si="2"/>
        <v>92.898366276713034</v>
      </c>
      <c r="G49" s="32"/>
      <c r="H49" s="32">
        <f t="shared" si="3"/>
        <v>16.016959702881557</v>
      </c>
      <c r="I49" s="32">
        <f t="shared" si="4"/>
        <v>76.88140657383147</v>
      </c>
      <c r="J49" s="31">
        <f t="shared" si="5"/>
        <v>3767.1889221177425</v>
      </c>
    </row>
    <row r="50" spans="2:10" ht="19.95" customHeight="1" x14ac:dyDescent="0.35">
      <c r="B50" s="20">
        <v>28</v>
      </c>
      <c r="C50" s="30">
        <f t="shared" si="0"/>
        <v>0.05</v>
      </c>
      <c r="D50" s="32">
        <f t="shared" si="1"/>
        <v>91.040398951178773</v>
      </c>
      <c r="E50" s="32"/>
      <c r="F50" s="32">
        <f t="shared" si="2"/>
        <v>91.040398951178773</v>
      </c>
      <c r="G50" s="32"/>
      <c r="H50" s="32">
        <f t="shared" si="3"/>
        <v>15.696620508823926</v>
      </c>
      <c r="I50" s="32">
        <f t="shared" si="4"/>
        <v>75.343778442354846</v>
      </c>
      <c r="J50" s="31">
        <f t="shared" si="5"/>
        <v>3691.8451436753876</v>
      </c>
    </row>
    <row r="51" spans="2:10" ht="19.95" customHeight="1" x14ac:dyDescent="0.35">
      <c r="B51" s="20">
        <v>29</v>
      </c>
      <c r="C51" s="30">
        <f t="shared" si="0"/>
        <v>0.05</v>
      </c>
      <c r="D51" s="32">
        <f t="shared" si="1"/>
        <v>89.219590972155203</v>
      </c>
      <c r="E51" s="32"/>
      <c r="F51" s="32">
        <f t="shared" si="2"/>
        <v>89.219590972155203</v>
      </c>
      <c r="G51" s="32"/>
      <c r="H51" s="32">
        <f t="shared" si="3"/>
        <v>15.382688098647447</v>
      </c>
      <c r="I51" s="32">
        <f t="shared" si="4"/>
        <v>73.836902873507753</v>
      </c>
      <c r="J51" s="31">
        <f t="shared" si="5"/>
        <v>3618.0082408018798</v>
      </c>
    </row>
    <row r="52" spans="2:10" ht="19.95" customHeight="1" x14ac:dyDescent="0.35">
      <c r="B52" s="20">
        <v>30</v>
      </c>
      <c r="C52" s="30">
        <f t="shared" si="0"/>
        <v>0.05</v>
      </c>
      <c r="D52" s="32">
        <f t="shared" si="1"/>
        <v>87.435199152712102</v>
      </c>
      <c r="E52" s="32"/>
      <c r="F52" s="32">
        <f t="shared" si="2"/>
        <v>87.435199152712102</v>
      </c>
      <c r="G52" s="32"/>
      <c r="H52" s="32">
        <f t="shared" si="3"/>
        <v>15.075034336674499</v>
      </c>
      <c r="I52" s="32">
        <f t="shared" si="4"/>
        <v>72.36016481603761</v>
      </c>
      <c r="J52" s="31">
        <f t="shared" si="5"/>
        <v>3545.6480759858423</v>
      </c>
    </row>
    <row r="53" spans="2:10" ht="19.95" customHeight="1" x14ac:dyDescent="0.35">
      <c r="B53" s="20">
        <v>31</v>
      </c>
      <c r="C53" s="30">
        <f t="shared" si="0"/>
        <v>0.05</v>
      </c>
      <c r="D53" s="32">
        <f t="shared" si="1"/>
        <v>85.68649516965786</v>
      </c>
      <c r="E53" s="32"/>
      <c r="F53" s="32">
        <f t="shared" si="2"/>
        <v>85.68649516965786</v>
      </c>
      <c r="G53" s="32"/>
      <c r="H53" s="32">
        <f t="shared" si="3"/>
        <v>14.77353364994101</v>
      </c>
      <c r="I53" s="32">
        <f t="shared" si="4"/>
        <v>70.912961519716845</v>
      </c>
      <c r="J53" s="31">
        <f t="shared" si="5"/>
        <v>3474.7351144661257</v>
      </c>
    </row>
    <row r="54" spans="2:10" ht="19.95" customHeight="1" x14ac:dyDescent="0.35">
      <c r="B54" s="20">
        <v>32</v>
      </c>
      <c r="C54" s="30">
        <f t="shared" si="0"/>
        <v>0.05</v>
      </c>
      <c r="D54" s="32">
        <f t="shared" si="1"/>
        <v>83.972765266264702</v>
      </c>
      <c r="E54" s="32"/>
      <c r="F54" s="32">
        <f t="shared" si="2"/>
        <v>83.972765266264702</v>
      </c>
      <c r="G54" s="32"/>
      <c r="H54" s="32">
        <f t="shared" si="3"/>
        <v>14.478062976942191</v>
      </c>
      <c r="I54" s="32">
        <f t="shared" si="4"/>
        <v>69.494702289322504</v>
      </c>
      <c r="J54" s="31">
        <f t="shared" si="5"/>
        <v>3405.2404121768031</v>
      </c>
    </row>
    <row r="55" spans="2:10" ht="19.95" customHeight="1" x14ac:dyDescent="0.35">
      <c r="B55" s="20">
        <v>33</v>
      </c>
      <c r="C55" s="30">
        <f t="shared" si="0"/>
        <v>0.05</v>
      </c>
      <c r="D55" s="32">
        <f t="shared" si="1"/>
        <v>82.293309960939411</v>
      </c>
      <c r="E55" s="32"/>
      <c r="F55" s="32">
        <f t="shared" si="2"/>
        <v>82.293309960939411</v>
      </c>
      <c r="G55" s="32"/>
      <c r="H55" s="32">
        <f t="shared" si="3"/>
        <v>14.188501717403346</v>
      </c>
      <c r="I55" s="32">
        <f t="shared" si="4"/>
        <v>68.10480824353607</v>
      </c>
      <c r="J55" s="31">
        <f t="shared" si="5"/>
        <v>3337.1356039332672</v>
      </c>
    </row>
    <row r="56" spans="2:10" ht="19.95" customHeight="1" x14ac:dyDescent="0.35">
      <c r="B56" s="20">
        <v>34</v>
      </c>
      <c r="C56" s="30">
        <f t="shared" si="0"/>
        <v>0.05</v>
      </c>
      <c r="D56" s="32">
        <f t="shared" si="1"/>
        <v>80.647443761720623</v>
      </c>
      <c r="E56" s="32"/>
      <c r="F56" s="32">
        <f t="shared" si="2"/>
        <v>80.647443761720623</v>
      </c>
      <c r="G56" s="32"/>
      <c r="H56" s="32">
        <f t="shared" si="3"/>
        <v>13.90473168305528</v>
      </c>
      <c r="I56" s="32">
        <f t="shared" si="4"/>
        <v>66.742712078665349</v>
      </c>
      <c r="J56" s="31">
        <f t="shared" si="5"/>
        <v>3270.3928918546021</v>
      </c>
    </row>
    <row r="57" spans="2:10" ht="19.95" customHeight="1" x14ac:dyDescent="0.35">
      <c r="B57" s="20">
        <v>35</v>
      </c>
      <c r="C57" s="30">
        <f t="shared" si="0"/>
        <v>0.05</v>
      </c>
      <c r="D57" s="32">
        <f t="shared" si="1"/>
        <v>79.034494886486215</v>
      </c>
      <c r="E57" s="32"/>
      <c r="F57" s="32">
        <f t="shared" si="2"/>
        <v>79.034494886486215</v>
      </c>
      <c r="G57" s="32"/>
      <c r="H57" s="32">
        <f t="shared" si="3"/>
        <v>13.626637049394175</v>
      </c>
      <c r="I57" s="32">
        <f t="shared" si="4"/>
        <v>65.407857837092038</v>
      </c>
      <c r="J57" s="31">
        <f t="shared" si="5"/>
        <v>3204.9850340175099</v>
      </c>
    </row>
    <row r="58" spans="2:10" ht="19.95" customHeight="1" x14ac:dyDescent="0.35">
      <c r="B58" s="20">
        <v>36</v>
      </c>
      <c r="C58" s="30">
        <f t="shared" si="0"/>
        <v>0.05</v>
      </c>
      <c r="D58" s="32">
        <f t="shared" si="1"/>
        <v>77.453804988756488</v>
      </c>
      <c r="E58" s="32"/>
      <c r="F58" s="32">
        <f t="shared" si="2"/>
        <v>77.453804988756488</v>
      </c>
      <c r="G58" s="32"/>
      <c r="H58" s="32">
        <f t="shared" si="3"/>
        <v>13.35410430840629</v>
      </c>
      <c r="I58" s="32">
        <f t="shared" si="4"/>
        <v>64.099700680350196</v>
      </c>
      <c r="J58" s="31">
        <f t="shared" si="5"/>
        <v>3140.8853333371599</v>
      </c>
    </row>
    <row r="59" spans="2:10" ht="19.95" customHeight="1" x14ac:dyDescent="0.35">
      <c r="B59" s="20">
        <v>37</v>
      </c>
      <c r="C59" s="30">
        <f t="shared" si="0"/>
        <v>0.05</v>
      </c>
      <c r="D59" s="32">
        <f t="shared" si="1"/>
        <v>75.904728888981367</v>
      </c>
      <c r="E59" s="32"/>
      <c r="F59" s="32">
        <f t="shared" si="2"/>
        <v>75.904728888981367</v>
      </c>
      <c r="G59" s="32"/>
      <c r="H59" s="32">
        <f t="shared" si="3"/>
        <v>13.087022222238167</v>
      </c>
      <c r="I59" s="32">
        <f t="shared" si="4"/>
        <v>62.817706666743199</v>
      </c>
      <c r="J59" s="31">
        <f t="shared" si="5"/>
        <v>3078.0676266704168</v>
      </c>
    </row>
    <row r="60" spans="2:10" ht="19.95" customHeight="1" x14ac:dyDescent="0.35">
      <c r="B60" s="20">
        <v>38</v>
      </c>
      <c r="C60" s="30">
        <f t="shared" si="0"/>
        <v>0.05</v>
      </c>
      <c r="D60" s="32">
        <f t="shared" si="1"/>
        <v>74.386634311201746</v>
      </c>
      <c r="E60" s="32"/>
      <c r="F60" s="32">
        <f t="shared" si="2"/>
        <v>74.386634311201746</v>
      </c>
      <c r="G60" s="32"/>
      <c r="H60" s="32">
        <f t="shared" si="3"/>
        <v>12.825281777793403</v>
      </c>
      <c r="I60" s="32">
        <f t="shared" si="4"/>
        <v>61.561352533408339</v>
      </c>
      <c r="J60" s="31">
        <f t="shared" si="5"/>
        <v>3016.5062741370084</v>
      </c>
    </row>
    <row r="61" spans="2:10" ht="19.95" customHeight="1" x14ac:dyDescent="0.35">
      <c r="B61" s="20">
        <v>39</v>
      </c>
      <c r="C61" s="30">
        <f t="shared" si="0"/>
        <v>0.05</v>
      </c>
      <c r="D61" s="32">
        <f t="shared" si="1"/>
        <v>72.898901624977711</v>
      </c>
      <c r="E61" s="32"/>
      <c r="F61" s="32">
        <f t="shared" si="2"/>
        <v>72.898901624977711</v>
      </c>
      <c r="G61" s="32"/>
      <c r="H61" s="32">
        <f t="shared" si="3"/>
        <v>12.568776142237535</v>
      </c>
      <c r="I61" s="32">
        <f t="shared" si="4"/>
        <v>60.330125482740172</v>
      </c>
      <c r="J61" s="31">
        <f t="shared" si="5"/>
        <v>2956.1761486542682</v>
      </c>
    </row>
    <row r="62" spans="2:10" ht="19.95" customHeight="1" x14ac:dyDescent="0.35">
      <c r="B62" s="20">
        <v>40</v>
      </c>
      <c r="C62" s="30">
        <f t="shared" si="0"/>
        <v>0.05</v>
      </c>
      <c r="D62" s="32">
        <f t="shared" si="1"/>
        <v>71.440923592478143</v>
      </c>
      <c r="E62" s="32"/>
      <c r="F62" s="32">
        <f t="shared" si="2"/>
        <v>71.440923592478143</v>
      </c>
      <c r="G62" s="32"/>
      <c r="H62" s="32">
        <f t="shared" si="3"/>
        <v>12.317400619392783</v>
      </c>
      <c r="I62" s="32">
        <f t="shared" si="4"/>
        <v>59.123522973085358</v>
      </c>
      <c r="J62" s="31">
        <f t="shared" si="5"/>
        <v>2897.0526256811827</v>
      </c>
    </row>
    <row r="63" spans="2:10" ht="19.95" customHeight="1" x14ac:dyDescent="0.35">
      <c r="B63" s="20">
        <v>41</v>
      </c>
      <c r="C63" s="30">
        <f t="shared" si="0"/>
        <v>0.05</v>
      </c>
      <c r="D63" s="32">
        <f t="shared" si="1"/>
        <v>70.012105120628576</v>
      </c>
      <c r="E63" s="32"/>
      <c r="F63" s="32">
        <f t="shared" si="2"/>
        <v>70.012105120628576</v>
      </c>
      <c r="G63" s="32"/>
      <c r="H63" s="32">
        <f t="shared" si="3"/>
        <v>12.071052607004928</v>
      </c>
      <c r="I63" s="32">
        <f t="shared" si="4"/>
        <v>57.941052513623646</v>
      </c>
      <c r="J63" s="31">
        <f t="shared" si="5"/>
        <v>2839.1115731675591</v>
      </c>
    </row>
    <row r="64" spans="2:10" ht="19.95" customHeight="1" x14ac:dyDescent="0.35">
      <c r="B64" s="20">
        <v>42</v>
      </c>
      <c r="C64" s="30">
        <f t="shared" si="0"/>
        <v>0.05</v>
      </c>
      <c r="D64" s="32">
        <f t="shared" si="1"/>
        <v>68.611863018216013</v>
      </c>
      <c r="E64" s="32"/>
      <c r="F64" s="32">
        <f t="shared" si="2"/>
        <v>68.611863018216013</v>
      </c>
      <c r="G64" s="32"/>
      <c r="H64" s="32">
        <f t="shared" si="3"/>
        <v>11.829631554864829</v>
      </c>
      <c r="I64" s="32">
        <f t="shared" si="4"/>
        <v>56.782231463351181</v>
      </c>
      <c r="J64" s="31">
        <f t="shared" si="5"/>
        <v>2782.3293417042078</v>
      </c>
    </row>
    <row r="65" spans="2:10" ht="19.95" customHeight="1" x14ac:dyDescent="0.35">
      <c r="B65" s="20">
        <v>43</v>
      </c>
      <c r="C65" s="30">
        <f t="shared" si="0"/>
        <v>0.05</v>
      </c>
      <c r="D65" s="32">
        <f t="shared" si="1"/>
        <v>67.239625757851684</v>
      </c>
      <c r="E65" s="32"/>
      <c r="F65" s="32">
        <f t="shared" si="2"/>
        <v>67.239625757851684</v>
      </c>
      <c r="G65" s="32"/>
      <c r="H65" s="32">
        <f t="shared" si="3"/>
        <v>11.593038923767532</v>
      </c>
      <c r="I65" s="32">
        <f t="shared" si="4"/>
        <v>55.646586834084154</v>
      </c>
      <c r="J65" s="31">
        <f t="shared" si="5"/>
        <v>2726.6827548701235</v>
      </c>
    </row>
    <row r="66" spans="2:10" ht="19.95" customHeight="1" x14ac:dyDescent="0.35">
      <c r="B66" s="20">
        <v>44</v>
      </c>
      <c r="C66" s="30">
        <f t="shared" si="0"/>
        <v>0.05</v>
      </c>
      <c r="D66" s="32">
        <f t="shared" si="1"/>
        <v>65.894833242694659</v>
      </c>
      <c r="E66" s="32"/>
      <c r="F66" s="32">
        <f t="shared" si="2"/>
        <v>65.894833242694659</v>
      </c>
      <c r="G66" s="32"/>
      <c r="H66" s="32">
        <f t="shared" si="3"/>
        <v>11.361178145292181</v>
      </c>
      <c r="I66" s="32">
        <f t="shared" si="4"/>
        <v>54.53365509740248</v>
      </c>
      <c r="J66" s="31">
        <f t="shared" si="5"/>
        <v>2672.149099772721</v>
      </c>
    </row>
    <row r="67" spans="2:10" ht="19.95" customHeight="1" x14ac:dyDescent="0.35">
      <c r="B67" s="20">
        <v>45</v>
      </c>
      <c r="C67" s="30">
        <f t="shared" si="0"/>
        <v>0.05</v>
      </c>
      <c r="D67" s="32">
        <f t="shared" si="1"/>
        <v>64.576936577840769</v>
      </c>
      <c r="E67" s="32"/>
      <c r="F67" s="32">
        <f t="shared" si="2"/>
        <v>64.576936577840769</v>
      </c>
      <c r="G67" s="32"/>
      <c r="H67" s="32">
        <f t="shared" si="3"/>
        <v>11.133954582386338</v>
      </c>
      <c r="I67" s="32">
        <f t="shared" si="4"/>
        <v>53.442981995454431</v>
      </c>
      <c r="J67" s="31">
        <f t="shared" si="5"/>
        <v>2618.7061177772666</v>
      </c>
    </row>
    <row r="68" spans="2:10" ht="19.95" customHeight="1" x14ac:dyDescent="0.35">
      <c r="B68" s="20">
        <v>46</v>
      </c>
      <c r="C68" s="30">
        <f t="shared" si="0"/>
        <v>0.05</v>
      </c>
      <c r="D68" s="32">
        <f t="shared" si="1"/>
        <v>63.285397846283942</v>
      </c>
      <c r="E68" s="32"/>
      <c r="F68" s="32">
        <f t="shared" si="2"/>
        <v>63.285397846283942</v>
      </c>
      <c r="G68" s="32"/>
      <c r="H68" s="32">
        <f t="shared" si="3"/>
        <v>10.91127549073861</v>
      </c>
      <c r="I68" s="32">
        <f t="shared" si="4"/>
        <v>52.374122355545332</v>
      </c>
      <c r="J68" s="31">
        <f t="shared" si="5"/>
        <v>2566.3319954217213</v>
      </c>
    </row>
    <row r="69" spans="2:10" ht="19.95" customHeight="1" x14ac:dyDescent="0.35">
      <c r="B69" s="20">
        <v>47</v>
      </c>
      <c r="C69" s="30">
        <f t="shared" si="0"/>
        <v>0.05</v>
      </c>
      <c r="D69" s="32">
        <f t="shared" si="1"/>
        <v>62.019689889358268</v>
      </c>
      <c r="E69" s="32"/>
      <c r="F69" s="32">
        <f t="shared" si="2"/>
        <v>62.019689889358268</v>
      </c>
      <c r="G69" s="32"/>
      <c r="H69" s="32">
        <f t="shared" si="3"/>
        <v>10.693049980923838</v>
      </c>
      <c r="I69" s="32">
        <f t="shared" si="4"/>
        <v>51.32663990843443</v>
      </c>
      <c r="J69" s="31">
        <f t="shared" si="5"/>
        <v>2515.0053555132868</v>
      </c>
    </row>
    <row r="70" spans="2:10" ht="19.95" customHeight="1" x14ac:dyDescent="0.35">
      <c r="B70" s="20">
        <v>48</v>
      </c>
      <c r="C70" s="30">
        <f t="shared" si="0"/>
        <v>0.05</v>
      </c>
      <c r="D70" s="32">
        <f t="shared" si="1"/>
        <v>60.779296091571098</v>
      </c>
      <c r="E70" s="32"/>
      <c r="F70" s="32">
        <f t="shared" si="2"/>
        <v>60.779296091571098</v>
      </c>
      <c r="G70" s="32"/>
      <c r="H70" s="32">
        <f t="shared" si="3"/>
        <v>10.479188981305361</v>
      </c>
      <c r="I70" s="32">
        <f t="shared" si="4"/>
        <v>50.300107110265735</v>
      </c>
      <c r="J70" s="31">
        <f t="shared" si="5"/>
        <v>2464.705248403021</v>
      </c>
    </row>
    <row r="71" spans="2:10" ht="19.95" customHeight="1" x14ac:dyDescent="0.35">
      <c r="B71" s="20">
        <v>49</v>
      </c>
      <c r="C71" s="30">
        <f t="shared" si="0"/>
        <v>0.05</v>
      </c>
      <c r="D71" s="32">
        <f t="shared" si="1"/>
        <v>59.563710169739679</v>
      </c>
      <c r="E71" s="32"/>
      <c r="F71" s="32">
        <f t="shared" si="2"/>
        <v>59.563710169739679</v>
      </c>
      <c r="G71" s="32"/>
      <c r="H71" s="32">
        <f t="shared" si="3"/>
        <v>10.269605201679253</v>
      </c>
      <c r="I71" s="32">
        <f t="shared" si="4"/>
        <v>49.294104968060424</v>
      </c>
      <c r="J71" s="31">
        <f t="shared" si="5"/>
        <v>2415.4111434349606</v>
      </c>
    </row>
    <row r="72" spans="2:10" ht="19.95" customHeight="1" x14ac:dyDescent="0.35">
      <c r="B72" s="20">
        <v>50</v>
      </c>
      <c r="C72" s="30">
        <f t="shared" si="0"/>
        <v>0.05</v>
      </c>
      <c r="D72" s="32">
        <f t="shared" si="1"/>
        <v>58.372435966344881</v>
      </c>
      <c r="E72" s="32"/>
      <c r="F72" s="32">
        <f t="shared" si="2"/>
        <v>58.372435966344881</v>
      </c>
      <c r="G72" s="32"/>
      <c r="H72" s="32">
        <f t="shared" si="3"/>
        <v>10.06421309764567</v>
      </c>
      <c r="I72" s="32">
        <f t="shared" si="4"/>
        <v>48.308222868699211</v>
      </c>
      <c r="J72" s="31">
        <f t="shared" si="5"/>
        <v>2367.1029205662612</v>
      </c>
    </row>
    <row r="73" spans="2:10" ht="19.95" customHeight="1" x14ac:dyDescent="0.35">
      <c r="B73" s="20">
        <v>51</v>
      </c>
      <c r="C73" s="30">
        <f t="shared" si="0"/>
        <v>0.05</v>
      </c>
      <c r="D73" s="32">
        <f t="shared" si="1"/>
        <v>57.204987247017982</v>
      </c>
      <c r="E73" s="32"/>
      <c r="F73" s="32">
        <f t="shared" si="2"/>
        <v>57.204987247017982</v>
      </c>
      <c r="G73" s="32"/>
      <c r="H73" s="32">
        <f t="shared" si="3"/>
        <v>9.8629288356927542</v>
      </c>
      <c r="I73" s="32">
        <f t="shared" si="4"/>
        <v>47.342058411325226</v>
      </c>
      <c r="J73" s="31">
        <f t="shared" si="5"/>
        <v>2319.7608621549361</v>
      </c>
    </row>
    <row r="74" spans="2:10" ht="19.95" customHeight="1" x14ac:dyDescent="0.35">
      <c r="B74" s="20">
        <v>52</v>
      </c>
      <c r="C74" s="30">
        <f t="shared" si="0"/>
        <v>0.05</v>
      </c>
      <c r="D74" s="32">
        <f t="shared" si="1"/>
        <v>56.06088750207762</v>
      </c>
      <c r="F74" s="32">
        <f t="shared" si="2"/>
        <v>56.06088750207762</v>
      </c>
      <c r="H74" s="32">
        <f t="shared" si="3"/>
        <v>9.665670258978901</v>
      </c>
      <c r="I74" s="32">
        <f t="shared" si="4"/>
        <v>46.39521724309872</v>
      </c>
      <c r="J74" s="31">
        <f t="shared" si="5"/>
        <v>2273.3656449118375</v>
      </c>
    </row>
    <row r="75" spans="2:10" ht="19.95" customHeight="1" x14ac:dyDescent="0.35">
      <c r="B75" s="20">
        <v>53</v>
      </c>
      <c r="C75" s="30">
        <f t="shared" si="0"/>
        <v>0.05</v>
      </c>
      <c r="D75" s="32">
        <f t="shared" si="1"/>
        <v>54.939669752036068</v>
      </c>
      <c r="F75" s="32">
        <f t="shared" si="2"/>
        <v>54.939669752036068</v>
      </c>
      <c r="H75" s="32">
        <f t="shared" si="3"/>
        <v>9.4723568537993224</v>
      </c>
      <c r="I75" s="32">
        <f t="shared" si="4"/>
        <v>45.467312898236742</v>
      </c>
      <c r="J75" s="31">
        <f t="shared" si="5"/>
        <v>2227.8983320136008</v>
      </c>
    </row>
    <row r="76" spans="2:10" ht="19.95" customHeight="1" x14ac:dyDescent="0.35">
      <c r="B76" s="20">
        <v>54</v>
      </c>
      <c r="C76" s="30">
        <f t="shared" si="0"/>
        <v>0.05</v>
      </c>
      <c r="D76" s="32">
        <f t="shared" si="1"/>
        <v>53.840876356995352</v>
      </c>
      <c r="F76" s="32">
        <f t="shared" si="2"/>
        <v>53.840876356995352</v>
      </c>
      <c r="H76" s="32">
        <f t="shared" si="3"/>
        <v>9.2829097167233368</v>
      </c>
      <c r="I76" s="32">
        <f t="shared" si="4"/>
        <v>44.557966640272014</v>
      </c>
      <c r="J76" s="31">
        <f t="shared" si="5"/>
        <v>2183.340365373329</v>
      </c>
    </row>
    <row r="77" spans="2:10" ht="19.95" customHeight="1" x14ac:dyDescent="0.35">
      <c r="B77" s="20">
        <v>55</v>
      </c>
      <c r="C77" s="30">
        <f t="shared" si="0"/>
        <v>0.05</v>
      </c>
      <c r="D77" s="32">
        <f t="shared" si="1"/>
        <v>52.764058829855443</v>
      </c>
      <c r="F77" s="32">
        <f t="shared" si="2"/>
        <v>52.764058829855443</v>
      </c>
      <c r="H77" s="32">
        <f t="shared" si="3"/>
        <v>9.0972515223888699</v>
      </c>
      <c r="I77" s="32">
        <f t="shared" si="4"/>
        <v>43.66680730746657</v>
      </c>
      <c r="J77" s="31">
        <f t="shared" si="5"/>
        <v>2139.6735580658624</v>
      </c>
    </row>
    <row r="78" spans="2:10" ht="19.95" customHeight="1" x14ac:dyDescent="0.35">
      <c r="B78" s="20">
        <v>56</v>
      </c>
      <c r="C78" s="30">
        <f t="shared" si="0"/>
        <v>0.05</v>
      </c>
      <c r="D78" s="32">
        <f t="shared" si="1"/>
        <v>51.708777653258345</v>
      </c>
      <c r="F78" s="32">
        <f t="shared" si="2"/>
        <v>51.708777653258345</v>
      </c>
      <c r="H78" s="32">
        <f t="shared" si="3"/>
        <v>8.9153064919410934</v>
      </c>
      <c r="I78" s="32">
        <f t="shared" si="4"/>
        <v>42.79347116131725</v>
      </c>
      <c r="J78" s="31">
        <f t="shared" si="5"/>
        <v>2096.8800869045454</v>
      </c>
    </row>
    <row r="79" spans="2:10" ht="19.95" customHeight="1" x14ac:dyDescent="0.35">
      <c r="B79" s="20">
        <v>57</v>
      </c>
      <c r="C79" s="30">
        <f t="shared" si="0"/>
        <v>0.05</v>
      </c>
      <c r="D79" s="32">
        <f t="shared" si="1"/>
        <v>50.674602100193177</v>
      </c>
      <c r="F79" s="32">
        <f t="shared" si="2"/>
        <v>50.674602100193177</v>
      </c>
      <c r="H79" s="32">
        <f t="shared" si="3"/>
        <v>8.7370003621022718</v>
      </c>
      <c r="I79" s="32">
        <f t="shared" si="4"/>
        <v>41.937601738090905</v>
      </c>
      <c r="J79" s="31">
        <f t="shared" si="5"/>
        <v>2054.9424851664544</v>
      </c>
    </row>
    <row r="80" spans="2:10" ht="19.95" customHeight="1" x14ac:dyDescent="0.35">
      <c r="B80" s="20">
        <v>58</v>
      </c>
      <c r="C80" s="30">
        <f t="shared" si="0"/>
        <v>0.05</v>
      </c>
      <c r="D80" s="32">
        <f t="shared" si="1"/>
        <v>50</v>
      </c>
      <c r="F80" s="32">
        <f t="shared" si="2"/>
        <v>50</v>
      </c>
      <c r="H80" s="32">
        <f t="shared" si="3"/>
        <v>8.5622603548602267</v>
      </c>
      <c r="I80" s="32">
        <f t="shared" si="4"/>
        <v>41.437739645139771</v>
      </c>
      <c r="J80" s="31">
        <f t="shared" si="5"/>
        <v>2013.5047455213146</v>
      </c>
    </row>
    <row r="81" spans="2:10" ht="19.95" customHeight="1" x14ac:dyDescent="0.35">
      <c r="B81" s="20">
        <v>59</v>
      </c>
      <c r="C81" s="30">
        <f t="shared" si="0"/>
        <v>0.05</v>
      </c>
      <c r="D81" s="32">
        <f t="shared" si="1"/>
        <v>50</v>
      </c>
      <c r="F81" s="32">
        <f t="shared" si="2"/>
        <v>50</v>
      </c>
      <c r="H81" s="32">
        <f t="shared" si="3"/>
        <v>8.3896031063388108</v>
      </c>
      <c r="I81" s="32">
        <f t="shared" si="4"/>
        <v>41.610396893661189</v>
      </c>
      <c r="J81" s="31">
        <f t="shared" si="5"/>
        <v>1971.8943486276535</v>
      </c>
    </row>
    <row r="82" spans="2:10" ht="19.95" customHeight="1" x14ac:dyDescent="0.35">
      <c r="B82" s="20">
        <v>60</v>
      </c>
      <c r="C82" s="30">
        <f t="shared" si="0"/>
        <v>0.05</v>
      </c>
      <c r="D82" s="32">
        <f t="shared" si="1"/>
        <v>50</v>
      </c>
      <c r="F82" s="32">
        <f t="shared" si="2"/>
        <v>50</v>
      </c>
      <c r="H82" s="32">
        <f t="shared" si="3"/>
        <v>8.2162264526152224</v>
      </c>
      <c r="I82" s="32">
        <f t="shared" si="4"/>
        <v>41.783773547384776</v>
      </c>
      <c r="J82" s="31">
        <f t="shared" si="5"/>
        <v>1930.1105750802687</v>
      </c>
    </row>
    <row r="83" spans="2:10" ht="19.95" customHeight="1" x14ac:dyDescent="0.35">
      <c r="B83" s="20">
        <v>61</v>
      </c>
      <c r="C83" s="30">
        <f t="shared" si="0"/>
        <v>0.05</v>
      </c>
      <c r="D83" s="32">
        <f t="shared" si="1"/>
        <v>50</v>
      </c>
      <c r="F83" s="32">
        <f t="shared" si="2"/>
        <v>50</v>
      </c>
      <c r="H83" s="32">
        <f t="shared" si="3"/>
        <v>8.0421273961677855</v>
      </c>
      <c r="I83" s="32">
        <f t="shared" si="4"/>
        <v>41.957872603832215</v>
      </c>
      <c r="J83" s="31">
        <f t="shared" si="5"/>
        <v>1888.1527024764366</v>
      </c>
    </row>
    <row r="84" spans="2:10" ht="19.95" customHeight="1" x14ac:dyDescent="0.35">
      <c r="B84" s="20">
        <v>62</v>
      </c>
      <c r="C84" s="30">
        <f t="shared" si="0"/>
        <v>0.05</v>
      </c>
      <c r="D84" s="32">
        <f t="shared" si="1"/>
        <v>50</v>
      </c>
      <c r="F84" s="32">
        <f t="shared" si="2"/>
        <v>50</v>
      </c>
      <c r="H84" s="32">
        <f t="shared" si="3"/>
        <v>7.8673029269851522</v>
      </c>
      <c r="I84" s="32">
        <f t="shared" si="4"/>
        <v>42.132697073014846</v>
      </c>
      <c r="J84" s="31">
        <f t="shared" si="5"/>
        <v>1846.0200054034217</v>
      </c>
    </row>
    <row r="85" spans="2:10" ht="19.95" customHeight="1" x14ac:dyDescent="0.35">
      <c r="B85" s="20">
        <v>63</v>
      </c>
      <c r="C85" s="30">
        <f t="shared" si="0"/>
        <v>0.05</v>
      </c>
      <c r="D85" s="32">
        <f t="shared" si="1"/>
        <v>50</v>
      </c>
      <c r="F85" s="32">
        <f t="shared" si="2"/>
        <v>50</v>
      </c>
      <c r="H85" s="32">
        <f t="shared" si="3"/>
        <v>7.691750022514257</v>
      </c>
      <c r="I85" s="32">
        <f t="shared" si="4"/>
        <v>42.308249977485744</v>
      </c>
      <c r="J85" s="31">
        <f t="shared" si="5"/>
        <v>1803.711755425936</v>
      </c>
    </row>
    <row r="86" spans="2:10" ht="19.95" customHeight="1" x14ac:dyDescent="0.35">
      <c r="B86" s="20">
        <v>64</v>
      </c>
      <c r="C86" s="30">
        <f t="shared" si="0"/>
        <v>0.05</v>
      </c>
      <c r="D86" s="32">
        <f t="shared" si="1"/>
        <v>50</v>
      </c>
      <c r="F86" s="32">
        <f t="shared" si="2"/>
        <v>50</v>
      </c>
      <c r="H86" s="32">
        <f t="shared" si="3"/>
        <v>7.5154656476080666</v>
      </c>
      <c r="I86" s="32">
        <f t="shared" si="4"/>
        <v>42.484534352391933</v>
      </c>
      <c r="J86" s="31">
        <f t="shared" si="5"/>
        <v>1761.2272210735441</v>
      </c>
    </row>
    <row r="87" spans="2:10" ht="19.95" customHeight="1" x14ac:dyDescent="0.35">
      <c r="B87" s="20">
        <v>65</v>
      </c>
      <c r="C87" s="30">
        <f t="shared" ref="C87:C143" si="6">$F$6</f>
        <v>0.05</v>
      </c>
      <c r="D87" s="32">
        <f t="shared" si="1"/>
        <v>50</v>
      </c>
      <c r="F87" s="32">
        <f t="shared" si="2"/>
        <v>50</v>
      </c>
      <c r="H87" s="32">
        <f t="shared" si="3"/>
        <v>7.3384467544731002</v>
      </c>
      <c r="I87" s="32">
        <f t="shared" si="4"/>
        <v>42.661553245526903</v>
      </c>
      <c r="J87" s="31">
        <f t="shared" si="5"/>
        <v>1718.5656678280172</v>
      </c>
    </row>
    <row r="88" spans="2:10" ht="19.95" customHeight="1" x14ac:dyDescent="0.35">
      <c r="B88" s="20">
        <v>66</v>
      </c>
      <c r="C88" s="30">
        <f t="shared" si="6"/>
        <v>0.05</v>
      </c>
      <c r="D88" s="32">
        <f t="shared" ref="D88:D143" si="7">IF(B88="","",IF(ISBLANK($F$10),MIN(MAX($F$7*J87+
IF($F$8="Yes",H88,0),$F$9),H88+J87),MIN($F$10,J87+H88)))</f>
        <v>50</v>
      </c>
      <c r="F88" s="32">
        <f t="shared" ref="F88:F91" si="8">IF(B88="","",D88+E88)</f>
        <v>50</v>
      </c>
      <c r="H88" s="32">
        <f t="shared" ref="H88:H91" si="9">IF(B88="","",C88/12*J87)</f>
        <v>7.1606902826167387</v>
      </c>
      <c r="I88" s="32">
        <f t="shared" ref="I88:I91" si="10">IF(B88="","",D88+E88-H88)</f>
        <v>42.839309717383259</v>
      </c>
      <c r="J88" s="31">
        <f t="shared" ref="J88:J91" si="11">IF(B88="","",J87-I88)</f>
        <v>1675.726358110634</v>
      </c>
    </row>
    <row r="89" spans="2:10" ht="19.95" customHeight="1" x14ac:dyDescent="0.35">
      <c r="B89" s="20">
        <v>67</v>
      </c>
      <c r="C89" s="30">
        <f t="shared" si="6"/>
        <v>0.05</v>
      </c>
      <c r="D89" s="32">
        <f t="shared" si="7"/>
        <v>50</v>
      </c>
      <c r="F89" s="32">
        <f t="shared" si="8"/>
        <v>50</v>
      </c>
      <c r="H89" s="32">
        <f t="shared" si="9"/>
        <v>6.982193158794308</v>
      </c>
      <c r="I89" s="32">
        <f t="shared" si="10"/>
        <v>43.01780684120569</v>
      </c>
      <c r="J89" s="31">
        <f t="shared" si="11"/>
        <v>1632.7085512694284</v>
      </c>
    </row>
    <row r="90" spans="2:10" ht="19.95" customHeight="1" x14ac:dyDescent="0.35">
      <c r="B90" s="20">
        <v>68</v>
      </c>
      <c r="C90" s="30">
        <f t="shared" si="6"/>
        <v>0.05</v>
      </c>
      <c r="D90" s="32">
        <f t="shared" si="7"/>
        <v>50</v>
      </c>
      <c r="F90" s="32">
        <f t="shared" si="8"/>
        <v>50</v>
      </c>
      <c r="H90" s="32">
        <f t="shared" si="9"/>
        <v>6.8029522969559517</v>
      </c>
      <c r="I90" s="32">
        <f t="shared" si="10"/>
        <v>43.197047703044049</v>
      </c>
      <c r="J90" s="31">
        <f t="shared" si="11"/>
        <v>1589.5115035663844</v>
      </c>
    </row>
    <row r="91" spans="2:10" ht="19.95" customHeight="1" x14ac:dyDescent="0.35">
      <c r="B91" s="20">
        <v>69</v>
      </c>
      <c r="C91" s="30">
        <f t="shared" si="6"/>
        <v>0.05</v>
      </c>
      <c r="D91" s="32">
        <f t="shared" si="7"/>
        <v>50</v>
      </c>
      <c r="F91" s="32">
        <f t="shared" si="8"/>
        <v>50</v>
      </c>
      <c r="H91" s="32">
        <f t="shared" si="9"/>
        <v>6.6229645981932679</v>
      </c>
      <c r="I91" s="32">
        <f t="shared" si="10"/>
        <v>43.377035401806729</v>
      </c>
      <c r="J91" s="31">
        <f t="shared" si="11"/>
        <v>1546.1344681645776</v>
      </c>
    </row>
    <row r="92" spans="2:10" ht="19.95" customHeight="1" x14ac:dyDescent="0.35">
      <c r="B92" s="20">
        <v>70</v>
      </c>
      <c r="C92" s="30">
        <f t="shared" si="6"/>
        <v>0.05</v>
      </c>
      <c r="D92" s="32">
        <f t="shared" si="7"/>
        <v>50</v>
      </c>
      <c r="F92" s="32">
        <f t="shared" ref="F92:F143" si="12">IF(B92="","",D92+E92)</f>
        <v>50</v>
      </c>
      <c r="H92" s="32">
        <f t="shared" ref="H92:H127" si="13">IF(B92="","",C92/12*J91)</f>
        <v>6.4422269506857397</v>
      </c>
      <c r="I92" s="32">
        <f t="shared" ref="I92:I127" si="14">IF(B92="","",D92+E92-H92)</f>
        <v>43.557773049314264</v>
      </c>
      <c r="J92" s="31">
        <f t="shared" ref="J92:J143" si="15">IF(B92="","",J91-I92)</f>
        <v>1502.5766951152634</v>
      </c>
    </row>
    <row r="93" spans="2:10" ht="19.95" customHeight="1" x14ac:dyDescent="0.35">
      <c r="B93" s="20">
        <v>71</v>
      </c>
      <c r="C93" s="30">
        <f t="shared" si="6"/>
        <v>0.05</v>
      </c>
      <c r="D93" s="32">
        <f t="shared" si="7"/>
        <v>50</v>
      </c>
      <c r="F93" s="32">
        <f t="shared" si="12"/>
        <v>50</v>
      </c>
      <c r="H93" s="32">
        <f t="shared" si="13"/>
        <v>6.2607362296469304</v>
      </c>
      <c r="I93" s="32">
        <f t="shared" si="14"/>
        <v>43.73926377035307</v>
      </c>
      <c r="J93" s="31">
        <f t="shared" si="15"/>
        <v>1458.8374313449103</v>
      </c>
    </row>
    <row r="94" spans="2:10" ht="19.95" customHeight="1" x14ac:dyDescent="0.35">
      <c r="B94" s="20">
        <v>72</v>
      </c>
      <c r="C94" s="30">
        <f t="shared" si="6"/>
        <v>0.05</v>
      </c>
      <c r="D94" s="32">
        <f t="shared" si="7"/>
        <v>50</v>
      </c>
      <c r="F94" s="32">
        <f t="shared" si="12"/>
        <v>50</v>
      </c>
      <c r="H94" s="32">
        <f t="shared" si="13"/>
        <v>6.0784892972704601</v>
      </c>
      <c r="I94" s="32">
        <f t="shared" si="14"/>
        <v>43.921510702729542</v>
      </c>
      <c r="J94" s="31">
        <f t="shared" si="15"/>
        <v>1414.9159206421807</v>
      </c>
    </row>
    <row r="95" spans="2:10" ht="19.95" customHeight="1" x14ac:dyDescent="0.35">
      <c r="B95" s="20">
        <v>73</v>
      </c>
      <c r="C95" s="30">
        <f t="shared" si="6"/>
        <v>0.05</v>
      </c>
      <c r="D95" s="32">
        <f t="shared" si="7"/>
        <v>50</v>
      </c>
      <c r="F95" s="32">
        <f t="shared" si="12"/>
        <v>50</v>
      </c>
      <c r="H95" s="32">
        <f t="shared" si="13"/>
        <v>5.8954830026757525</v>
      </c>
      <c r="I95" s="32">
        <f t="shared" si="14"/>
        <v>44.104516997324247</v>
      </c>
      <c r="J95" s="31">
        <f t="shared" si="15"/>
        <v>1370.8114036448565</v>
      </c>
    </row>
    <row r="96" spans="2:10" ht="19.95" customHeight="1" x14ac:dyDescent="0.35">
      <c r="B96" s="20">
        <v>74</v>
      </c>
      <c r="C96" s="30">
        <f t="shared" si="6"/>
        <v>0.05</v>
      </c>
      <c r="D96" s="32">
        <f t="shared" si="7"/>
        <v>50</v>
      </c>
      <c r="F96" s="32">
        <f t="shared" si="12"/>
        <v>50</v>
      </c>
      <c r="H96" s="32">
        <f t="shared" si="13"/>
        <v>5.7117141818535684</v>
      </c>
      <c r="I96" s="32">
        <f t="shared" si="14"/>
        <v>44.288285818146434</v>
      </c>
      <c r="J96" s="31">
        <f t="shared" si="15"/>
        <v>1326.5231178267099</v>
      </c>
    </row>
    <row r="97" spans="2:10" ht="19.95" customHeight="1" x14ac:dyDescent="0.35">
      <c r="B97" s="20">
        <v>75</v>
      </c>
      <c r="C97" s="30">
        <f t="shared" si="6"/>
        <v>0.05</v>
      </c>
      <c r="D97" s="32">
        <f t="shared" si="7"/>
        <v>50</v>
      </c>
      <c r="F97" s="32">
        <f t="shared" si="12"/>
        <v>50</v>
      </c>
      <c r="H97" s="32">
        <f t="shared" si="13"/>
        <v>5.527179657611291</v>
      </c>
      <c r="I97" s="32">
        <f t="shared" si="14"/>
        <v>44.472820342388708</v>
      </c>
      <c r="J97" s="31">
        <f t="shared" si="15"/>
        <v>1282.0502974843212</v>
      </c>
    </row>
    <row r="98" spans="2:10" ht="19.95" customHeight="1" x14ac:dyDescent="0.35">
      <c r="B98" s="20">
        <v>76</v>
      </c>
      <c r="C98" s="30">
        <f t="shared" si="6"/>
        <v>0.05</v>
      </c>
      <c r="D98" s="32">
        <f t="shared" si="7"/>
        <v>50</v>
      </c>
      <c r="F98" s="32">
        <f t="shared" si="12"/>
        <v>50</v>
      </c>
      <c r="H98" s="32">
        <f t="shared" si="13"/>
        <v>5.3418762395180046</v>
      </c>
      <c r="I98" s="32">
        <f t="shared" si="14"/>
        <v>44.658123760481999</v>
      </c>
      <c r="J98" s="31">
        <f t="shared" si="15"/>
        <v>1237.3921737238393</v>
      </c>
    </row>
    <row r="99" spans="2:10" ht="19.95" customHeight="1" x14ac:dyDescent="0.35">
      <c r="B99" s="20">
        <v>77</v>
      </c>
      <c r="C99" s="30">
        <f t="shared" si="6"/>
        <v>0.05</v>
      </c>
      <c r="D99" s="32">
        <f t="shared" si="7"/>
        <v>50</v>
      </c>
      <c r="F99" s="32">
        <f t="shared" si="12"/>
        <v>50</v>
      </c>
      <c r="H99" s="32">
        <f t="shared" si="13"/>
        <v>5.15580072384933</v>
      </c>
      <c r="I99" s="32">
        <f t="shared" si="14"/>
        <v>44.844199276150668</v>
      </c>
      <c r="J99" s="31">
        <f t="shared" si="15"/>
        <v>1192.5479744476886</v>
      </c>
    </row>
    <row r="100" spans="2:10" ht="19.95" customHeight="1" x14ac:dyDescent="0.35">
      <c r="B100" s="20">
        <v>78</v>
      </c>
      <c r="C100" s="30">
        <f t="shared" si="6"/>
        <v>0.05</v>
      </c>
      <c r="D100" s="32">
        <f t="shared" si="7"/>
        <v>50</v>
      </c>
      <c r="F100" s="32">
        <f t="shared" si="12"/>
        <v>50</v>
      </c>
      <c r="H100" s="32">
        <f t="shared" si="13"/>
        <v>4.9689498935320362</v>
      </c>
      <c r="I100" s="32">
        <f t="shared" si="14"/>
        <v>45.031050106467966</v>
      </c>
      <c r="J100" s="31">
        <f t="shared" si="15"/>
        <v>1147.5169243412206</v>
      </c>
    </row>
    <row r="101" spans="2:10" ht="19.95" customHeight="1" x14ac:dyDescent="0.35">
      <c r="B101" s="20">
        <v>79</v>
      </c>
      <c r="C101" s="30">
        <f t="shared" si="6"/>
        <v>0.05</v>
      </c>
      <c r="D101" s="32">
        <f t="shared" si="7"/>
        <v>50</v>
      </c>
      <c r="F101" s="32">
        <f t="shared" si="12"/>
        <v>50</v>
      </c>
      <c r="H101" s="32">
        <f t="shared" si="13"/>
        <v>4.7813205180884193</v>
      </c>
      <c r="I101" s="32">
        <f t="shared" si="14"/>
        <v>45.218679481911579</v>
      </c>
      <c r="J101" s="31">
        <f t="shared" si="15"/>
        <v>1102.2982448593091</v>
      </c>
    </row>
    <row r="102" spans="2:10" ht="19.95" customHeight="1" x14ac:dyDescent="0.35">
      <c r="B102" s="20">
        <v>80</v>
      </c>
      <c r="C102" s="30">
        <f t="shared" si="6"/>
        <v>0.05</v>
      </c>
      <c r="D102" s="32">
        <f t="shared" si="7"/>
        <v>50</v>
      </c>
      <c r="F102" s="32">
        <f t="shared" si="12"/>
        <v>50</v>
      </c>
      <c r="H102" s="32">
        <f t="shared" si="13"/>
        <v>4.5929093535804544</v>
      </c>
      <c r="I102" s="32">
        <f t="shared" si="14"/>
        <v>45.407090646419547</v>
      </c>
      <c r="J102" s="31">
        <f t="shared" si="15"/>
        <v>1056.8911542128894</v>
      </c>
    </row>
    <row r="103" spans="2:10" ht="19.95" customHeight="1" x14ac:dyDescent="0.35">
      <c r="B103" s="20">
        <v>81</v>
      </c>
      <c r="C103" s="30">
        <f t="shared" si="6"/>
        <v>0.05</v>
      </c>
      <c r="D103" s="32">
        <f t="shared" si="7"/>
        <v>50</v>
      </c>
      <c r="F103" s="32">
        <f t="shared" si="12"/>
        <v>50</v>
      </c>
      <c r="H103" s="32">
        <f t="shared" si="13"/>
        <v>4.4037131425537055</v>
      </c>
      <c r="I103" s="32">
        <f t="shared" si="14"/>
        <v>45.596286857446295</v>
      </c>
      <c r="J103" s="31">
        <f t="shared" si="15"/>
        <v>1011.2948673554431</v>
      </c>
    </row>
    <row r="104" spans="2:10" ht="19.95" customHeight="1" x14ac:dyDescent="0.35">
      <c r="B104" s="20">
        <v>82</v>
      </c>
      <c r="C104" s="30">
        <f t="shared" si="6"/>
        <v>0.05</v>
      </c>
      <c r="D104" s="32">
        <f t="shared" si="7"/>
        <v>50</v>
      </c>
      <c r="F104" s="32">
        <f t="shared" si="12"/>
        <v>50</v>
      </c>
      <c r="H104" s="32">
        <f t="shared" si="13"/>
        <v>4.2137286139810133</v>
      </c>
      <c r="I104" s="32">
        <f t="shared" si="14"/>
        <v>45.786271386018988</v>
      </c>
      <c r="J104" s="31">
        <f t="shared" si="15"/>
        <v>965.50859596942416</v>
      </c>
    </row>
    <row r="105" spans="2:10" ht="19.95" customHeight="1" x14ac:dyDescent="0.35">
      <c r="B105" s="20">
        <v>83</v>
      </c>
      <c r="C105" s="30">
        <f t="shared" si="6"/>
        <v>0.05</v>
      </c>
      <c r="D105" s="32">
        <f t="shared" si="7"/>
        <v>50</v>
      </c>
      <c r="F105" s="32">
        <f t="shared" si="12"/>
        <v>50</v>
      </c>
      <c r="H105" s="32">
        <f t="shared" si="13"/>
        <v>4.022952483205934</v>
      </c>
      <c r="I105" s="32">
        <f t="shared" si="14"/>
        <v>45.977047516794066</v>
      </c>
      <c r="J105" s="31">
        <f t="shared" si="15"/>
        <v>919.53154845263009</v>
      </c>
    </row>
    <row r="106" spans="2:10" ht="19.95" customHeight="1" x14ac:dyDescent="0.35">
      <c r="B106" s="20">
        <v>84</v>
      </c>
      <c r="C106" s="30">
        <f t="shared" si="6"/>
        <v>0.05</v>
      </c>
      <c r="D106" s="32">
        <f t="shared" si="7"/>
        <v>50</v>
      </c>
      <c r="F106" s="32">
        <f t="shared" si="12"/>
        <v>50</v>
      </c>
      <c r="H106" s="32">
        <f t="shared" si="13"/>
        <v>3.8313814518859588</v>
      </c>
      <c r="I106" s="32">
        <f t="shared" si="14"/>
        <v>46.16861854811404</v>
      </c>
      <c r="J106" s="31">
        <f t="shared" si="15"/>
        <v>873.36292990451602</v>
      </c>
    </row>
    <row r="107" spans="2:10" ht="19.95" customHeight="1" x14ac:dyDescent="0.35">
      <c r="B107" s="20">
        <v>85</v>
      </c>
      <c r="C107" s="30">
        <f t="shared" si="6"/>
        <v>0.05</v>
      </c>
      <c r="D107" s="32">
        <f t="shared" si="7"/>
        <v>50</v>
      </c>
      <c r="F107" s="32">
        <f t="shared" si="12"/>
        <v>50</v>
      </c>
      <c r="H107" s="32">
        <f t="shared" si="13"/>
        <v>3.6390122079354832</v>
      </c>
      <c r="I107" s="32">
        <f t="shared" si="14"/>
        <v>46.36098779206452</v>
      </c>
      <c r="J107" s="31">
        <f t="shared" si="15"/>
        <v>827.0019421124515</v>
      </c>
    </row>
    <row r="108" spans="2:10" ht="19.95" customHeight="1" x14ac:dyDescent="0.35">
      <c r="B108" s="20">
        <v>86</v>
      </c>
      <c r="C108" s="30">
        <f t="shared" si="6"/>
        <v>0.05</v>
      </c>
      <c r="D108" s="32">
        <f t="shared" si="7"/>
        <v>50</v>
      </c>
      <c r="F108" s="32">
        <f t="shared" si="12"/>
        <v>50</v>
      </c>
      <c r="H108" s="32">
        <f t="shared" si="13"/>
        <v>3.4458414254685477</v>
      </c>
      <c r="I108" s="32">
        <f t="shared" si="14"/>
        <v>46.554158574531449</v>
      </c>
      <c r="J108" s="31">
        <f t="shared" si="15"/>
        <v>780.44778353792003</v>
      </c>
    </row>
    <row r="109" spans="2:10" ht="19.95" customHeight="1" x14ac:dyDescent="0.35">
      <c r="B109" s="20">
        <v>87</v>
      </c>
      <c r="C109" s="30">
        <f t="shared" si="6"/>
        <v>0.05</v>
      </c>
      <c r="D109" s="32">
        <f t="shared" si="7"/>
        <v>50</v>
      </c>
      <c r="F109" s="32">
        <f t="shared" si="12"/>
        <v>50</v>
      </c>
      <c r="H109" s="32">
        <f t="shared" si="13"/>
        <v>3.2518657647413334</v>
      </c>
      <c r="I109" s="32">
        <f t="shared" si="14"/>
        <v>46.748134235258668</v>
      </c>
      <c r="J109" s="31">
        <f t="shared" si="15"/>
        <v>733.69964930266133</v>
      </c>
    </row>
    <row r="110" spans="2:10" ht="19.95" customHeight="1" x14ac:dyDescent="0.35">
      <c r="B110" s="20">
        <v>88</v>
      </c>
      <c r="C110" s="30">
        <f t="shared" si="6"/>
        <v>0.05</v>
      </c>
      <c r="D110" s="32">
        <f t="shared" si="7"/>
        <v>50</v>
      </c>
      <c r="F110" s="32">
        <f t="shared" si="12"/>
        <v>50</v>
      </c>
      <c r="H110" s="32">
        <f t="shared" si="13"/>
        <v>3.0570818720944222</v>
      </c>
      <c r="I110" s="32">
        <f t="shared" si="14"/>
        <v>46.942918127905578</v>
      </c>
      <c r="J110" s="31">
        <f t="shared" si="15"/>
        <v>686.75673117475571</v>
      </c>
    </row>
    <row r="111" spans="2:10" ht="19.95" customHeight="1" x14ac:dyDescent="0.35">
      <c r="B111" s="20">
        <v>89</v>
      </c>
      <c r="C111" s="30">
        <f t="shared" si="6"/>
        <v>0.05</v>
      </c>
      <c r="D111" s="32">
        <f t="shared" si="7"/>
        <v>50</v>
      </c>
      <c r="F111" s="32">
        <f t="shared" si="12"/>
        <v>50</v>
      </c>
      <c r="H111" s="32">
        <f t="shared" si="13"/>
        <v>2.8614863798948154</v>
      </c>
      <c r="I111" s="32">
        <f t="shared" si="14"/>
        <v>47.138513620105186</v>
      </c>
      <c r="J111" s="31">
        <f t="shared" si="15"/>
        <v>639.61821755465053</v>
      </c>
    </row>
    <row r="112" spans="2:10" ht="19.95" customHeight="1" x14ac:dyDescent="0.35">
      <c r="B112" s="20">
        <v>90</v>
      </c>
      <c r="C112" s="30">
        <f t="shared" si="6"/>
        <v>0.05</v>
      </c>
      <c r="D112" s="32">
        <f t="shared" si="7"/>
        <v>50</v>
      </c>
      <c r="F112" s="32">
        <f t="shared" si="12"/>
        <v>50</v>
      </c>
      <c r="H112" s="32">
        <f t="shared" si="13"/>
        <v>2.6650759064777105</v>
      </c>
      <c r="I112" s="32">
        <f t="shared" si="14"/>
        <v>47.334924093522289</v>
      </c>
      <c r="J112" s="31">
        <f t="shared" si="15"/>
        <v>592.28329346112821</v>
      </c>
    </row>
    <row r="113" spans="2:10" ht="19.95" customHeight="1" x14ac:dyDescent="0.35">
      <c r="B113" s="20">
        <v>91</v>
      </c>
      <c r="C113" s="30">
        <f t="shared" si="6"/>
        <v>0.05</v>
      </c>
      <c r="D113" s="32">
        <f t="shared" si="7"/>
        <v>50</v>
      </c>
      <c r="F113" s="32">
        <f t="shared" si="12"/>
        <v>50</v>
      </c>
      <c r="H113" s="32">
        <f t="shared" si="13"/>
        <v>2.4678470560880341</v>
      </c>
      <c r="I113" s="32">
        <f t="shared" si="14"/>
        <v>47.532152943911967</v>
      </c>
      <c r="J113" s="31">
        <f t="shared" si="15"/>
        <v>544.7511405172163</v>
      </c>
    </row>
    <row r="114" spans="2:10" ht="19.95" customHeight="1" x14ac:dyDescent="0.35">
      <c r="B114" s="20">
        <v>92</v>
      </c>
      <c r="C114" s="30">
        <f t="shared" si="6"/>
        <v>0.05</v>
      </c>
      <c r="D114" s="32">
        <f t="shared" si="7"/>
        <v>50</v>
      </c>
      <c r="F114" s="32">
        <f t="shared" si="12"/>
        <v>50</v>
      </c>
      <c r="H114" s="32">
        <f t="shared" si="13"/>
        <v>2.2697964188217346</v>
      </c>
      <c r="I114" s="32">
        <f t="shared" si="14"/>
        <v>47.730203581178266</v>
      </c>
      <c r="J114" s="31">
        <f t="shared" si="15"/>
        <v>497.02093693603803</v>
      </c>
    </row>
    <row r="115" spans="2:10" ht="19.95" customHeight="1" x14ac:dyDescent="0.35">
      <c r="B115" s="20">
        <v>93</v>
      </c>
      <c r="C115" s="30">
        <f t="shared" si="6"/>
        <v>0.05</v>
      </c>
      <c r="D115" s="32">
        <f t="shared" si="7"/>
        <v>50</v>
      </c>
      <c r="F115" s="32">
        <f t="shared" si="12"/>
        <v>50</v>
      </c>
      <c r="H115" s="32">
        <f t="shared" si="13"/>
        <v>2.070920570566825</v>
      </c>
      <c r="I115" s="32">
        <f t="shared" si="14"/>
        <v>47.929079429433173</v>
      </c>
      <c r="J115" s="31">
        <f t="shared" si="15"/>
        <v>449.09185750660487</v>
      </c>
    </row>
    <row r="116" spans="2:10" ht="19.95" customHeight="1" x14ac:dyDescent="0.35">
      <c r="B116" s="20">
        <v>94</v>
      </c>
      <c r="C116" s="30">
        <f t="shared" si="6"/>
        <v>0.05</v>
      </c>
      <c r="D116" s="32">
        <f t="shared" si="7"/>
        <v>50</v>
      </c>
      <c r="F116" s="32">
        <f t="shared" si="12"/>
        <v>50</v>
      </c>
      <c r="H116" s="32">
        <f t="shared" si="13"/>
        <v>1.8712160729441869</v>
      </c>
      <c r="I116" s="32">
        <f t="shared" si="14"/>
        <v>48.128783927055814</v>
      </c>
      <c r="J116" s="31">
        <f t="shared" si="15"/>
        <v>400.96307357954908</v>
      </c>
    </row>
    <row r="117" spans="2:10" ht="19.95" customHeight="1" x14ac:dyDescent="0.35">
      <c r="B117" s="20">
        <v>95</v>
      </c>
      <c r="C117" s="30">
        <f t="shared" si="6"/>
        <v>0.05</v>
      </c>
      <c r="D117" s="32">
        <f t="shared" si="7"/>
        <v>50</v>
      </c>
      <c r="F117" s="32">
        <f t="shared" si="12"/>
        <v>50</v>
      </c>
      <c r="H117" s="32">
        <f t="shared" si="13"/>
        <v>1.6706794732481212</v>
      </c>
      <c r="I117" s="32">
        <f t="shared" si="14"/>
        <v>48.329320526751879</v>
      </c>
      <c r="J117" s="31">
        <f t="shared" si="15"/>
        <v>352.6337530527972</v>
      </c>
    </row>
    <row r="118" spans="2:10" ht="19.95" customHeight="1" x14ac:dyDescent="0.35">
      <c r="B118" s="20">
        <v>96</v>
      </c>
      <c r="C118" s="30">
        <f t="shared" si="6"/>
        <v>0.05</v>
      </c>
      <c r="D118" s="32">
        <f t="shared" si="7"/>
        <v>50</v>
      </c>
      <c r="F118" s="32">
        <f t="shared" si="12"/>
        <v>50</v>
      </c>
      <c r="H118" s="32">
        <f t="shared" si="13"/>
        <v>1.4693073043866549</v>
      </c>
      <c r="I118" s="32">
        <f t="shared" si="14"/>
        <v>48.530692695613347</v>
      </c>
      <c r="J118" s="31">
        <f t="shared" si="15"/>
        <v>304.10306035718384</v>
      </c>
    </row>
    <row r="119" spans="2:10" ht="19.95" customHeight="1" x14ac:dyDescent="0.35">
      <c r="B119" s="20">
        <v>97</v>
      </c>
      <c r="C119" s="30">
        <f t="shared" si="6"/>
        <v>0.05</v>
      </c>
      <c r="D119" s="32">
        <f t="shared" si="7"/>
        <v>50</v>
      </c>
      <c r="F119" s="32">
        <f t="shared" si="12"/>
        <v>50</v>
      </c>
      <c r="H119" s="32">
        <f t="shared" si="13"/>
        <v>1.2670960848215993</v>
      </c>
      <c r="I119" s="32">
        <f t="shared" si="14"/>
        <v>48.732903915178397</v>
      </c>
      <c r="J119" s="31">
        <f t="shared" si="15"/>
        <v>255.37015644200545</v>
      </c>
    </row>
    <row r="120" spans="2:10" ht="19.95" customHeight="1" x14ac:dyDescent="0.35">
      <c r="B120" s="20">
        <v>98</v>
      </c>
      <c r="C120" s="30">
        <f t="shared" si="6"/>
        <v>0.05</v>
      </c>
      <c r="D120" s="32">
        <f t="shared" si="7"/>
        <v>50</v>
      </c>
      <c r="F120" s="32">
        <f t="shared" si="12"/>
        <v>50</v>
      </c>
      <c r="H120" s="32">
        <f t="shared" si="13"/>
        <v>1.0640423185083561</v>
      </c>
      <c r="I120" s="32">
        <f t="shared" si="14"/>
        <v>48.935957681491644</v>
      </c>
      <c r="J120" s="31">
        <f t="shared" si="15"/>
        <v>206.43419876051382</v>
      </c>
    </row>
    <row r="121" spans="2:10" ht="19.95" customHeight="1" x14ac:dyDescent="0.35">
      <c r="B121" s="20">
        <v>99</v>
      </c>
      <c r="C121" s="30">
        <f t="shared" si="6"/>
        <v>0.05</v>
      </c>
      <c r="D121" s="32">
        <f t="shared" si="7"/>
        <v>50</v>
      </c>
      <c r="F121" s="32">
        <f t="shared" si="12"/>
        <v>50</v>
      </c>
      <c r="H121" s="32">
        <f t="shared" si="13"/>
        <v>0.86014249483547423</v>
      </c>
      <c r="I121" s="32">
        <f t="shared" si="14"/>
        <v>49.139857505164528</v>
      </c>
      <c r="J121" s="31">
        <f t="shared" si="15"/>
        <v>157.29434125534931</v>
      </c>
    </row>
    <row r="122" spans="2:10" ht="19.95" customHeight="1" x14ac:dyDescent="0.35">
      <c r="B122" s="20">
        <v>100</v>
      </c>
      <c r="C122" s="30">
        <f t="shared" si="6"/>
        <v>0.05</v>
      </c>
      <c r="D122" s="32">
        <f t="shared" si="7"/>
        <v>50</v>
      </c>
      <c r="F122" s="32">
        <f t="shared" si="12"/>
        <v>50</v>
      </c>
      <c r="H122" s="32">
        <f t="shared" si="13"/>
        <v>0.65539308856395539</v>
      </c>
      <c r="I122" s="32">
        <f t="shared" si="14"/>
        <v>49.344606911436045</v>
      </c>
      <c r="J122" s="31">
        <f t="shared" si="15"/>
        <v>107.94973434391326</v>
      </c>
    </row>
    <row r="123" spans="2:10" ht="19.95" customHeight="1" x14ac:dyDescent="0.35">
      <c r="B123" s="20">
        <v>101</v>
      </c>
      <c r="C123" s="30">
        <f t="shared" si="6"/>
        <v>0.05</v>
      </c>
      <c r="D123" s="32">
        <f t="shared" si="7"/>
        <v>50</v>
      </c>
      <c r="F123" s="32">
        <f t="shared" si="12"/>
        <v>50</v>
      </c>
      <c r="H123" s="32">
        <f t="shared" si="13"/>
        <v>0.44979055976630528</v>
      </c>
      <c r="I123" s="32">
        <f t="shared" si="14"/>
        <v>49.550209440233694</v>
      </c>
      <c r="J123" s="31">
        <f t="shared" si="15"/>
        <v>58.39952490367957</v>
      </c>
    </row>
    <row r="124" spans="2:10" ht="19.95" customHeight="1" x14ac:dyDescent="0.35">
      <c r="B124" s="20">
        <v>102</v>
      </c>
      <c r="C124" s="30">
        <f t="shared" si="6"/>
        <v>0.05</v>
      </c>
      <c r="D124" s="32">
        <f t="shared" si="7"/>
        <v>50</v>
      </c>
      <c r="F124" s="32">
        <f t="shared" si="12"/>
        <v>50</v>
      </c>
      <c r="H124" s="32">
        <f t="shared" si="13"/>
        <v>0.24333135376533155</v>
      </c>
      <c r="I124" s="32">
        <f t="shared" si="14"/>
        <v>49.756668646234665</v>
      </c>
      <c r="J124" s="31">
        <f t="shared" si="15"/>
        <v>8.6428562574449046</v>
      </c>
    </row>
    <row r="125" spans="2:10" ht="19.95" customHeight="1" x14ac:dyDescent="0.35">
      <c r="B125" s="20">
        <v>103</v>
      </c>
      <c r="C125" s="30">
        <f t="shared" si="6"/>
        <v>0.05</v>
      </c>
      <c r="D125" s="32">
        <f t="shared" si="7"/>
        <v>8.6788681585175915</v>
      </c>
      <c r="F125" s="32">
        <f t="shared" si="12"/>
        <v>8.6788681585175915</v>
      </c>
      <c r="H125" s="32">
        <f t="shared" si="13"/>
        <v>3.6011901072687105E-2</v>
      </c>
      <c r="I125" s="32">
        <f t="shared" si="14"/>
        <v>8.6428562574449046</v>
      </c>
      <c r="J125" s="31">
        <f t="shared" si="15"/>
        <v>0</v>
      </c>
    </row>
    <row r="126" spans="2:10" ht="19.95" customHeight="1" x14ac:dyDescent="0.35">
      <c r="B126" s="20">
        <v>104</v>
      </c>
      <c r="C126" s="30">
        <f t="shared" si="6"/>
        <v>0.05</v>
      </c>
      <c r="D126" s="32">
        <f t="shared" si="7"/>
        <v>0</v>
      </c>
      <c r="F126" s="32">
        <f t="shared" si="12"/>
        <v>0</v>
      </c>
      <c r="H126" s="32">
        <f t="shared" si="13"/>
        <v>0</v>
      </c>
      <c r="I126" s="32">
        <f t="shared" si="14"/>
        <v>0</v>
      </c>
      <c r="J126" s="31">
        <f t="shared" si="15"/>
        <v>0</v>
      </c>
    </row>
    <row r="127" spans="2:10" ht="19.95" customHeight="1" x14ac:dyDescent="0.35">
      <c r="B127" s="20">
        <v>105</v>
      </c>
      <c r="C127" s="30">
        <f t="shared" si="6"/>
        <v>0.05</v>
      </c>
      <c r="D127" s="32">
        <f t="shared" si="7"/>
        <v>0</v>
      </c>
      <c r="F127" s="32">
        <f t="shared" si="12"/>
        <v>0</v>
      </c>
      <c r="H127" s="32">
        <f t="shared" si="13"/>
        <v>0</v>
      </c>
      <c r="I127" s="32">
        <f t="shared" si="14"/>
        <v>0</v>
      </c>
      <c r="J127" s="31">
        <f t="shared" si="15"/>
        <v>0</v>
      </c>
    </row>
    <row r="128" spans="2:10" ht="19.95" customHeight="1" x14ac:dyDescent="0.35">
      <c r="B128" s="20">
        <v>106</v>
      </c>
      <c r="C128" s="30">
        <f t="shared" si="6"/>
        <v>0.05</v>
      </c>
      <c r="D128" s="32">
        <f t="shared" si="7"/>
        <v>0</v>
      </c>
      <c r="F128" s="32">
        <f t="shared" si="12"/>
        <v>0</v>
      </c>
      <c r="H128" s="32">
        <f t="shared" ref="H128:H143" si="16">IF(B128="","",C128/12*J127)</f>
        <v>0</v>
      </c>
      <c r="I128" s="32">
        <f t="shared" ref="I128:I143" si="17">IF(B128="","",D128+E128-H128)</f>
        <v>0</v>
      </c>
      <c r="J128" s="31">
        <f t="shared" si="15"/>
        <v>0</v>
      </c>
    </row>
    <row r="129" spans="2:10" ht="19.95" customHeight="1" x14ac:dyDescent="0.35">
      <c r="B129" s="20">
        <v>107</v>
      </c>
      <c r="C129" s="30">
        <f t="shared" si="6"/>
        <v>0.05</v>
      </c>
      <c r="D129" s="32">
        <f t="shared" si="7"/>
        <v>0</v>
      </c>
      <c r="F129" s="32">
        <f t="shared" si="12"/>
        <v>0</v>
      </c>
      <c r="H129" s="32">
        <f t="shared" si="16"/>
        <v>0</v>
      </c>
      <c r="I129" s="32">
        <f t="shared" si="17"/>
        <v>0</v>
      </c>
      <c r="J129" s="31">
        <f t="shared" si="15"/>
        <v>0</v>
      </c>
    </row>
    <row r="130" spans="2:10" ht="19.95" customHeight="1" x14ac:dyDescent="0.35">
      <c r="B130" s="20">
        <v>108</v>
      </c>
      <c r="C130" s="30">
        <f t="shared" si="6"/>
        <v>0.05</v>
      </c>
      <c r="D130" s="32">
        <f t="shared" si="7"/>
        <v>0</v>
      </c>
      <c r="F130" s="32">
        <f t="shared" si="12"/>
        <v>0</v>
      </c>
      <c r="H130" s="32">
        <f t="shared" si="16"/>
        <v>0</v>
      </c>
      <c r="I130" s="32">
        <f t="shared" si="17"/>
        <v>0</v>
      </c>
      <c r="J130" s="31">
        <f t="shared" si="15"/>
        <v>0</v>
      </c>
    </row>
    <row r="131" spans="2:10" ht="19.95" customHeight="1" x14ac:dyDescent="0.35">
      <c r="B131" s="20">
        <v>109</v>
      </c>
      <c r="C131" s="30">
        <f t="shared" si="6"/>
        <v>0.05</v>
      </c>
      <c r="D131" s="32">
        <f t="shared" si="7"/>
        <v>0</v>
      </c>
      <c r="F131" s="32">
        <f t="shared" si="12"/>
        <v>0</v>
      </c>
      <c r="H131" s="32">
        <f t="shared" si="16"/>
        <v>0</v>
      </c>
      <c r="I131" s="32">
        <f t="shared" si="17"/>
        <v>0</v>
      </c>
      <c r="J131" s="31">
        <f t="shared" si="15"/>
        <v>0</v>
      </c>
    </row>
    <row r="132" spans="2:10" ht="19.95" customHeight="1" x14ac:dyDescent="0.35">
      <c r="B132" s="20">
        <v>110</v>
      </c>
      <c r="C132" s="30">
        <f t="shared" si="6"/>
        <v>0.05</v>
      </c>
      <c r="D132" s="32">
        <f t="shared" si="7"/>
        <v>0</v>
      </c>
      <c r="F132" s="32">
        <f t="shared" si="12"/>
        <v>0</v>
      </c>
      <c r="H132" s="32">
        <f t="shared" si="16"/>
        <v>0</v>
      </c>
      <c r="I132" s="32">
        <f t="shared" si="17"/>
        <v>0</v>
      </c>
      <c r="J132" s="31">
        <f t="shared" si="15"/>
        <v>0</v>
      </c>
    </row>
    <row r="133" spans="2:10" ht="19.95" customHeight="1" x14ac:dyDescent="0.35">
      <c r="B133" s="20">
        <v>111</v>
      </c>
      <c r="C133" s="30">
        <f t="shared" si="6"/>
        <v>0.05</v>
      </c>
      <c r="D133" s="32">
        <f t="shared" si="7"/>
        <v>0</v>
      </c>
      <c r="F133" s="32">
        <f t="shared" si="12"/>
        <v>0</v>
      </c>
      <c r="H133" s="32">
        <f t="shared" si="16"/>
        <v>0</v>
      </c>
      <c r="I133" s="32">
        <f t="shared" si="17"/>
        <v>0</v>
      </c>
      <c r="J133" s="31">
        <f t="shared" si="15"/>
        <v>0</v>
      </c>
    </row>
    <row r="134" spans="2:10" ht="19.95" customHeight="1" x14ac:dyDescent="0.35">
      <c r="B134" s="20">
        <v>112</v>
      </c>
      <c r="C134" s="30">
        <f t="shared" si="6"/>
        <v>0.05</v>
      </c>
      <c r="D134" s="32">
        <f t="shared" si="7"/>
        <v>0</v>
      </c>
      <c r="F134" s="32">
        <f t="shared" si="12"/>
        <v>0</v>
      </c>
      <c r="H134" s="32">
        <f t="shared" si="16"/>
        <v>0</v>
      </c>
      <c r="I134" s="32">
        <f t="shared" si="17"/>
        <v>0</v>
      </c>
      <c r="J134" s="31">
        <f t="shared" si="15"/>
        <v>0</v>
      </c>
    </row>
    <row r="135" spans="2:10" ht="19.95" customHeight="1" x14ac:dyDescent="0.35">
      <c r="B135" s="20">
        <v>113</v>
      </c>
      <c r="C135" s="30">
        <f t="shared" si="6"/>
        <v>0.05</v>
      </c>
      <c r="D135" s="32">
        <f t="shared" si="7"/>
        <v>0</v>
      </c>
      <c r="F135" s="32">
        <f t="shared" si="12"/>
        <v>0</v>
      </c>
      <c r="H135" s="32">
        <f t="shared" si="16"/>
        <v>0</v>
      </c>
      <c r="I135" s="32">
        <f t="shared" si="17"/>
        <v>0</v>
      </c>
      <c r="J135" s="31">
        <f t="shared" si="15"/>
        <v>0</v>
      </c>
    </row>
    <row r="136" spans="2:10" ht="19.95" customHeight="1" x14ac:dyDescent="0.35">
      <c r="B136" s="20">
        <v>114</v>
      </c>
      <c r="C136" s="30">
        <f t="shared" si="6"/>
        <v>0.05</v>
      </c>
      <c r="D136" s="32">
        <f t="shared" si="7"/>
        <v>0</v>
      </c>
      <c r="F136" s="32">
        <f t="shared" si="12"/>
        <v>0</v>
      </c>
      <c r="H136" s="32">
        <f t="shared" si="16"/>
        <v>0</v>
      </c>
      <c r="I136" s="32">
        <f t="shared" si="17"/>
        <v>0</v>
      </c>
      <c r="J136" s="31">
        <f t="shared" si="15"/>
        <v>0</v>
      </c>
    </row>
    <row r="137" spans="2:10" ht="19.95" customHeight="1" x14ac:dyDescent="0.35">
      <c r="B137" s="20">
        <v>115</v>
      </c>
      <c r="C137" s="30">
        <f t="shared" si="6"/>
        <v>0.05</v>
      </c>
      <c r="D137" s="32">
        <f t="shared" si="7"/>
        <v>0</v>
      </c>
      <c r="F137" s="32">
        <f t="shared" si="12"/>
        <v>0</v>
      </c>
      <c r="H137" s="32">
        <f t="shared" si="16"/>
        <v>0</v>
      </c>
      <c r="I137" s="32">
        <f t="shared" si="17"/>
        <v>0</v>
      </c>
      <c r="J137" s="31">
        <f t="shared" si="15"/>
        <v>0</v>
      </c>
    </row>
    <row r="138" spans="2:10" ht="19.95" customHeight="1" x14ac:dyDescent="0.35">
      <c r="B138" s="20">
        <v>116</v>
      </c>
      <c r="C138" s="30">
        <f t="shared" si="6"/>
        <v>0.05</v>
      </c>
      <c r="D138" s="32">
        <f t="shared" si="7"/>
        <v>0</v>
      </c>
      <c r="F138" s="32">
        <f t="shared" si="12"/>
        <v>0</v>
      </c>
      <c r="H138" s="32">
        <f t="shared" si="16"/>
        <v>0</v>
      </c>
      <c r="I138" s="32">
        <f t="shared" si="17"/>
        <v>0</v>
      </c>
      <c r="J138" s="31">
        <f t="shared" si="15"/>
        <v>0</v>
      </c>
    </row>
    <row r="139" spans="2:10" ht="19.95" customHeight="1" x14ac:dyDescent="0.35">
      <c r="B139" s="20">
        <v>117</v>
      </c>
      <c r="C139" s="30">
        <f t="shared" si="6"/>
        <v>0.05</v>
      </c>
      <c r="D139" s="32">
        <f t="shared" si="7"/>
        <v>0</v>
      </c>
      <c r="F139" s="32">
        <f t="shared" si="12"/>
        <v>0</v>
      </c>
      <c r="H139" s="32">
        <f t="shared" si="16"/>
        <v>0</v>
      </c>
      <c r="I139" s="32">
        <f t="shared" si="17"/>
        <v>0</v>
      </c>
      <c r="J139" s="31">
        <f t="shared" si="15"/>
        <v>0</v>
      </c>
    </row>
    <row r="140" spans="2:10" ht="19.95" customHeight="1" x14ac:dyDescent="0.35">
      <c r="B140" s="20">
        <v>118</v>
      </c>
      <c r="C140" s="30">
        <f t="shared" si="6"/>
        <v>0.05</v>
      </c>
      <c r="D140" s="32">
        <f t="shared" si="7"/>
        <v>0</v>
      </c>
      <c r="F140" s="32">
        <f t="shared" si="12"/>
        <v>0</v>
      </c>
      <c r="H140" s="32">
        <f t="shared" si="16"/>
        <v>0</v>
      </c>
      <c r="I140" s="32">
        <f t="shared" si="17"/>
        <v>0</v>
      </c>
      <c r="J140" s="31">
        <f t="shared" si="15"/>
        <v>0</v>
      </c>
    </row>
    <row r="141" spans="2:10" ht="19.95" customHeight="1" x14ac:dyDescent="0.35">
      <c r="B141" s="20">
        <v>119</v>
      </c>
      <c r="C141" s="30">
        <f t="shared" si="6"/>
        <v>0.05</v>
      </c>
      <c r="D141" s="32">
        <f t="shared" si="7"/>
        <v>0</v>
      </c>
      <c r="F141" s="32">
        <f t="shared" si="12"/>
        <v>0</v>
      </c>
      <c r="H141" s="32">
        <f t="shared" si="16"/>
        <v>0</v>
      </c>
      <c r="I141" s="32">
        <f t="shared" si="17"/>
        <v>0</v>
      </c>
      <c r="J141" s="31">
        <f t="shared" si="15"/>
        <v>0</v>
      </c>
    </row>
    <row r="142" spans="2:10" ht="19.95" customHeight="1" x14ac:dyDescent="0.35">
      <c r="B142" s="20">
        <v>120</v>
      </c>
      <c r="C142" s="30">
        <f t="shared" si="6"/>
        <v>0.05</v>
      </c>
      <c r="D142" s="32">
        <f t="shared" si="7"/>
        <v>0</v>
      </c>
      <c r="F142" s="32">
        <f t="shared" si="12"/>
        <v>0</v>
      </c>
      <c r="H142" s="32">
        <f t="shared" si="16"/>
        <v>0</v>
      </c>
      <c r="I142" s="32">
        <f t="shared" si="17"/>
        <v>0</v>
      </c>
      <c r="J142" s="31">
        <f t="shared" si="15"/>
        <v>0</v>
      </c>
    </row>
    <row r="143" spans="2:10" ht="19.95" customHeight="1" x14ac:dyDescent="0.35">
      <c r="B143" s="20">
        <v>121</v>
      </c>
      <c r="C143" s="30">
        <f t="shared" si="6"/>
        <v>0.05</v>
      </c>
      <c r="D143" s="32">
        <f t="shared" si="7"/>
        <v>0</v>
      </c>
      <c r="F143" s="32">
        <f t="shared" si="12"/>
        <v>0</v>
      </c>
      <c r="H143" s="32">
        <f t="shared" si="16"/>
        <v>0</v>
      </c>
      <c r="I143" s="32">
        <f t="shared" si="17"/>
        <v>0</v>
      </c>
      <c r="J143" s="31">
        <f t="shared" si="15"/>
        <v>0</v>
      </c>
    </row>
  </sheetData>
  <mergeCells count="17">
    <mergeCell ref="B11:E11"/>
    <mergeCell ref="B4:F4"/>
    <mergeCell ref="B2:G2"/>
    <mergeCell ref="B12:E12"/>
    <mergeCell ref="F12:G12"/>
    <mergeCell ref="B9:E9"/>
    <mergeCell ref="B5:E5"/>
    <mergeCell ref="B6:E6"/>
    <mergeCell ref="B7:E7"/>
    <mergeCell ref="B8:E8"/>
    <mergeCell ref="B10:E10"/>
    <mergeCell ref="B20:D20"/>
    <mergeCell ref="B14:F14"/>
    <mergeCell ref="B15:E15"/>
    <mergeCell ref="B16:E16"/>
    <mergeCell ref="B17:E17"/>
    <mergeCell ref="B18:E18"/>
  </mergeCells>
  <dataValidations count="1">
    <dataValidation type="list" allowBlank="1" showInputMessage="1" showErrorMessage="1" sqref="F8" xr:uid="{C7F246FE-D0DB-4844-82B2-CA0E55D286E7}">
      <formula1>"Yes,No"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A05E-56F3-4353-B3C5-F30916F95A90}">
  <dimension ref="B2:P318"/>
  <sheetViews>
    <sheetView showGridLines="0" topLeftCell="A2" zoomScale="80" zoomScaleNormal="80" workbookViewId="0">
      <selection activeCell="T23" sqref="T23"/>
    </sheetView>
  </sheetViews>
  <sheetFormatPr defaultRowHeight="19.95" customHeight="1" x14ac:dyDescent="0.35"/>
  <cols>
    <col min="1" max="1" width="2.44140625" style="20" customWidth="1"/>
    <col min="2" max="2" width="10" style="20" customWidth="1"/>
    <col min="3" max="3" width="11" style="20" customWidth="1"/>
    <col min="4" max="4" width="10.109375" style="20" customWidth="1"/>
    <col min="5" max="5" width="10.88671875" style="20" customWidth="1"/>
    <col min="6" max="6" width="1.5546875" style="20" customWidth="1"/>
    <col min="7" max="7" width="3.33203125" style="20" customWidth="1"/>
    <col min="8" max="8" width="4.88671875" style="20" customWidth="1"/>
    <col min="9" max="9" width="2.109375" style="20" customWidth="1"/>
    <col min="10" max="11" width="11.44140625" style="20" customWidth="1"/>
    <col min="12" max="12" width="10.5546875" style="20" customWidth="1"/>
    <col min="13" max="13" width="10.109375" style="20" customWidth="1"/>
    <col min="14" max="14" width="1.21875" style="20" customWidth="1"/>
    <col min="15" max="15" width="8.6640625" style="20" customWidth="1"/>
    <col min="16" max="16" width="24.77734375" style="20" customWidth="1"/>
    <col min="17" max="23" width="8.88671875" style="20"/>
    <col min="24" max="24" width="10.88671875" style="20" customWidth="1"/>
    <col min="25" max="25" width="8.88671875" style="20"/>
    <col min="26" max="26" width="9.5546875" style="20" customWidth="1"/>
    <col min="27" max="27" width="8.88671875" style="20"/>
    <col min="28" max="28" width="9.5546875" style="20" customWidth="1"/>
    <col min="29" max="16384" width="8.88671875" style="20"/>
  </cols>
  <sheetData>
    <row r="2" spans="2:15" ht="19.95" customHeight="1" thickBot="1" x14ac:dyDescent="0.4">
      <c r="B2" s="44" t="s">
        <v>39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2:15" ht="19.95" customHeight="1" thickTop="1" x14ac:dyDescent="0.35"/>
    <row r="4" spans="2:15" ht="19.95" customHeight="1" x14ac:dyDescent="0.35">
      <c r="B4" s="45" t="s">
        <v>34</v>
      </c>
      <c r="C4" s="45"/>
      <c r="D4" s="45"/>
      <c r="E4" s="45"/>
      <c r="F4" s="45"/>
    </row>
    <row r="5" spans="2:15" ht="19.95" customHeight="1" x14ac:dyDescent="0.35">
      <c r="B5" s="46" t="s">
        <v>37</v>
      </c>
      <c r="C5" s="46"/>
      <c r="D5" s="46"/>
      <c r="E5" s="27">
        <v>0</v>
      </c>
      <c r="F5" s="25"/>
    </row>
    <row r="6" spans="2:15" ht="19.95" customHeight="1" x14ac:dyDescent="0.35">
      <c r="B6" s="46" t="s">
        <v>35</v>
      </c>
      <c r="C6" s="46"/>
      <c r="D6" s="46"/>
      <c r="E6" s="24">
        <v>0.02</v>
      </c>
      <c r="F6" s="25"/>
    </row>
    <row r="7" spans="2:15" ht="19.95" customHeight="1" x14ac:dyDescent="0.35">
      <c r="B7" s="46" t="s">
        <v>36</v>
      </c>
      <c r="C7" s="46"/>
      <c r="D7" s="46"/>
      <c r="E7" s="27">
        <v>50</v>
      </c>
      <c r="F7" s="25"/>
    </row>
    <row r="8" spans="2:15" ht="19.95" customHeight="1" x14ac:dyDescent="0.35">
      <c r="B8" s="46" t="s">
        <v>38</v>
      </c>
      <c r="C8" s="46"/>
      <c r="D8" s="46"/>
      <c r="E8" s="27">
        <v>300</v>
      </c>
      <c r="F8" s="25"/>
    </row>
    <row r="9" spans="2:15" ht="6.6" customHeight="1" x14ac:dyDescent="0.35">
      <c r="B9" s="46"/>
      <c r="C9" s="46"/>
      <c r="D9" s="46"/>
      <c r="E9" s="34"/>
      <c r="F9" s="34"/>
      <c r="G9"/>
      <c r="H9"/>
      <c r="I9"/>
      <c r="J9"/>
    </row>
    <row r="10" spans="2:15" ht="12" customHeight="1" x14ac:dyDescent="0.35"/>
    <row r="11" spans="2:15" ht="19.95" customHeight="1" x14ac:dyDescent="0.35">
      <c r="B11" s="45" t="s">
        <v>40</v>
      </c>
      <c r="C11" s="45"/>
      <c r="D11" s="45"/>
      <c r="E11" s="45"/>
      <c r="F11" s="45"/>
      <c r="J11" s="45" t="s">
        <v>44</v>
      </c>
      <c r="K11" s="45"/>
      <c r="L11" s="45"/>
      <c r="M11" s="45"/>
      <c r="N11" s="45"/>
    </row>
    <row r="12" spans="2:15" ht="19.95" customHeight="1" x14ac:dyDescent="0.35">
      <c r="B12" s="46" t="s">
        <v>4</v>
      </c>
      <c r="C12" s="46" t="s">
        <v>4</v>
      </c>
      <c r="D12" s="51" t="s">
        <v>4</v>
      </c>
      <c r="E12" s="27">
        <v>12000</v>
      </c>
      <c r="F12" s="25"/>
      <c r="J12" s="46" t="s">
        <v>46</v>
      </c>
      <c r="K12" s="46" t="s">
        <v>4</v>
      </c>
      <c r="L12" s="46" t="s">
        <v>4</v>
      </c>
      <c r="M12" s="35">
        <f>E12+MIN(IF(ISBLANK(E7),9E+100,E7),E5+ROUND(E12*E6,2))</f>
        <v>12050</v>
      </c>
      <c r="N12" s="25"/>
    </row>
    <row r="13" spans="2:15" ht="19.95" customHeight="1" x14ac:dyDescent="0.35">
      <c r="B13" s="46" t="s">
        <v>5</v>
      </c>
      <c r="C13" s="46" t="s">
        <v>5</v>
      </c>
      <c r="D13" s="51" t="s">
        <v>5</v>
      </c>
      <c r="E13" s="24">
        <v>0.15</v>
      </c>
      <c r="F13" s="25"/>
      <c r="J13" s="46" t="s">
        <v>5</v>
      </c>
      <c r="K13" s="46" t="s">
        <v>5</v>
      </c>
      <c r="L13" s="51" t="s">
        <v>5</v>
      </c>
      <c r="M13" s="24">
        <v>0.16</v>
      </c>
      <c r="N13" s="25"/>
    </row>
    <row r="14" spans="2:15" ht="19.95" customHeight="1" x14ac:dyDescent="0.35">
      <c r="B14" s="46" t="s">
        <v>45</v>
      </c>
      <c r="C14" s="46" t="s">
        <v>41</v>
      </c>
      <c r="D14" s="51" t="s">
        <v>41</v>
      </c>
      <c r="E14" s="22">
        <v>0</v>
      </c>
      <c r="F14" s="25"/>
      <c r="J14" s="46" t="s">
        <v>45</v>
      </c>
      <c r="K14" s="46" t="s">
        <v>41</v>
      </c>
      <c r="L14" s="51" t="s">
        <v>41</v>
      </c>
      <c r="M14" s="22">
        <v>12</v>
      </c>
      <c r="N14" s="25"/>
    </row>
    <row r="15" spans="2:15" ht="19.95" customHeight="1" x14ac:dyDescent="0.35">
      <c r="B15" s="46" t="s">
        <v>42</v>
      </c>
      <c r="C15" s="46" t="s">
        <v>42</v>
      </c>
      <c r="D15" s="51" t="s">
        <v>42</v>
      </c>
      <c r="E15" s="24">
        <v>0</v>
      </c>
      <c r="F15" s="25"/>
      <c r="J15" s="46" t="s">
        <v>42</v>
      </c>
      <c r="K15" s="46" t="s">
        <v>42</v>
      </c>
      <c r="L15" s="51" t="s">
        <v>42</v>
      </c>
      <c r="M15" s="24">
        <v>0</v>
      </c>
      <c r="N15" s="25"/>
    </row>
    <row r="16" spans="2:15" ht="19.95" customHeight="1" x14ac:dyDescent="0.35">
      <c r="B16" s="46" t="s">
        <v>43</v>
      </c>
      <c r="C16" s="46" t="s">
        <v>43</v>
      </c>
      <c r="D16" s="51" t="s">
        <v>43</v>
      </c>
      <c r="E16" s="27">
        <v>100</v>
      </c>
      <c r="F16" s="25"/>
      <c r="J16" s="46" t="s">
        <v>43</v>
      </c>
      <c r="K16" s="46" t="s">
        <v>43</v>
      </c>
      <c r="L16" s="51" t="s">
        <v>43</v>
      </c>
      <c r="M16" s="27">
        <v>0</v>
      </c>
      <c r="N16" s="25"/>
    </row>
    <row r="17" spans="2:16" ht="9.6" customHeight="1" x14ac:dyDescent="0.35">
      <c r="B17" s="46"/>
      <c r="C17" s="46"/>
      <c r="D17" s="46"/>
      <c r="E17" s="25"/>
      <c r="F17" s="25"/>
      <c r="J17" s="46"/>
      <c r="K17" s="46"/>
      <c r="L17" s="46"/>
      <c r="M17" s="25"/>
      <c r="N17" s="25"/>
    </row>
    <row r="18" spans="2:16" ht="19.95" customHeight="1" x14ac:dyDescent="0.35">
      <c r="B18" s="45" t="s">
        <v>25</v>
      </c>
      <c r="C18" s="45"/>
      <c r="D18" s="45"/>
      <c r="E18" s="45"/>
      <c r="F18" s="45"/>
      <c r="J18" s="45" t="s">
        <v>25</v>
      </c>
      <c r="K18" s="45"/>
      <c r="L18" s="45"/>
      <c r="M18" s="45"/>
      <c r="N18" s="45"/>
    </row>
    <row r="19" spans="2:16" ht="19.95" customHeight="1" x14ac:dyDescent="0.35">
      <c r="B19" s="46" t="s">
        <v>23</v>
      </c>
      <c r="C19" s="46" t="s">
        <v>23</v>
      </c>
      <c r="D19" s="46" t="s">
        <v>23</v>
      </c>
      <c r="E19" s="25">
        <f>MAX(B27:B579,1)</f>
        <v>56</v>
      </c>
      <c r="F19" s="34"/>
      <c r="G19"/>
      <c r="J19" s="46" t="s">
        <v>23</v>
      </c>
      <c r="K19" s="46" t="s">
        <v>23</v>
      </c>
      <c r="L19" s="46" t="s">
        <v>23</v>
      </c>
      <c r="M19" s="25">
        <f>MAX(J27:J579,1)</f>
        <v>48</v>
      </c>
      <c r="N19" s="34"/>
    </row>
    <row r="20" spans="2:16" ht="19.95" customHeight="1" x14ac:dyDescent="0.35">
      <c r="B20" s="46" t="s">
        <v>24</v>
      </c>
      <c r="C20" s="46" t="s">
        <v>24</v>
      </c>
      <c r="D20" s="46" t="s">
        <v>24</v>
      </c>
      <c r="E20" s="35">
        <f>SUM(D28:D578)</f>
        <v>4739.68</v>
      </c>
      <c r="F20" s="34"/>
      <c r="G20"/>
      <c r="J20" s="46" t="s">
        <v>24</v>
      </c>
      <c r="K20" s="46" t="s">
        <v>24</v>
      </c>
      <c r="L20" s="46" t="s">
        <v>24</v>
      </c>
      <c r="M20" s="35">
        <f>SUM(L28:L578)</f>
        <v>2216.0700000000002</v>
      </c>
      <c r="N20" s="34"/>
    </row>
    <row r="21" spans="2:16" ht="19.95" customHeight="1" x14ac:dyDescent="0.35">
      <c r="B21" s="46" t="s">
        <v>52</v>
      </c>
      <c r="C21" s="46" t="s">
        <v>52</v>
      </c>
      <c r="D21" s="46" t="s">
        <v>52</v>
      </c>
      <c r="E21" s="35">
        <f>E16*ROUND(E19/12,0)</f>
        <v>500</v>
      </c>
      <c r="F21" s="34"/>
      <c r="G21"/>
      <c r="J21" s="46" t="s">
        <v>52</v>
      </c>
      <c r="K21" s="46" t="s">
        <v>52</v>
      </c>
      <c r="L21" s="46" t="s">
        <v>52</v>
      </c>
      <c r="M21" s="35">
        <f>M16*ROUND(M19/12,0)</f>
        <v>0</v>
      </c>
      <c r="N21" s="34"/>
    </row>
    <row r="22" spans="2:16" ht="19.95" customHeight="1" x14ac:dyDescent="0.35">
      <c r="B22" s="46" t="s">
        <v>53</v>
      </c>
      <c r="C22" s="46" t="s">
        <v>53</v>
      </c>
      <c r="D22" s="46" t="s">
        <v>53</v>
      </c>
      <c r="E22" s="35">
        <f>SUM(D28:D580)+SUM(E28:E580)+E21</f>
        <v>17239.68</v>
      </c>
      <c r="F22" s="34"/>
      <c r="G22"/>
      <c r="J22" s="46" t="s">
        <v>53</v>
      </c>
      <c r="K22" s="46" t="s">
        <v>53</v>
      </c>
      <c r="L22" s="46" t="s">
        <v>53</v>
      </c>
      <c r="M22" s="35">
        <f>SUM(L28:L580)+SUM(M28:M580)+M21</f>
        <v>14266.07</v>
      </c>
      <c r="N22" s="34"/>
    </row>
    <row r="23" spans="2:16" ht="19.95" customHeight="1" x14ac:dyDescent="0.35">
      <c r="B23" s="25"/>
      <c r="C23" s="25"/>
      <c r="D23" s="25"/>
      <c r="E23" s="35"/>
      <c r="F23" s="34"/>
      <c r="G23"/>
      <c r="J23" s="48" t="s">
        <v>54</v>
      </c>
      <c r="K23" s="48"/>
      <c r="L23" s="48"/>
      <c r="M23" s="38">
        <f>E22-M22</f>
        <v>2973.6100000000006</v>
      </c>
      <c r="N23" s="34"/>
    </row>
    <row r="24" spans="2:16" ht="11.4" customHeight="1" x14ac:dyDescent="0.35"/>
    <row r="25" spans="2:16" ht="19.95" customHeight="1" x14ac:dyDescent="0.35">
      <c r="B25" s="45" t="s">
        <v>50</v>
      </c>
      <c r="C25" s="45"/>
      <c r="D25" s="45"/>
      <c r="E25" s="45"/>
      <c r="F25" s="45"/>
      <c r="G25" s="45"/>
      <c r="H25" s="45"/>
      <c r="J25" s="45" t="s">
        <v>51</v>
      </c>
      <c r="K25" s="45"/>
      <c r="L25" s="45"/>
      <c r="M25" s="45"/>
      <c r="N25" s="45"/>
      <c r="O25" s="45"/>
    </row>
    <row r="26" spans="2:16" ht="33" customHeight="1" x14ac:dyDescent="0.35">
      <c r="B26" s="36" t="s">
        <v>33</v>
      </c>
      <c r="C26" s="36" t="s">
        <v>47</v>
      </c>
      <c r="D26" s="36" t="s">
        <v>48</v>
      </c>
      <c r="E26" s="36" t="s">
        <v>49</v>
      </c>
      <c r="F26" s="36"/>
      <c r="G26" s="50" t="s">
        <v>32</v>
      </c>
      <c r="H26" s="50"/>
      <c r="I26" s="37"/>
      <c r="J26" s="36" t="s">
        <v>33</v>
      </c>
      <c r="K26" s="36" t="s">
        <v>47</v>
      </c>
      <c r="L26" s="36" t="s">
        <v>48</v>
      </c>
      <c r="M26" s="36" t="s">
        <v>49</v>
      </c>
      <c r="N26" s="36"/>
      <c r="O26" s="36" t="s">
        <v>32</v>
      </c>
      <c r="P26"/>
    </row>
    <row r="27" spans="2:16" ht="19.95" customHeight="1" x14ac:dyDescent="0.35">
      <c r="B27" s="20">
        <v>0</v>
      </c>
      <c r="C27" s="31"/>
      <c r="D27" s="31"/>
      <c r="E27" s="31"/>
      <c r="F27" s="31"/>
      <c r="G27" s="49">
        <f>E12</f>
        <v>12000</v>
      </c>
      <c r="H27" s="49"/>
      <c r="J27" s="20">
        <v>0</v>
      </c>
      <c r="K27" s="31"/>
      <c r="L27" s="31"/>
      <c r="M27" s="31"/>
      <c r="N27" s="31"/>
      <c r="O27" s="31">
        <f>M12</f>
        <v>12050</v>
      </c>
    </row>
    <row r="28" spans="2:16" ht="19.95" customHeight="1" x14ac:dyDescent="0.35">
      <c r="B28" s="20">
        <f>IF(B27="","",IF(G27&gt;0,B27+1,""))</f>
        <v>1</v>
      </c>
      <c r="C28" s="31">
        <f>K28</f>
        <v>0</v>
      </c>
      <c r="D28" s="31">
        <f>IF(B28="","",ROUND(IF(B28&lt;=$E$14,$E$15/12*G27,$E$13/12*G27),2))</f>
        <v>150</v>
      </c>
      <c r="E28" s="31">
        <f>IF(B28="","",MIN($E$8,G27+D28)+C28-D28)</f>
        <v>150</v>
      </c>
      <c r="F28" s="31"/>
      <c r="G28" s="49">
        <f>IF(B28="","",G27-E28)</f>
        <v>11850</v>
      </c>
      <c r="H28" s="49"/>
      <c r="J28" s="20">
        <f>IF(J27="","",IF(O27&gt;0,J27+1,""))</f>
        <v>1</v>
      </c>
      <c r="K28" s="31"/>
      <c r="L28" s="31">
        <f>IF(J28="","",ROUND(IF(J28&lt;=$M$14,$M$15/12*O27,$M$13/12*O27),2))</f>
        <v>0</v>
      </c>
      <c r="M28" s="31">
        <f>IF(J28="","",MIN($E$8,O27+L28)+K28-L28)</f>
        <v>300</v>
      </c>
      <c r="N28" s="31"/>
      <c r="O28" s="31">
        <f>IF(J28="","",O27-M28)</f>
        <v>11750</v>
      </c>
    </row>
    <row r="29" spans="2:16" ht="19.95" customHeight="1" x14ac:dyDescent="0.35">
      <c r="B29" s="20">
        <f t="shared" ref="B29:B92" si="0">IF(B28="","",IF(G28&gt;0,B28+1,""))</f>
        <v>2</v>
      </c>
      <c r="C29" s="31">
        <f t="shared" ref="C29:C92" si="1">K29</f>
        <v>0</v>
      </c>
      <c r="D29" s="31">
        <f t="shared" ref="D29:D92" si="2">IF(B29="","",ROUND(IF(B29&lt;=$E$14,$E$15/12*G28,$E$13/12*G28),2))</f>
        <v>148.13</v>
      </c>
      <c r="E29" s="31">
        <f t="shared" ref="E29:E92" si="3">IF(B29="","",MIN($E$8,G28+D29)+C29-D29)</f>
        <v>151.87</v>
      </c>
      <c r="F29" s="31"/>
      <c r="G29" s="49">
        <f>IF(B29="","",G28-E29)</f>
        <v>11698.13</v>
      </c>
      <c r="H29" s="49"/>
      <c r="J29" s="20">
        <f t="shared" ref="J29:J92" si="4">IF(J28="","",IF(O28&gt;0,J28+1,""))</f>
        <v>2</v>
      </c>
      <c r="K29" s="31"/>
      <c r="L29" s="31">
        <f t="shared" ref="L29:L92" si="5">IF(J29="","",ROUND(IF(J29&lt;=$M$14,$M$15/12*O28,$M$13/12*O28),2))</f>
        <v>0</v>
      </c>
      <c r="M29" s="31">
        <f t="shared" ref="M29:M92" si="6">IF(J29="","",MIN($E$8,O28+L29)+K29-L29)</f>
        <v>300</v>
      </c>
      <c r="N29" s="31"/>
      <c r="O29" s="31">
        <f t="shared" ref="O29:O92" si="7">IF(J29="","",O28-M29)</f>
        <v>11450</v>
      </c>
    </row>
    <row r="30" spans="2:16" ht="19.95" customHeight="1" x14ac:dyDescent="0.35">
      <c r="B30" s="20">
        <f t="shared" si="0"/>
        <v>3</v>
      </c>
      <c r="C30" s="31">
        <f t="shared" si="1"/>
        <v>0</v>
      </c>
      <c r="D30" s="31">
        <f t="shared" si="2"/>
        <v>146.22999999999999</v>
      </c>
      <c r="E30" s="31">
        <f t="shared" si="3"/>
        <v>153.77000000000001</v>
      </c>
      <c r="F30" s="31"/>
      <c r="G30" s="49">
        <f t="shared" ref="G30:G35" si="8">IF(B30="","",G29-E30)</f>
        <v>11544.359999999999</v>
      </c>
      <c r="H30" s="49"/>
      <c r="J30" s="20">
        <f t="shared" si="4"/>
        <v>3</v>
      </c>
      <c r="K30" s="31"/>
      <c r="L30" s="31">
        <f t="shared" si="5"/>
        <v>0</v>
      </c>
      <c r="M30" s="31">
        <f t="shared" si="6"/>
        <v>300</v>
      </c>
      <c r="N30" s="31"/>
      <c r="O30" s="31">
        <f t="shared" si="7"/>
        <v>11150</v>
      </c>
    </row>
    <row r="31" spans="2:16" ht="19.95" customHeight="1" x14ac:dyDescent="0.35">
      <c r="B31" s="20">
        <f t="shared" si="0"/>
        <v>4</v>
      </c>
      <c r="C31" s="31">
        <f t="shared" si="1"/>
        <v>0</v>
      </c>
      <c r="D31" s="31">
        <f t="shared" si="2"/>
        <v>144.30000000000001</v>
      </c>
      <c r="E31" s="31">
        <f t="shared" si="3"/>
        <v>155.69999999999999</v>
      </c>
      <c r="F31" s="31"/>
      <c r="G31" s="49">
        <f t="shared" si="8"/>
        <v>11388.659999999998</v>
      </c>
      <c r="H31" s="49"/>
      <c r="J31" s="20">
        <f t="shared" si="4"/>
        <v>4</v>
      </c>
      <c r="K31" s="31"/>
      <c r="L31" s="31">
        <f t="shared" si="5"/>
        <v>0</v>
      </c>
      <c r="M31" s="31">
        <f t="shared" si="6"/>
        <v>300</v>
      </c>
      <c r="N31" s="31"/>
      <c r="O31" s="31">
        <f t="shared" si="7"/>
        <v>10850</v>
      </c>
    </row>
    <row r="32" spans="2:16" ht="19.95" customHeight="1" x14ac:dyDescent="0.35">
      <c r="B32" s="20">
        <f t="shared" si="0"/>
        <v>5</v>
      </c>
      <c r="C32" s="31">
        <f t="shared" si="1"/>
        <v>0</v>
      </c>
      <c r="D32" s="31">
        <f t="shared" si="2"/>
        <v>142.36000000000001</v>
      </c>
      <c r="E32" s="31">
        <f t="shared" si="3"/>
        <v>157.63999999999999</v>
      </c>
      <c r="F32" s="31"/>
      <c r="G32" s="49">
        <f t="shared" si="8"/>
        <v>11231.019999999999</v>
      </c>
      <c r="H32" s="49"/>
      <c r="J32" s="20">
        <f t="shared" si="4"/>
        <v>5</v>
      </c>
      <c r="K32" s="31"/>
      <c r="L32" s="31">
        <f t="shared" si="5"/>
        <v>0</v>
      </c>
      <c r="M32" s="31">
        <f t="shared" si="6"/>
        <v>300</v>
      </c>
      <c r="N32" s="31"/>
      <c r="O32" s="31">
        <f t="shared" si="7"/>
        <v>10550</v>
      </c>
    </row>
    <row r="33" spans="2:15" ht="19.95" customHeight="1" x14ac:dyDescent="0.35">
      <c r="B33" s="20">
        <f t="shared" si="0"/>
        <v>6</v>
      </c>
      <c r="C33" s="31">
        <f t="shared" si="1"/>
        <v>0</v>
      </c>
      <c r="D33" s="31">
        <f t="shared" si="2"/>
        <v>140.38999999999999</v>
      </c>
      <c r="E33" s="31">
        <f t="shared" si="3"/>
        <v>159.61000000000001</v>
      </c>
      <c r="F33" s="31"/>
      <c r="G33" s="49">
        <f t="shared" si="8"/>
        <v>11071.409999999998</v>
      </c>
      <c r="H33" s="49"/>
      <c r="J33" s="20">
        <f t="shared" si="4"/>
        <v>6</v>
      </c>
      <c r="K33" s="31"/>
      <c r="L33" s="31">
        <f t="shared" si="5"/>
        <v>0</v>
      </c>
      <c r="M33" s="31">
        <f t="shared" si="6"/>
        <v>300</v>
      </c>
      <c r="N33" s="31"/>
      <c r="O33" s="31">
        <f t="shared" si="7"/>
        <v>10250</v>
      </c>
    </row>
    <row r="34" spans="2:15" ht="19.95" customHeight="1" x14ac:dyDescent="0.35">
      <c r="B34" s="20">
        <f t="shared" si="0"/>
        <v>7</v>
      </c>
      <c r="C34" s="31">
        <f t="shared" si="1"/>
        <v>0</v>
      </c>
      <c r="D34" s="31">
        <f t="shared" si="2"/>
        <v>138.38999999999999</v>
      </c>
      <c r="E34" s="31">
        <f t="shared" si="3"/>
        <v>161.61000000000001</v>
      </c>
      <c r="F34" s="31"/>
      <c r="G34" s="49">
        <f t="shared" si="8"/>
        <v>10909.799999999997</v>
      </c>
      <c r="H34" s="49"/>
      <c r="J34" s="20">
        <f t="shared" si="4"/>
        <v>7</v>
      </c>
      <c r="K34" s="31"/>
      <c r="L34" s="31">
        <f t="shared" si="5"/>
        <v>0</v>
      </c>
      <c r="M34" s="31">
        <f t="shared" si="6"/>
        <v>300</v>
      </c>
      <c r="N34" s="31"/>
      <c r="O34" s="31">
        <f t="shared" si="7"/>
        <v>9950</v>
      </c>
    </row>
    <row r="35" spans="2:15" ht="19.95" customHeight="1" x14ac:dyDescent="0.35">
      <c r="B35" s="20">
        <f t="shared" si="0"/>
        <v>8</v>
      </c>
      <c r="C35" s="31">
        <f t="shared" si="1"/>
        <v>0</v>
      </c>
      <c r="D35" s="31">
        <f t="shared" si="2"/>
        <v>136.37</v>
      </c>
      <c r="E35" s="31">
        <f t="shared" si="3"/>
        <v>163.63</v>
      </c>
      <c r="F35" s="31"/>
      <c r="G35" s="49">
        <f t="shared" si="8"/>
        <v>10746.169999999998</v>
      </c>
      <c r="H35" s="49"/>
      <c r="J35" s="20">
        <f t="shared" si="4"/>
        <v>8</v>
      </c>
      <c r="K35" s="31"/>
      <c r="L35" s="31">
        <f t="shared" si="5"/>
        <v>0</v>
      </c>
      <c r="M35" s="31">
        <f t="shared" si="6"/>
        <v>300</v>
      </c>
      <c r="N35" s="31"/>
      <c r="O35" s="31">
        <f t="shared" si="7"/>
        <v>9650</v>
      </c>
    </row>
    <row r="36" spans="2:15" ht="19.95" customHeight="1" x14ac:dyDescent="0.35">
      <c r="B36" s="20">
        <f t="shared" si="0"/>
        <v>9</v>
      </c>
      <c r="C36" s="31">
        <f t="shared" si="1"/>
        <v>0</v>
      </c>
      <c r="D36" s="31">
        <f t="shared" si="2"/>
        <v>134.33000000000001</v>
      </c>
      <c r="E36" s="31">
        <f t="shared" si="3"/>
        <v>165.67</v>
      </c>
      <c r="F36" s="31"/>
      <c r="G36" s="49">
        <f t="shared" ref="G36:G99" si="9">IF(B36="","",G35-E36)</f>
        <v>10580.499999999998</v>
      </c>
      <c r="H36" s="49"/>
      <c r="J36" s="20">
        <f t="shared" si="4"/>
        <v>9</v>
      </c>
      <c r="K36" s="31"/>
      <c r="L36" s="31">
        <f t="shared" si="5"/>
        <v>0</v>
      </c>
      <c r="M36" s="31">
        <f t="shared" si="6"/>
        <v>300</v>
      </c>
      <c r="N36" s="31"/>
      <c r="O36" s="31">
        <f t="shared" si="7"/>
        <v>9350</v>
      </c>
    </row>
    <row r="37" spans="2:15" ht="19.95" customHeight="1" x14ac:dyDescent="0.35">
      <c r="B37" s="20">
        <f t="shared" si="0"/>
        <v>10</v>
      </c>
      <c r="C37" s="31">
        <f t="shared" si="1"/>
        <v>0</v>
      </c>
      <c r="D37" s="31">
        <f t="shared" si="2"/>
        <v>132.26</v>
      </c>
      <c r="E37" s="31">
        <f t="shared" si="3"/>
        <v>167.74</v>
      </c>
      <c r="F37" s="31"/>
      <c r="G37" s="49">
        <f t="shared" si="9"/>
        <v>10412.759999999998</v>
      </c>
      <c r="H37" s="49"/>
      <c r="J37" s="20">
        <f t="shared" si="4"/>
        <v>10</v>
      </c>
      <c r="K37" s="31"/>
      <c r="L37" s="31">
        <f t="shared" si="5"/>
        <v>0</v>
      </c>
      <c r="M37" s="31">
        <f t="shared" si="6"/>
        <v>300</v>
      </c>
      <c r="N37" s="31"/>
      <c r="O37" s="31">
        <f t="shared" si="7"/>
        <v>9050</v>
      </c>
    </row>
    <row r="38" spans="2:15" ht="19.95" customHeight="1" x14ac:dyDescent="0.35">
      <c r="B38" s="20">
        <f t="shared" si="0"/>
        <v>11</v>
      </c>
      <c r="C38" s="31">
        <f t="shared" si="1"/>
        <v>0</v>
      </c>
      <c r="D38" s="31">
        <f t="shared" si="2"/>
        <v>130.16</v>
      </c>
      <c r="E38" s="31">
        <f t="shared" si="3"/>
        <v>169.84</v>
      </c>
      <c r="F38" s="31"/>
      <c r="G38" s="49">
        <f t="shared" si="9"/>
        <v>10242.919999999998</v>
      </c>
      <c r="H38" s="49"/>
      <c r="J38" s="20">
        <f t="shared" si="4"/>
        <v>11</v>
      </c>
      <c r="K38" s="31"/>
      <c r="L38" s="31">
        <f t="shared" si="5"/>
        <v>0</v>
      </c>
      <c r="M38" s="31">
        <f t="shared" si="6"/>
        <v>300</v>
      </c>
      <c r="N38" s="31"/>
      <c r="O38" s="31">
        <f t="shared" si="7"/>
        <v>8750</v>
      </c>
    </row>
    <row r="39" spans="2:15" ht="19.95" customHeight="1" x14ac:dyDescent="0.35">
      <c r="B39" s="20">
        <f t="shared" si="0"/>
        <v>12</v>
      </c>
      <c r="C39" s="31">
        <f t="shared" si="1"/>
        <v>0</v>
      </c>
      <c r="D39" s="31">
        <f t="shared" si="2"/>
        <v>128.04</v>
      </c>
      <c r="E39" s="31">
        <f t="shared" si="3"/>
        <v>171.96</v>
      </c>
      <c r="F39" s="31"/>
      <c r="G39" s="49">
        <f t="shared" si="9"/>
        <v>10070.959999999999</v>
      </c>
      <c r="H39" s="49"/>
      <c r="J39" s="20">
        <f t="shared" si="4"/>
        <v>12</v>
      </c>
      <c r="K39" s="31"/>
      <c r="L39" s="31">
        <f t="shared" si="5"/>
        <v>0</v>
      </c>
      <c r="M39" s="31">
        <f t="shared" si="6"/>
        <v>300</v>
      </c>
      <c r="N39" s="31"/>
      <c r="O39" s="31">
        <f t="shared" si="7"/>
        <v>8450</v>
      </c>
    </row>
    <row r="40" spans="2:15" ht="19.95" customHeight="1" x14ac:dyDescent="0.35">
      <c r="B40" s="20">
        <f t="shared" si="0"/>
        <v>13</v>
      </c>
      <c r="C40" s="31">
        <f t="shared" si="1"/>
        <v>0</v>
      </c>
      <c r="D40" s="31">
        <f t="shared" si="2"/>
        <v>125.89</v>
      </c>
      <c r="E40" s="31">
        <f t="shared" si="3"/>
        <v>174.11</v>
      </c>
      <c r="F40" s="31"/>
      <c r="G40" s="49">
        <f t="shared" si="9"/>
        <v>9896.8499999999985</v>
      </c>
      <c r="H40" s="49"/>
      <c r="J40" s="20">
        <f t="shared" si="4"/>
        <v>13</v>
      </c>
      <c r="K40" s="31"/>
      <c r="L40" s="31">
        <f t="shared" si="5"/>
        <v>112.67</v>
      </c>
      <c r="M40" s="31">
        <f t="shared" si="6"/>
        <v>187.32999999999998</v>
      </c>
      <c r="N40" s="31"/>
      <c r="O40" s="31">
        <f t="shared" si="7"/>
        <v>8262.67</v>
      </c>
    </row>
    <row r="41" spans="2:15" ht="19.95" customHeight="1" x14ac:dyDescent="0.35">
      <c r="B41" s="20">
        <f t="shared" si="0"/>
        <v>14</v>
      </c>
      <c r="C41" s="31">
        <f t="shared" si="1"/>
        <v>0</v>
      </c>
      <c r="D41" s="31">
        <f t="shared" si="2"/>
        <v>123.71</v>
      </c>
      <c r="E41" s="31">
        <f t="shared" si="3"/>
        <v>176.29000000000002</v>
      </c>
      <c r="F41" s="31"/>
      <c r="G41" s="49">
        <f t="shared" si="9"/>
        <v>9720.5599999999977</v>
      </c>
      <c r="H41" s="49"/>
      <c r="J41" s="20">
        <f t="shared" si="4"/>
        <v>14</v>
      </c>
      <c r="K41" s="31"/>
      <c r="L41" s="31">
        <f t="shared" si="5"/>
        <v>110.17</v>
      </c>
      <c r="M41" s="31">
        <f t="shared" si="6"/>
        <v>189.82999999999998</v>
      </c>
      <c r="N41" s="31"/>
      <c r="O41" s="31">
        <f t="shared" si="7"/>
        <v>8072.84</v>
      </c>
    </row>
    <row r="42" spans="2:15" ht="19.95" customHeight="1" x14ac:dyDescent="0.35">
      <c r="B42" s="20">
        <f t="shared" si="0"/>
        <v>15</v>
      </c>
      <c r="C42" s="31">
        <f t="shared" si="1"/>
        <v>0</v>
      </c>
      <c r="D42" s="31">
        <f t="shared" si="2"/>
        <v>121.51</v>
      </c>
      <c r="E42" s="31">
        <f t="shared" si="3"/>
        <v>178.49</v>
      </c>
      <c r="F42" s="31"/>
      <c r="G42" s="49">
        <f t="shared" si="9"/>
        <v>9542.0699999999979</v>
      </c>
      <c r="H42" s="49"/>
      <c r="J42" s="20">
        <f t="shared" si="4"/>
        <v>15</v>
      </c>
      <c r="K42" s="31"/>
      <c r="L42" s="31">
        <f t="shared" si="5"/>
        <v>107.64</v>
      </c>
      <c r="M42" s="31">
        <f t="shared" si="6"/>
        <v>192.36</v>
      </c>
      <c r="N42" s="31"/>
      <c r="O42" s="31">
        <f t="shared" si="7"/>
        <v>7880.4800000000005</v>
      </c>
    </row>
    <row r="43" spans="2:15" ht="19.95" customHeight="1" x14ac:dyDescent="0.35">
      <c r="B43" s="20">
        <f t="shared" si="0"/>
        <v>16</v>
      </c>
      <c r="C43" s="31">
        <f t="shared" si="1"/>
        <v>0</v>
      </c>
      <c r="D43" s="31">
        <f t="shared" si="2"/>
        <v>119.28</v>
      </c>
      <c r="E43" s="31">
        <f t="shared" si="3"/>
        <v>180.72</v>
      </c>
      <c r="F43" s="31"/>
      <c r="G43" s="49">
        <f t="shared" si="9"/>
        <v>9361.3499999999985</v>
      </c>
      <c r="H43" s="49"/>
      <c r="J43" s="20">
        <f t="shared" si="4"/>
        <v>16</v>
      </c>
      <c r="K43" s="31"/>
      <c r="L43" s="31">
        <f t="shared" si="5"/>
        <v>105.07</v>
      </c>
      <c r="M43" s="31">
        <f t="shared" si="6"/>
        <v>194.93</v>
      </c>
      <c r="N43" s="31"/>
      <c r="O43" s="31">
        <f t="shared" si="7"/>
        <v>7685.55</v>
      </c>
    </row>
    <row r="44" spans="2:15" ht="19.95" customHeight="1" x14ac:dyDescent="0.35">
      <c r="B44" s="20">
        <f t="shared" si="0"/>
        <v>17</v>
      </c>
      <c r="C44" s="31">
        <f t="shared" si="1"/>
        <v>0</v>
      </c>
      <c r="D44" s="31">
        <f t="shared" si="2"/>
        <v>117.02</v>
      </c>
      <c r="E44" s="31">
        <f t="shared" si="3"/>
        <v>182.98000000000002</v>
      </c>
      <c r="F44" s="31"/>
      <c r="G44" s="49">
        <f t="shared" si="9"/>
        <v>9178.369999999999</v>
      </c>
      <c r="H44" s="49"/>
      <c r="J44" s="20">
        <f t="shared" si="4"/>
        <v>17</v>
      </c>
      <c r="K44" s="31"/>
      <c r="L44" s="31">
        <f t="shared" si="5"/>
        <v>102.47</v>
      </c>
      <c r="M44" s="31">
        <f t="shared" si="6"/>
        <v>197.53</v>
      </c>
      <c r="N44" s="31"/>
      <c r="O44" s="31">
        <f t="shared" si="7"/>
        <v>7488.02</v>
      </c>
    </row>
    <row r="45" spans="2:15" ht="19.95" customHeight="1" x14ac:dyDescent="0.35">
      <c r="B45" s="20">
        <f t="shared" si="0"/>
        <v>18</v>
      </c>
      <c r="C45" s="31">
        <f t="shared" si="1"/>
        <v>0</v>
      </c>
      <c r="D45" s="31">
        <f t="shared" si="2"/>
        <v>114.73</v>
      </c>
      <c r="E45" s="31">
        <f t="shared" si="3"/>
        <v>185.26999999999998</v>
      </c>
      <c r="F45" s="31"/>
      <c r="G45" s="49">
        <f t="shared" si="9"/>
        <v>8993.0999999999985</v>
      </c>
      <c r="H45" s="49"/>
      <c r="J45" s="20">
        <f t="shared" si="4"/>
        <v>18</v>
      </c>
      <c r="K45" s="31"/>
      <c r="L45" s="31">
        <f t="shared" si="5"/>
        <v>99.84</v>
      </c>
      <c r="M45" s="31">
        <f t="shared" si="6"/>
        <v>200.16</v>
      </c>
      <c r="N45" s="31"/>
      <c r="O45" s="31">
        <f t="shared" si="7"/>
        <v>7287.8600000000006</v>
      </c>
    </row>
    <row r="46" spans="2:15" ht="19.95" customHeight="1" x14ac:dyDescent="0.35">
      <c r="B46" s="20">
        <f t="shared" si="0"/>
        <v>19</v>
      </c>
      <c r="C46" s="31">
        <f t="shared" si="1"/>
        <v>0</v>
      </c>
      <c r="D46" s="31">
        <f t="shared" si="2"/>
        <v>112.41</v>
      </c>
      <c r="E46" s="31">
        <f t="shared" si="3"/>
        <v>187.59</v>
      </c>
      <c r="F46" s="31"/>
      <c r="G46" s="49">
        <f t="shared" si="9"/>
        <v>8805.5099999999984</v>
      </c>
      <c r="H46" s="49"/>
      <c r="J46" s="20">
        <f t="shared" si="4"/>
        <v>19</v>
      </c>
      <c r="K46" s="31"/>
      <c r="L46" s="31">
        <f t="shared" si="5"/>
        <v>97.17</v>
      </c>
      <c r="M46" s="31">
        <f t="shared" si="6"/>
        <v>202.82999999999998</v>
      </c>
      <c r="N46" s="31"/>
      <c r="O46" s="31">
        <f t="shared" si="7"/>
        <v>7085.0300000000007</v>
      </c>
    </row>
    <row r="47" spans="2:15" ht="19.95" customHeight="1" x14ac:dyDescent="0.35">
      <c r="B47" s="20">
        <f t="shared" si="0"/>
        <v>20</v>
      </c>
      <c r="C47" s="31">
        <f t="shared" si="1"/>
        <v>0</v>
      </c>
      <c r="D47" s="31">
        <f t="shared" si="2"/>
        <v>110.07</v>
      </c>
      <c r="E47" s="31">
        <f t="shared" si="3"/>
        <v>189.93</v>
      </c>
      <c r="F47" s="31"/>
      <c r="G47" s="49">
        <f t="shared" si="9"/>
        <v>8615.5799999999981</v>
      </c>
      <c r="H47" s="49"/>
      <c r="J47" s="20">
        <f t="shared" si="4"/>
        <v>20</v>
      </c>
      <c r="K47" s="31"/>
      <c r="L47" s="31">
        <f t="shared" si="5"/>
        <v>94.47</v>
      </c>
      <c r="M47" s="31">
        <f t="shared" si="6"/>
        <v>205.53</v>
      </c>
      <c r="N47" s="31"/>
      <c r="O47" s="31">
        <f t="shared" si="7"/>
        <v>6879.5000000000009</v>
      </c>
    </row>
    <row r="48" spans="2:15" ht="19.95" customHeight="1" x14ac:dyDescent="0.35">
      <c r="B48" s="20">
        <f t="shared" si="0"/>
        <v>21</v>
      </c>
      <c r="C48" s="31">
        <f t="shared" si="1"/>
        <v>0</v>
      </c>
      <c r="D48" s="31">
        <f t="shared" si="2"/>
        <v>107.69</v>
      </c>
      <c r="E48" s="31">
        <f t="shared" si="3"/>
        <v>192.31</v>
      </c>
      <c r="F48" s="31"/>
      <c r="G48" s="49">
        <f t="shared" si="9"/>
        <v>8423.2699999999986</v>
      </c>
      <c r="H48" s="49"/>
      <c r="J48" s="20">
        <f t="shared" si="4"/>
        <v>21</v>
      </c>
      <c r="K48" s="31"/>
      <c r="L48" s="31">
        <f t="shared" si="5"/>
        <v>91.73</v>
      </c>
      <c r="M48" s="31">
        <f t="shared" si="6"/>
        <v>208.26999999999998</v>
      </c>
      <c r="N48" s="31"/>
      <c r="O48" s="31">
        <f t="shared" si="7"/>
        <v>6671.2300000000014</v>
      </c>
    </row>
    <row r="49" spans="2:15" ht="19.95" customHeight="1" x14ac:dyDescent="0.35">
      <c r="B49" s="20">
        <f t="shared" si="0"/>
        <v>22</v>
      </c>
      <c r="C49" s="31">
        <f t="shared" si="1"/>
        <v>0</v>
      </c>
      <c r="D49" s="31">
        <f t="shared" si="2"/>
        <v>105.29</v>
      </c>
      <c r="E49" s="31">
        <f t="shared" si="3"/>
        <v>194.70999999999998</v>
      </c>
      <c r="F49" s="31"/>
      <c r="G49" s="49">
        <f t="shared" si="9"/>
        <v>8228.56</v>
      </c>
      <c r="H49" s="49"/>
      <c r="J49" s="20">
        <f t="shared" si="4"/>
        <v>22</v>
      </c>
      <c r="K49" s="31"/>
      <c r="L49" s="31">
        <f t="shared" si="5"/>
        <v>88.95</v>
      </c>
      <c r="M49" s="31">
        <f t="shared" si="6"/>
        <v>211.05</v>
      </c>
      <c r="N49" s="31"/>
      <c r="O49" s="31">
        <f t="shared" si="7"/>
        <v>6460.1800000000012</v>
      </c>
    </row>
    <row r="50" spans="2:15" ht="19.95" customHeight="1" x14ac:dyDescent="0.35">
      <c r="B50" s="20">
        <f t="shared" si="0"/>
        <v>23</v>
      </c>
      <c r="C50" s="31">
        <f t="shared" si="1"/>
        <v>0</v>
      </c>
      <c r="D50" s="31">
        <f t="shared" si="2"/>
        <v>102.86</v>
      </c>
      <c r="E50" s="31">
        <f t="shared" si="3"/>
        <v>197.14</v>
      </c>
      <c r="F50" s="31"/>
      <c r="G50" s="49">
        <f t="shared" si="9"/>
        <v>8031.4199999999992</v>
      </c>
      <c r="H50" s="49"/>
      <c r="J50" s="20">
        <f t="shared" si="4"/>
        <v>23</v>
      </c>
      <c r="K50" s="31"/>
      <c r="L50" s="31">
        <f t="shared" si="5"/>
        <v>86.14</v>
      </c>
      <c r="M50" s="31">
        <f t="shared" si="6"/>
        <v>213.86</v>
      </c>
      <c r="N50" s="31"/>
      <c r="O50" s="31">
        <f t="shared" si="7"/>
        <v>6246.3200000000015</v>
      </c>
    </row>
    <row r="51" spans="2:15" ht="19.95" customHeight="1" x14ac:dyDescent="0.35">
      <c r="B51" s="20">
        <f t="shared" si="0"/>
        <v>24</v>
      </c>
      <c r="C51" s="31">
        <f t="shared" si="1"/>
        <v>0</v>
      </c>
      <c r="D51" s="31">
        <f t="shared" si="2"/>
        <v>100.39</v>
      </c>
      <c r="E51" s="31">
        <f t="shared" si="3"/>
        <v>199.61</v>
      </c>
      <c r="F51" s="31"/>
      <c r="G51" s="49">
        <f t="shared" si="9"/>
        <v>7831.8099999999995</v>
      </c>
      <c r="H51" s="49"/>
      <c r="J51" s="20">
        <f t="shared" si="4"/>
        <v>24</v>
      </c>
      <c r="K51" s="31"/>
      <c r="L51" s="31">
        <f t="shared" si="5"/>
        <v>83.28</v>
      </c>
      <c r="M51" s="31">
        <f t="shared" si="6"/>
        <v>216.72</v>
      </c>
      <c r="N51" s="31"/>
      <c r="O51" s="31">
        <f t="shared" si="7"/>
        <v>6029.6000000000013</v>
      </c>
    </row>
    <row r="52" spans="2:15" ht="19.95" customHeight="1" x14ac:dyDescent="0.35">
      <c r="B52" s="20">
        <f t="shared" si="0"/>
        <v>25</v>
      </c>
      <c r="C52" s="31">
        <f t="shared" si="1"/>
        <v>0</v>
      </c>
      <c r="D52" s="31">
        <f t="shared" si="2"/>
        <v>97.9</v>
      </c>
      <c r="E52" s="31">
        <f t="shared" si="3"/>
        <v>202.1</v>
      </c>
      <c r="F52" s="31"/>
      <c r="G52" s="49">
        <f t="shared" si="9"/>
        <v>7629.7099999999991</v>
      </c>
      <c r="H52" s="49"/>
      <c r="J52" s="20">
        <f t="shared" si="4"/>
        <v>25</v>
      </c>
      <c r="K52" s="31"/>
      <c r="L52" s="31">
        <f t="shared" si="5"/>
        <v>80.39</v>
      </c>
      <c r="M52" s="31">
        <f t="shared" si="6"/>
        <v>219.61</v>
      </c>
      <c r="N52" s="31"/>
      <c r="O52" s="31">
        <f t="shared" si="7"/>
        <v>5809.9900000000016</v>
      </c>
    </row>
    <row r="53" spans="2:15" ht="19.95" customHeight="1" x14ac:dyDescent="0.35">
      <c r="B53" s="20">
        <f t="shared" si="0"/>
        <v>26</v>
      </c>
      <c r="C53" s="31">
        <f t="shared" si="1"/>
        <v>0</v>
      </c>
      <c r="D53" s="31">
        <f t="shared" si="2"/>
        <v>95.37</v>
      </c>
      <c r="E53" s="31">
        <f t="shared" si="3"/>
        <v>204.63</v>
      </c>
      <c r="F53" s="31"/>
      <c r="G53" s="49">
        <f t="shared" si="9"/>
        <v>7425.079999999999</v>
      </c>
      <c r="H53" s="49"/>
      <c r="J53" s="20">
        <f t="shared" si="4"/>
        <v>26</v>
      </c>
      <c r="K53" s="31"/>
      <c r="L53" s="31">
        <f t="shared" si="5"/>
        <v>77.47</v>
      </c>
      <c r="M53" s="31">
        <f t="shared" si="6"/>
        <v>222.53</v>
      </c>
      <c r="N53" s="31"/>
      <c r="O53" s="31">
        <f t="shared" si="7"/>
        <v>5587.4600000000019</v>
      </c>
    </row>
    <row r="54" spans="2:15" ht="19.95" customHeight="1" x14ac:dyDescent="0.35">
      <c r="B54" s="20">
        <f t="shared" si="0"/>
        <v>27</v>
      </c>
      <c r="C54" s="31">
        <f t="shared" si="1"/>
        <v>0</v>
      </c>
      <c r="D54" s="31">
        <f t="shared" si="2"/>
        <v>92.81</v>
      </c>
      <c r="E54" s="31">
        <f t="shared" si="3"/>
        <v>207.19</v>
      </c>
      <c r="F54" s="31"/>
      <c r="G54" s="49">
        <f t="shared" si="9"/>
        <v>7217.8899999999994</v>
      </c>
      <c r="H54" s="49"/>
      <c r="J54" s="20">
        <f t="shared" si="4"/>
        <v>27</v>
      </c>
      <c r="K54" s="31"/>
      <c r="L54" s="31">
        <f t="shared" si="5"/>
        <v>74.5</v>
      </c>
      <c r="M54" s="31">
        <f t="shared" si="6"/>
        <v>225.5</v>
      </c>
      <c r="N54" s="31"/>
      <c r="O54" s="31">
        <f t="shared" si="7"/>
        <v>5361.9600000000019</v>
      </c>
    </row>
    <row r="55" spans="2:15" ht="19.95" customHeight="1" x14ac:dyDescent="0.35">
      <c r="B55" s="20">
        <f t="shared" si="0"/>
        <v>28</v>
      </c>
      <c r="C55" s="31">
        <f t="shared" si="1"/>
        <v>0</v>
      </c>
      <c r="D55" s="31">
        <f t="shared" si="2"/>
        <v>90.22</v>
      </c>
      <c r="E55" s="31">
        <f t="shared" si="3"/>
        <v>209.78</v>
      </c>
      <c r="F55" s="31"/>
      <c r="G55" s="49">
        <f t="shared" si="9"/>
        <v>7008.11</v>
      </c>
      <c r="H55" s="49"/>
      <c r="J55" s="20">
        <f t="shared" si="4"/>
        <v>28</v>
      </c>
      <c r="K55" s="31"/>
      <c r="L55" s="31">
        <f t="shared" si="5"/>
        <v>71.489999999999995</v>
      </c>
      <c r="M55" s="31">
        <f t="shared" si="6"/>
        <v>228.51</v>
      </c>
      <c r="N55" s="31"/>
      <c r="O55" s="31">
        <f t="shared" si="7"/>
        <v>5133.4500000000016</v>
      </c>
    </row>
    <row r="56" spans="2:15" ht="19.95" customHeight="1" x14ac:dyDescent="0.35">
      <c r="B56" s="20">
        <f t="shared" si="0"/>
        <v>29</v>
      </c>
      <c r="C56" s="31">
        <f t="shared" si="1"/>
        <v>0</v>
      </c>
      <c r="D56" s="31">
        <f t="shared" si="2"/>
        <v>87.6</v>
      </c>
      <c r="E56" s="31">
        <f t="shared" si="3"/>
        <v>212.4</v>
      </c>
      <c r="F56" s="31"/>
      <c r="G56" s="49">
        <f t="shared" si="9"/>
        <v>6795.71</v>
      </c>
      <c r="H56" s="49"/>
      <c r="J56" s="20">
        <f t="shared" si="4"/>
        <v>29</v>
      </c>
      <c r="K56" s="31"/>
      <c r="L56" s="31">
        <f t="shared" si="5"/>
        <v>68.45</v>
      </c>
      <c r="M56" s="31">
        <f t="shared" si="6"/>
        <v>231.55</v>
      </c>
      <c r="N56" s="31"/>
      <c r="O56" s="31">
        <f t="shared" si="7"/>
        <v>4901.9000000000015</v>
      </c>
    </row>
    <row r="57" spans="2:15" ht="19.95" customHeight="1" x14ac:dyDescent="0.35">
      <c r="B57" s="20">
        <f t="shared" si="0"/>
        <v>30</v>
      </c>
      <c r="C57" s="31">
        <f t="shared" si="1"/>
        <v>0</v>
      </c>
      <c r="D57" s="31">
        <f t="shared" si="2"/>
        <v>84.95</v>
      </c>
      <c r="E57" s="31">
        <f t="shared" si="3"/>
        <v>215.05</v>
      </c>
      <c r="F57" s="31"/>
      <c r="G57" s="49">
        <f t="shared" si="9"/>
        <v>6580.66</v>
      </c>
      <c r="H57" s="49"/>
      <c r="J57" s="20">
        <f t="shared" si="4"/>
        <v>30</v>
      </c>
      <c r="K57" s="31"/>
      <c r="L57" s="31">
        <f t="shared" si="5"/>
        <v>65.36</v>
      </c>
      <c r="M57" s="31">
        <f t="shared" si="6"/>
        <v>234.64</v>
      </c>
      <c r="N57" s="31"/>
      <c r="O57" s="31">
        <f t="shared" si="7"/>
        <v>4667.2600000000011</v>
      </c>
    </row>
    <row r="58" spans="2:15" ht="19.95" customHeight="1" x14ac:dyDescent="0.35">
      <c r="B58" s="20">
        <f t="shared" si="0"/>
        <v>31</v>
      </c>
      <c r="C58" s="31">
        <f t="shared" si="1"/>
        <v>0</v>
      </c>
      <c r="D58" s="31">
        <f t="shared" si="2"/>
        <v>82.26</v>
      </c>
      <c r="E58" s="31">
        <f t="shared" si="3"/>
        <v>217.74</v>
      </c>
      <c r="F58" s="31"/>
      <c r="G58" s="49">
        <f t="shared" si="9"/>
        <v>6362.92</v>
      </c>
      <c r="H58" s="49"/>
      <c r="J58" s="20">
        <f t="shared" si="4"/>
        <v>31</v>
      </c>
      <c r="K58" s="31"/>
      <c r="L58" s="31">
        <f t="shared" si="5"/>
        <v>62.23</v>
      </c>
      <c r="M58" s="31">
        <f t="shared" si="6"/>
        <v>237.77</v>
      </c>
      <c r="N58" s="31"/>
      <c r="O58" s="31">
        <f t="shared" si="7"/>
        <v>4429.4900000000007</v>
      </c>
    </row>
    <row r="59" spans="2:15" ht="19.95" customHeight="1" x14ac:dyDescent="0.35">
      <c r="B59" s="20">
        <f t="shared" si="0"/>
        <v>32</v>
      </c>
      <c r="C59" s="31">
        <f t="shared" si="1"/>
        <v>0</v>
      </c>
      <c r="D59" s="31">
        <f t="shared" si="2"/>
        <v>79.540000000000006</v>
      </c>
      <c r="E59" s="31">
        <f t="shared" si="3"/>
        <v>220.45999999999998</v>
      </c>
      <c r="F59" s="31"/>
      <c r="G59" s="49">
        <f t="shared" si="9"/>
        <v>6142.46</v>
      </c>
      <c r="H59" s="49"/>
      <c r="J59" s="20">
        <f t="shared" si="4"/>
        <v>32</v>
      </c>
      <c r="K59" s="31"/>
      <c r="L59" s="31">
        <f t="shared" si="5"/>
        <v>59.06</v>
      </c>
      <c r="M59" s="31">
        <f t="shared" si="6"/>
        <v>240.94</v>
      </c>
      <c r="N59" s="31"/>
      <c r="O59" s="31">
        <f t="shared" si="7"/>
        <v>4188.5500000000011</v>
      </c>
    </row>
    <row r="60" spans="2:15" ht="19.95" customHeight="1" x14ac:dyDescent="0.35">
      <c r="B60" s="20">
        <f t="shared" si="0"/>
        <v>33</v>
      </c>
      <c r="C60" s="31">
        <f t="shared" si="1"/>
        <v>0</v>
      </c>
      <c r="D60" s="31">
        <f t="shared" si="2"/>
        <v>76.78</v>
      </c>
      <c r="E60" s="31">
        <f t="shared" si="3"/>
        <v>223.22</v>
      </c>
      <c r="F60" s="31"/>
      <c r="G60" s="49">
        <f t="shared" si="9"/>
        <v>5919.24</v>
      </c>
      <c r="H60" s="49"/>
      <c r="J60" s="20">
        <f t="shared" si="4"/>
        <v>33</v>
      </c>
      <c r="K60" s="31"/>
      <c r="L60" s="31">
        <f t="shared" si="5"/>
        <v>55.85</v>
      </c>
      <c r="M60" s="31">
        <f t="shared" si="6"/>
        <v>244.15</v>
      </c>
      <c r="N60" s="31"/>
      <c r="O60" s="31">
        <f t="shared" si="7"/>
        <v>3944.400000000001</v>
      </c>
    </row>
    <row r="61" spans="2:15" ht="19.95" customHeight="1" x14ac:dyDescent="0.35">
      <c r="B61" s="20">
        <f t="shared" si="0"/>
        <v>34</v>
      </c>
      <c r="C61" s="31">
        <f t="shared" si="1"/>
        <v>0</v>
      </c>
      <c r="D61" s="31">
        <f t="shared" si="2"/>
        <v>73.989999999999995</v>
      </c>
      <c r="E61" s="31">
        <f t="shared" si="3"/>
        <v>226.01</v>
      </c>
      <c r="F61" s="31"/>
      <c r="G61" s="49">
        <f t="shared" si="9"/>
        <v>5693.23</v>
      </c>
      <c r="H61" s="49"/>
      <c r="J61" s="20">
        <f t="shared" si="4"/>
        <v>34</v>
      </c>
      <c r="K61" s="31"/>
      <c r="L61" s="31">
        <f t="shared" si="5"/>
        <v>52.59</v>
      </c>
      <c r="M61" s="31">
        <f t="shared" si="6"/>
        <v>247.41</v>
      </c>
      <c r="N61" s="31"/>
      <c r="O61" s="31">
        <f t="shared" si="7"/>
        <v>3696.9900000000011</v>
      </c>
    </row>
    <row r="62" spans="2:15" ht="19.95" customHeight="1" x14ac:dyDescent="0.35">
      <c r="B62" s="20">
        <f t="shared" si="0"/>
        <v>35</v>
      </c>
      <c r="C62" s="31">
        <f t="shared" si="1"/>
        <v>0</v>
      </c>
      <c r="D62" s="31">
        <f t="shared" si="2"/>
        <v>71.17</v>
      </c>
      <c r="E62" s="31">
        <f t="shared" si="3"/>
        <v>228.82999999999998</v>
      </c>
      <c r="F62" s="31"/>
      <c r="G62" s="49">
        <f t="shared" si="9"/>
        <v>5464.4</v>
      </c>
      <c r="H62" s="49"/>
      <c r="J62" s="20">
        <f t="shared" si="4"/>
        <v>35</v>
      </c>
      <c r="K62" s="31"/>
      <c r="L62" s="31">
        <f t="shared" si="5"/>
        <v>49.29</v>
      </c>
      <c r="M62" s="31">
        <f t="shared" si="6"/>
        <v>250.71</v>
      </c>
      <c r="N62" s="31"/>
      <c r="O62" s="31">
        <f t="shared" si="7"/>
        <v>3446.2800000000011</v>
      </c>
    </row>
    <row r="63" spans="2:15" ht="19.95" customHeight="1" x14ac:dyDescent="0.35">
      <c r="B63" s="20">
        <f t="shared" si="0"/>
        <v>36</v>
      </c>
      <c r="C63" s="31">
        <f t="shared" si="1"/>
        <v>0</v>
      </c>
      <c r="D63" s="31">
        <f t="shared" si="2"/>
        <v>68.31</v>
      </c>
      <c r="E63" s="31">
        <f t="shared" si="3"/>
        <v>231.69</v>
      </c>
      <c r="F63" s="31"/>
      <c r="G63" s="49">
        <f t="shared" si="9"/>
        <v>5232.71</v>
      </c>
      <c r="H63" s="49"/>
      <c r="J63" s="20">
        <f t="shared" si="4"/>
        <v>36</v>
      </c>
      <c r="K63" s="31"/>
      <c r="L63" s="31">
        <f t="shared" si="5"/>
        <v>45.95</v>
      </c>
      <c r="M63" s="31">
        <f t="shared" si="6"/>
        <v>254.05</v>
      </c>
      <c r="N63" s="31"/>
      <c r="O63" s="31">
        <f t="shared" si="7"/>
        <v>3192.2300000000009</v>
      </c>
    </row>
    <row r="64" spans="2:15" ht="19.95" customHeight="1" x14ac:dyDescent="0.35">
      <c r="B64" s="20">
        <f t="shared" si="0"/>
        <v>37</v>
      </c>
      <c r="C64" s="31">
        <f t="shared" si="1"/>
        <v>0</v>
      </c>
      <c r="D64" s="31">
        <f t="shared" si="2"/>
        <v>65.41</v>
      </c>
      <c r="E64" s="31">
        <f t="shared" si="3"/>
        <v>234.59</v>
      </c>
      <c r="F64" s="31"/>
      <c r="G64" s="49">
        <f t="shared" si="9"/>
        <v>4998.12</v>
      </c>
      <c r="H64" s="49"/>
      <c r="J64" s="20">
        <f t="shared" si="4"/>
        <v>37</v>
      </c>
      <c r="K64" s="31"/>
      <c r="L64" s="31">
        <f t="shared" si="5"/>
        <v>42.56</v>
      </c>
      <c r="M64" s="31">
        <f t="shared" si="6"/>
        <v>257.44</v>
      </c>
      <c r="N64" s="31"/>
      <c r="O64" s="31">
        <f t="shared" si="7"/>
        <v>2934.7900000000009</v>
      </c>
    </row>
    <row r="65" spans="2:15" ht="19.95" customHeight="1" x14ac:dyDescent="0.35">
      <c r="B65" s="20">
        <f t="shared" si="0"/>
        <v>38</v>
      </c>
      <c r="C65" s="31">
        <f t="shared" si="1"/>
        <v>0</v>
      </c>
      <c r="D65" s="31">
        <f t="shared" si="2"/>
        <v>62.48</v>
      </c>
      <c r="E65" s="31">
        <f t="shared" si="3"/>
        <v>237.52</v>
      </c>
      <c r="F65" s="31"/>
      <c r="G65" s="49">
        <f t="shared" si="9"/>
        <v>4760.5999999999995</v>
      </c>
      <c r="H65" s="49"/>
      <c r="J65" s="20">
        <f t="shared" si="4"/>
        <v>38</v>
      </c>
      <c r="K65" s="31"/>
      <c r="L65" s="31">
        <f t="shared" si="5"/>
        <v>39.130000000000003</v>
      </c>
      <c r="M65" s="31">
        <f t="shared" si="6"/>
        <v>260.87</v>
      </c>
      <c r="N65" s="31"/>
      <c r="O65" s="31">
        <f t="shared" si="7"/>
        <v>2673.920000000001</v>
      </c>
    </row>
    <row r="66" spans="2:15" ht="19.95" customHeight="1" x14ac:dyDescent="0.35">
      <c r="B66" s="20">
        <f t="shared" si="0"/>
        <v>39</v>
      </c>
      <c r="C66" s="31">
        <f t="shared" si="1"/>
        <v>0</v>
      </c>
      <c r="D66" s="31">
        <f t="shared" si="2"/>
        <v>59.51</v>
      </c>
      <c r="E66" s="31">
        <f t="shared" si="3"/>
        <v>240.49</v>
      </c>
      <c r="F66" s="31"/>
      <c r="G66" s="49">
        <f t="shared" si="9"/>
        <v>4520.1099999999997</v>
      </c>
      <c r="H66" s="49"/>
      <c r="J66" s="20">
        <f t="shared" si="4"/>
        <v>39</v>
      </c>
      <c r="K66" s="31"/>
      <c r="L66" s="31">
        <f t="shared" si="5"/>
        <v>35.65</v>
      </c>
      <c r="M66" s="31">
        <f t="shared" si="6"/>
        <v>264.35000000000002</v>
      </c>
      <c r="N66" s="31"/>
      <c r="O66" s="31">
        <f t="shared" si="7"/>
        <v>2409.5700000000011</v>
      </c>
    </row>
    <row r="67" spans="2:15" ht="19.95" customHeight="1" x14ac:dyDescent="0.35">
      <c r="B67" s="20">
        <f t="shared" si="0"/>
        <v>40</v>
      </c>
      <c r="C67" s="31">
        <f t="shared" si="1"/>
        <v>0</v>
      </c>
      <c r="D67" s="31">
        <f t="shared" si="2"/>
        <v>56.5</v>
      </c>
      <c r="E67" s="31">
        <f t="shared" si="3"/>
        <v>243.5</v>
      </c>
      <c r="F67" s="31"/>
      <c r="G67" s="49">
        <f t="shared" si="9"/>
        <v>4276.6099999999997</v>
      </c>
      <c r="H67" s="49"/>
      <c r="J67" s="20">
        <f t="shared" si="4"/>
        <v>40</v>
      </c>
      <c r="K67" s="31"/>
      <c r="L67" s="31">
        <f t="shared" si="5"/>
        <v>32.130000000000003</v>
      </c>
      <c r="M67" s="31">
        <f t="shared" si="6"/>
        <v>267.87</v>
      </c>
      <c r="N67" s="31"/>
      <c r="O67" s="31">
        <f t="shared" si="7"/>
        <v>2141.7000000000012</v>
      </c>
    </row>
    <row r="68" spans="2:15" ht="19.95" customHeight="1" x14ac:dyDescent="0.35">
      <c r="B68" s="20">
        <f t="shared" si="0"/>
        <v>41</v>
      </c>
      <c r="C68" s="31">
        <f t="shared" si="1"/>
        <v>0</v>
      </c>
      <c r="D68" s="31">
        <f t="shared" si="2"/>
        <v>53.46</v>
      </c>
      <c r="E68" s="31">
        <f t="shared" si="3"/>
        <v>246.54</v>
      </c>
      <c r="F68" s="31"/>
      <c r="G68" s="49">
        <f t="shared" si="9"/>
        <v>4030.0699999999997</v>
      </c>
      <c r="H68" s="49"/>
      <c r="J68" s="20">
        <f t="shared" si="4"/>
        <v>41</v>
      </c>
      <c r="K68" s="31"/>
      <c r="L68" s="31">
        <f t="shared" si="5"/>
        <v>28.56</v>
      </c>
      <c r="M68" s="31">
        <f t="shared" si="6"/>
        <v>271.44</v>
      </c>
      <c r="N68" s="31"/>
      <c r="O68" s="31">
        <f t="shared" si="7"/>
        <v>1870.2600000000011</v>
      </c>
    </row>
    <row r="69" spans="2:15" ht="19.95" customHeight="1" x14ac:dyDescent="0.35">
      <c r="B69" s="20">
        <f t="shared" si="0"/>
        <v>42</v>
      </c>
      <c r="C69" s="31">
        <f t="shared" si="1"/>
        <v>0</v>
      </c>
      <c r="D69" s="31">
        <f t="shared" si="2"/>
        <v>50.38</v>
      </c>
      <c r="E69" s="31">
        <f t="shared" si="3"/>
        <v>249.62</v>
      </c>
      <c r="F69" s="31"/>
      <c r="G69" s="49">
        <f t="shared" si="9"/>
        <v>3780.45</v>
      </c>
      <c r="H69" s="49"/>
      <c r="J69" s="20">
        <f t="shared" si="4"/>
        <v>42</v>
      </c>
      <c r="K69" s="31"/>
      <c r="L69" s="31">
        <f t="shared" si="5"/>
        <v>24.94</v>
      </c>
      <c r="M69" s="31">
        <f t="shared" si="6"/>
        <v>275.06</v>
      </c>
      <c r="N69" s="31"/>
      <c r="O69" s="31">
        <f t="shared" si="7"/>
        <v>1595.2000000000012</v>
      </c>
    </row>
    <row r="70" spans="2:15" ht="19.95" customHeight="1" x14ac:dyDescent="0.35">
      <c r="B70" s="20">
        <f t="shared" si="0"/>
        <v>43</v>
      </c>
      <c r="C70" s="31">
        <f t="shared" si="1"/>
        <v>0</v>
      </c>
      <c r="D70" s="31">
        <f t="shared" si="2"/>
        <v>47.26</v>
      </c>
      <c r="E70" s="31">
        <f t="shared" si="3"/>
        <v>252.74</v>
      </c>
      <c r="F70" s="31"/>
      <c r="G70" s="49">
        <f t="shared" si="9"/>
        <v>3527.71</v>
      </c>
      <c r="H70" s="49"/>
      <c r="J70" s="20">
        <f t="shared" si="4"/>
        <v>43</v>
      </c>
      <c r="K70" s="31"/>
      <c r="L70" s="31">
        <f t="shared" si="5"/>
        <v>21.27</v>
      </c>
      <c r="M70" s="31">
        <f t="shared" si="6"/>
        <v>278.73</v>
      </c>
      <c r="N70" s="31"/>
      <c r="O70" s="31">
        <f t="shared" si="7"/>
        <v>1316.4700000000012</v>
      </c>
    </row>
    <row r="71" spans="2:15" ht="19.95" customHeight="1" x14ac:dyDescent="0.35">
      <c r="B71" s="20">
        <f t="shared" si="0"/>
        <v>44</v>
      </c>
      <c r="C71" s="31">
        <f t="shared" si="1"/>
        <v>0</v>
      </c>
      <c r="D71" s="31">
        <f t="shared" si="2"/>
        <v>44.1</v>
      </c>
      <c r="E71" s="31">
        <f t="shared" si="3"/>
        <v>255.9</v>
      </c>
      <c r="F71" s="31"/>
      <c r="G71" s="49">
        <f t="shared" si="9"/>
        <v>3271.81</v>
      </c>
      <c r="H71" s="49"/>
      <c r="J71" s="20">
        <f t="shared" si="4"/>
        <v>44</v>
      </c>
      <c r="K71" s="31"/>
      <c r="L71" s="31">
        <f t="shared" si="5"/>
        <v>17.55</v>
      </c>
      <c r="M71" s="31">
        <f t="shared" si="6"/>
        <v>282.45</v>
      </c>
      <c r="N71" s="31"/>
      <c r="O71" s="31">
        <f t="shared" si="7"/>
        <v>1034.0200000000011</v>
      </c>
    </row>
    <row r="72" spans="2:15" ht="19.95" customHeight="1" x14ac:dyDescent="0.35">
      <c r="B72" s="20">
        <f t="shared" si="0"/>
        <v>45</v>
      </c>
      <c r="C72" s="31">
        <f t="shared" si="1"/>
        <v>0</v>
      </c>
      <c r="D72" s="31">
        <f t="shared" si="2"/>
        <v>40.9</v>
      </c>
      <c r="E72" s="31">
        <f t="shared" si="3"/>
        <v>259.10000000000002</v>
      </c>
      <c r="F72" s="31"/>
      <c r="G72" s="49">
        <f t="shared" si="9"/>
        <v>3012.71</v>
      </c>
      <c r="H72" s="49"/>
      <c r="J72" s="20">
        <f t="shared" si="4"/>
        <v>45</v>
      </c>
      <c r="K72" s="31"/>
      <c r="L72" s="31">
        <f t="shared" si="5"/>
        <v>13.79</v>
      </c>
      <c r="M72" s="31">
        <f t="shared" si="6"/>
        <v>286.20999999999998</v>
      </c>
      <c r="N72" s="31"/>
      <c r="O72" s="31">
        <f t="shared" si="7"/>
        <v>747.81000000000108</v>
      </c>
    </row>
    <row r="73" spans="2:15" ht="19.95" customHeight="1" x14ac:dyDescent="0.35">
      <c r="B73" s="20">
        <f t="shared" si="0"/>
        <v>46</v>
      </c>
      <c r="C73" s="31">
        <f t="shared" si="1"/>
        <v>0</v>
      </c>
      <c r="D73" s="31">
        <f t="shared" si="2"/>
        <v>37.659999999999997</v>
      </c>
      <c r="E73" s="31">
        <f t="shared" si="3"/>
        <v>262.34000000000003</v>
      </c>
      <c r="F73" s="31"/>
      <c r="G73" s="49">
        <f t="shared" si="9"/>
        <v>2750.37</v>
      </c>
      <c r="H73" s="49"/>
      <c r="J73" s="20">
        <f t="shared" si="4"/>
        <v>46</v>
      </c>
      <c r="K73" s="31"/>
      <c r="L73" s="31">
        <f t="shared" si="5"/>
        <v>9.9700000000000006</v>
      </c>
      <c r="M73" s="31">
        <f t="shared" si="6"/>
        <v>290.02999999999997</v>
      </c>
      <c r="N73" s="31"/>
      <c r="O73" s="31">
        <f t="shared" si="7"/>
        <v>457.78000000000111</v>
      </c>
    </row>
    <row r="74" spans="2:15" ht="19.95" customHeight="1" x14ac:dyDescent="0.35">
      <c r="B74" s="20">
        <f t="shared" si="0"/>
        <v>47</v>
      </c>
      <c r="C74" s="31">
        <f t="shared" si="1"/>
        <v>0</v>
      </c>
      <c r="D74" s="31">
        <f t="shared" si="2"/>
        <v>34.380000000000003</v>
      </c>
      <c r="E74" s="31">
        <f t="shared" si="3"/>
        <v>265.62</v>
      </c>
      <c r="F74" s="31"/>
      <c r="G74" s="49">
        <f t="shared" si="9"/>
        <v>2484.75</v>
      </c>
      <c r="H74" s="49"/>
      <c r="J74" s="20">
        <f t="shared" si="4"/>
        <v>47</v>
      </c>
      <c r="K74" s="31"/>
      <c r="L74" s="31">
        <f t="shared" si="5"/>
        <v>6.1</v>
      </c>
      <c r="M74" s="31">
        <f t="shared" si="6"/>
        <v>293.89999999999998</v>
      </c>
      <c r="N74" s="31"/>
      <c r="O74" s="31">
        <f t="shared" si="7"/>
        <v>163.88000000000113</v>
      </c>
    </row>
    <row r="75" spans="2:15" ht="19.95" customHeight="1" x14ac:dyDescent="0.35">
      <c r="B75" s="20">
        <f t="shared" si="0"/>
        <v>48</v>
      </c>
      <c r="C75" s="31">
        <f t="shared" si="1"/>
        <v>0</v>
      </c>
      <c r="D75" s="31">
        <f t="shared" si="2"/>
        <v>31.06</v>
      </c>
      <c r="E75" s="31">
        <f t="shared" si="3"/>
        <v>268.94</v>
      </c>
      <c r="F75" s="31"/>
      <c r="G75" s="49">
        <f t="shared" si="9"/>
        <v>2215.81</v>
      </c>
      <c r="H75" s="49"/>
      <c r="J75" s="20">
        <f t="shared" si="4"/>
        <v>48</v>
      </c>
      <c r="K75" s="31"/>
      <c r="L75" s="31">
        <f t="shared" si="5"/>
        <v>2.19</v>
      </c>
      <c r="M75" s="31">
        <f t="shared" si="6"/>
        <v>163.88000000000113</v>
      </c>
      <c r="N75" s="31"/>
      <c r="O75" s="31">
        <f t="shared" si="7"/>
        <v>0</v>
      </c>
    </row>
    <row r="76" spans="2:15" ht="19.95" customHeight="1" x14ac:dyDescent="0.35">
      <c r="B76" s="20">
        <f t="shared" si="0"/>
        <v>49</v>
      </c>
      <c r="C76" s="31">
        <f t="shared" si="1"/>
        <v>0</v>
      </c>
      <c r="D76" s="31">
        <f t="shared" si="2"/>
        <v>27.7</v>
      </c>
      <c r="E76" s="31">
        <f t="shared" si="3"/>
        <v>272.3</v>
      </c>
      <c r="F76" s="31"/>
      <c r="G76" s="49">
        <f t="shared" si="9"/>
        <v>1943.51</v>
      </c>
      <c r="H76" s="49"/>
      <c r="J76" s="20" t="str">
        <f t="shared" si="4"/>
        <v/>
      </c>
      <c r="K76" s="31"/>
      <c r="L76" s="31" t="str">
        <f t="shared" si="5"/>
        <v/>
      </c>
      <c r="M76" s="31" t="str">
        <f t="shared" si="6"/>
        <v/>
      </c>
      <c r="N76" s="31"/>
      <c r="O76" s="31" t="str">
        <f t="shared" si="7"/>
        <v/>
      </c>
    </row>
    <row r="77" spans="2:15" ht="19.95" customHeight="1" x14ac:dyDescent="0.35">
      <c r="B77" s="20">
        <f t="shared" si="0"/>
        <v>50</v>
      </c>
      <c r="C77" s="31">
        <f t="shared" si="1"/>
        <v>0</v>
      </c>
      <c r="D77" s="31">
        <f t="shared" si="2"/>
        <v>24.29</v>
      </c>
      <c r="E77" s="31">
        <f t="shared" si="3"/>
        <v>275.70999999999998</v>
      </c>
      <c r="F77" s="31"/>
      <c r="G77" s="49">
        <f t="shared" si="9"/>
        <v>1667.8</v>
      </c>
      <c r="H77" s="49"/>
      <c r="J77" s="20" t="str">
        <f t="shared" si="4"/>
        <v/>
      </c>
      <c r="K77" s="31"/>
      <c r="L77" s="31" t="str">
        <f t="shared" si="5"/>
        <v/>
      </c>
      <c r="M77" s="31" t="str">
        <f t="shared" si="6"/>
        <v/>
      </c>
      <c r="N77" s="31"/>
      <c r="O77" s="31" t="str">
        <f t="shared" si="7"/>
        <v/>
      </c>
    </row>
    <row r="78" spans="2:15" ht="19.95" customHeight="1" x14ac:dyDescent="0.35">
      <c r="B78" s="20">
        <f t="shared" si="0"/>
        <v>51</v>
      </c>
      <c r="C78" s="31">
        <f t="shared" si="1"/>
        <v>0</v>
      </c>
      <c r="D78" s="31">
        <f t="shared" si="2"/>
        <v>20.85</v>
      </c>
      <c r="E78" s="31">
        <f t="shared" si="3"/>
        <v>279.14999999999998</v>
      </c>
      <c r="F78" s="31"/>
      <c r="G78" s="49">
        <f t="shared" si="9"/>
        <v>1388.65</v>
      </c>
      <c r="H78" s="49"/>
      <c r="J78" s="20" t="str">
        <f t="shared" si="4"/>
        <v/>
      </c>
      <c r="K78" s="31"/>
      <c r="L78" s="31" t="str">
        <f t="shared" si="5"/>
        <v/>
      </c>
      <c r="M78" s="31" t="str">
        <f t="shared" si="6"/>
        <v/>
      </c>
      <c r="N78" s="31"/>
      <c r="O78" s="31" t="str">
        <f t="shared" si="7"/>
        <v/>
      </c>
    </row>
    <row r="79" spans="2:15" ht="19.95" customHeight="1" x14ac:dyDescent="0.35">
      <c r="B79" s="20">
        <f t="shared" si="0"/>
        <v>52</v>
      </c>
      <c r="C79" s="31">
        <f t="shared" si="1"/>
        <v>0</v>
      </c>
      <c r="D79" s="31">
        <f t="shared" si="2"/>
        <v>17.36</v>
      </c>
      <c r="E79" s="31">
        <f t="shared" si="3"/>
        <v>282.64</v>
      </c>
      <c r="F79" s="31"/>
      <c r="G79" s="49">
        <f t="shared" si="9"/>
        <v>1106.0100000000002</v>
      </c>
      <c r="H79" s="49"/>
      <c r="J79" s="20" t="str">
        <f t="shared" si="4"/>
        <v/>
      </c>
      <c r="K79" s="31"/>
      <c r="L79" s="31" t="str">
        <f t="shared" si="5"/>
        <v/>
      </c>
      <c r="M79" s="31" t="str">
        <f t="shared" si="6"/>
        <v/>
      </c>
      <c r="N79" s="31"/>
      <c r="O79" s="31" t="str">
        <f t="shared" si="7"/>
        <v/>
      </c>
    </row>
    <row r="80" spans="2:15" ht="19.95" customHeight="1" x14ac:dyDescent="0.35">
      <c r="B80" s="20">
        <f t="shared" si="0"/>
        <v>53</v>
      </c>
      <c r="C80" s="31">
        <f t="shared" si="1"/>
        <v>0</v>
      </c>
      <c r="D80" s="31">
        <f t="shared" si="2"/>
        <v>13.83</v>
      </c>
      <c r="E80" s="31">
        <f t="shared" si="3"/>
        <v>286.17</v>
      </c>
      <c r="F80" s="31"/>
      <c r="G80" s="49">
        <f t="shared" si="9"/>
        <v>819.84000000000015</v>
      </c>
      <c r="H80" s="49"/>
      <c r="J80" s="20" t="str">
        <f t="shared" si="4"/>
        <v/>
      </c>
      <c r="K80" s="31"/>
      <c r="L80" s="31" t="str">
        <f t="shared" si="5"/>
        <v/>
      </c>
      <c r="M80" s="31" t="str">
        <f t="shared" si="6"/>
        <v/>
      </c>
      <c r="N80" s="31"/>
      <c r="O80" s="31" t="str">
        <f t="shared" si="7"/>
        <v/>
      </c>
    </row>
    <row r="81" spans="2:15" ht="19.95" customHeight="1" x14ac:dyDescent="0.35">
      <c r="B81" s="20">
        <f t="shared" si="0"/>
        <v>54</v>
      </c>
      <c r="C81" s="31">
        <f t="shared" si="1"/>
        <v>0</v>
      </c>
      <c r="D81" s="31">
        <f t="shared" si="2"/>
        <v>10.25</v>
      </c>
      <c r="E81" s="31">
        <f t="shared" si="3"/>
        <v>289.75</v>
      </c>
      <c r="F81" s="31"/>
      <c r="G81" s="49">
        <f t="shared" si="9"/>
        <v>530.09000000000015</v>
      </c>
      <c r="H81" s="49"/>
      <c r="J81" s="20" t="str">
        <f t="shared" si="4"/>
        <v/>
      </c>
      <c r="K81" s="31"/>
      <c r="L81" s="31" t="str">
        <f t="shared" si="5"/>
        <v/>
      </c>
      <c r="M81" s="31" t="str">
        <f t="shared" si="6"/>
        <v/>
      </c>
      <c r="N81" s="31"/>
      <c r="O81" s="31" t="str">
        <f t="shared" si="7"/>
        <v/>
      </c>
    </row>
    <row r="82" spans="2:15" ht="19.95" customHeight="1" x14ac:dyDescent="0.35">
      <c r="B82" s="20">
        <f t="shared" si="0"/>
        <v>55</v>
      </c>
      <c r="C82" s="31">
        <f t="shared" si="1"/>
        <v>0</v>
      </c>
      <c r="D82" s="31">
        <f t="shared" si="2"/>
        <v>6.63</v>
      </c>
      <c r="E82" s="31">
        <f t="shared" si="3"/>
        <v>293.37</v>
      </c>
      <c r="F82" s="31"/>
      <c r="G82" s="49">
        <f t="shared" si="9"/>
        <v>236.72000000000014</v>
      </c>
      <c r="H82" s="49"/>
      <c r="J82" s="20" t="str">
        <f t="shared" si="4"/>
        <v/>
      </c>
      <c r="K82" s="31"/>
      <c r="L82" s="31" t="str">
        <f t="shared" si="5"/>
        <v/>
      </c>
      <c r="M82" s="31" t="str">
        <f t="shared" si="6"/>
        <v/>
      </c>
      <c r="N82" s="31"/>
      <c r="O82" s="31" t="str">
        <f t="shared" si="7"/>
        <v/>
      </c>
    </row>
    <row r="83" spans="2:15" ht="19.95" customHeight="1" x14ac:dyDescent="0.35">
      <c r="B83" s="20">
        <f t="shared" si="0"/>
        <v>56</v>
      </c>
      <c r="C83" s="31">
        <f t="shared" si="1"/>
        <v>0</v>
      </c>
      <c r="D83" s="31">
        <f t="shared" si="2"/>
        <v>2.96</v>
      </c>
      <c r="E83" s="31">
        <f t="shared" si="3"/>
        <v>236.72000000000014</v>
      </c>
      <c r="F83" s="31"/>
      <c r="G83" s="49">
        <f t="shared" si="9"/>
        <v>0</v>
      </c>
      <c r="H83" s="49"/>
      <c r="J83" s="20" t="str">
        <f t="shared" si="4"/>
        <v/>
      </c>
      <c r="K83" s="31"/>
      <c r="L83" s="31" t="str">
        <f t="shared" si="5"/>
        <v/>
      </c>
      <c r="M83" s="31" t="str">
        <f t="shared" si="6"/>
        <v/>
      </c>
      <c r="N83" s="31"/>
      <c r="O83" s="31" t="str">
        <f t="shared" si="7"/>
        <v/>
      </c>
    </row>
    <row r="84" spans="2:15" ht="19.95" customHeight="1" x14ac:dyDescent="0.35">
      <c r="B84" s="20" t="str">
        <f t="shared" si="0"/>
        <v/>
      </c>
      <c r="C84" s="31">
        <f t="shared" si="1"/>
        <v>0</v>
      </c>
      <c r="D84" s="31" t="str">
        <f t="shared" si="2"/>
        <v/>
      </c>
      <c r="E84" s="31" t="str">
        <f t="shared" si="3"/>
        <v/>
      </c>
      <c r="F84" s="31"/>
      <c r="G84" s="49" t="str">
        <f t="shared" si="9"/>
        <v/>
      </c>
      <c r="H84" s="49"/>
      <c r="J84" s="20" t="str">
        <f t="shared" si="4"/>
        <v/>
      </c>
      <c r="K84" s="31"/>
      <c r="L84" s="31" t="str">
        <f t="shared" si="5"/>
        <v/>
      </c>
      <c r="M84" s="31" t="str">
        <f t="shared" si="6"/>
        <v/>
      </c>
      <c r="N84" s="31"/>
      <c r="O84" s="31" t="str">
        <f t="shared" si="7"/>
        <v/>
      </c>
    </row>
    <row r="85" spans="2:15" ht="19.95" customHeight="1" x14ac:dyDescent="0.35">
      <c r="B85" s="20" t="str">
        <f t="shared" si="0"/>
        <v/>
      </c>
      <c r="C85" s="31">
        <f t="shared" si="1"/>
        <v>0</v>
      </c>
      <c r="D85" s="31" t="str">
        <f t="shared" si="2"/>
        <v/>
      </c>
      <c r="E85" s="31" t="str">
        <f t="shared" si="3"/>
        <v/>
      </c>
      <c r="F85" s="31"/>
      <c r="G85" s="49" t="str">
        <f t="shared" si="9"/>
        <v/>
      </c>
      <c r="H85" s="49"/>
      <c r="J85" s="20" t="str">
        <f t="shared" si="4"/>
        <v/>
      </c>
      <c r="K85" s="31"/>
      <c r="L85" s="31" t="str">
        <f t="shared" si="5"/>
        <v/>
      </c>
      <c r="M85" s="31" t="str">
        <f t="shared" si="6"/>
        <v/>
      </c>
      <c r="N85" s="31"/>
      <c r="O85" s="31" t="str">
        <f t="shared" si="7"/>
        <v/>
      </c>
    </row>
    <row r="86" spans="2:15" ht="19.95" customHeight="1" x14ac:dyDescent="0.35">
      <c r="B86" s="20" t="str">
        <f t="shared" si="0"/>
        <v/>
      </c>
      <c r="C86" s="31">
        <f t="shared" si="1"/>
        <v>0</v>
      </c>
      <c r="D86" s="31" t="str">
        <f t="shared" si="2"/>
        <v/>
      </c>
      <c r="E86" s="31" t="str">
        <f t="shared" si="3"/>
        <v/>
      </c>
      <c r="F86" s="31"/>
      <c r="G86" s="49" t="str">
        <f t="shared" si="9"/>
        <v/>
      </c>
      <c r="H86" s="49"/>
      <c r="J86" s="20" t="str">
        <f t="shared" si="4"/>
        <v/>
      </c>
      <c r="K86" s="31"/>
      <c r="L86" s="31" t="str">
        <f t="shared" si="5"/>
        <v/>
      </c>
      <c r="M86" s="31" t="str">
        <f t="shared" si="6"/>
        <v/>
      </c>
      <c r="N86" s="31"/>
      <c r="O86" s="31" t="str">
        <f t="shared" si="7"/>
        <v/>
      </c>
    </row>
    <row r="87" spans="2:15" ht="19.95" customHeight="1" x14ac:dyDescent="0.35">
      <c r="B87" s="20" t="str">
        <f t="shared" si="0"/>
        <v/>
      </c>
      <c r="C87" s="31">
        <f t="shared" si="1"/>
        <v>0</v>
      </c>
      <c r="D87" s="31" t="str">
        <f t="shared" si="2"/>
        <v/>
      </c>
      <c r="E87" s="31" t="str">
        <f t="shared" si="3"/>
        <v/>
      </c>
      <c r="F87" s="31"/>
      <c r="G87" s="49" t="str">
        <f t="shared" si="9"/>
        <v/>
      </c>
      <c r="H87" s="49"/>
      <c r="J87" s="20" t="str">
        <f t="shared" si="4"/>
        <v/>
      </c>
      <c r="K87" s="31"/>
      <c r="L87" s="31" t="str">
        <f t="shared" si="5"/>
        <v/>
      </c>
      <c r="M87" s="31" t="str">
        <f t="shared" si="6"/>
        <v/>
      </c>
      <c r="N87" s="31"/>
      <c r="O87" s="31" t="str">
        <f t="shared" si="7"/>
        <v/>
      </c>
    </row>
    <row r="88" spans="2:15" ht="19.95" customHeight="1" x14ac:dyDescent="0.35">
      <c r="B88" s="20" t="str">
        <f t="shared" si="0"/>
        <v/>
      </c>
      <c r="C88" s="31">
        <f t="shared" si="1"/>
        <v>0</v>
      </c>
      <c r="D88" s="31" t="str">
        <f t="shared" si="2"/>
        <v/>
      </c>
      <c r="E88" s="31" t="str">
        <f t="shared" si="3"/>
        <v/>
      </c>
      <c r="F88" s="31"/>
      <c r="G88" s="49" t="str">
        <f t="shared" si="9"/>
        <v/>
      </c>
      <c r="H88" s="49"/>
      <c r="J88" s="20" t="str">
        <f t="shared" si="4"/>
        <v/>
      </c>
      <c r="K88" s="31"/>
      <c r="L88" s="31" t="str">
        <f t="shared" si="5"/>
        <v/>
      </c>
      <c r="M88" s="31" t="str">
        <f t="shared" si="6"/>
        <v/>
      </c>
      <c r="N88" s="31"/>
      <c r="O88" s="31" t="str">
        <f t="shared" si="7"/>
        <v/>
      </c>
    </row>
    <row r="89" spans="2:15" ht="19.95" customHeight="1" x14ac:dyDescent="0.35">
      <c r="B89" s="20" t="str">
        <f t="shared" si="0"/>
        <v/>
      </c>
      <c r="C89" s="31">
        <f t="shared" si="1"/>
        <v>0</v>
      </c>
      <c r="D89" s="31" t="str">
        <f t="shared" si="2"/>
        <v/>
      </c>
      <c r="E89" s="31" t="str">
        <f t="shared" si="3"/>
        <v/>
      </c>
      <c r="F89" s="31"/>
      <c r="G89" s="49" t="str">
        <f t="shared" si="9"/>
        <v/>
      </c>
      <c r="H89" s="49"/>
      <c r="J89" s="20" t="str">
        <f t="shared" si="4"/>
        <v/>
      </c>
      <c r="K89" s="31"/>
      <c r="L89" s="31" t="str">
        <f t="shared" si="5"/>
        <v/>
      </c>
      <c r="M89" s="31" t="str">
        <f t="shared" si="6"/>
        <v/>
      </c>
      <c r="N89" s="31"/>
      <c r="O89" s="31" t="str">
        <f t="shared" si="7"/>
        <v/>
      </c>
    </row>
    <row r="90" spans="2:15" ht="19.95" customHeight="1" x14ac:dyDescent="0.35">
      <c r="B90" s="20" t="str">
        <f t="shared" si="0"/>
        <v/>
      </c>
      <c r="C90" s="31">
        <f t="shared" si="1"/>
        <v>0</v>
      </c>
      <c r="D90" s="31" t="str">
        <f t="shared" si="2"/>
        <v/>
      </c>
      <c r="E90" s="31" t="str">
        <f t="shared" si="3"/>
        <v/>
      </c>
      <c r="F90" s="31"/>
      <c r="G90" s="49" t="str">
        <f t="shared" si="9"/>
        <v/>
      </c>
      <c r="H90" s="49"/>
      <c r="J90" s="20" t="str">
        <f t="shared" si="4"/>
        <v/>
      </c>
      <c r="K90" s="31"/>
      <c r="L90" s="31" t="str">
        <f t="shared" si="5"/>
        <v/>
      </c>
      <c r="M90" s="31" t="str">
        <f t="shared" si="6"/>
        <v/>
      </c>
      <c r="N90" s="31"/>
      <c r="O90" s="31" t="str">
        <f t="shared" si="7"/>
        <v/>
      </c>
    </row>
    <row r="91" spans="2:15" ht="19.95" customHeight="1" x14ac:dyDescent="0.35">
      <c r="B91" s="20" t="str">
        <f t="shared" si="0"/>
        <v/>
      </c>
      <c r="C91" s="31">
        <f t="shared" si="1"/>
        <v>0</v>
      </c>
      <c r="D91" s="31" t="str">
        <f t="shared" si="2"/>
        <v/>
      </c>
      <c r="E91" s="31" t="str">
        <f t="shared" si="3"/>
        <v/>
      </c>
      <c r="F91" s="31"/>
      <c r="G91" s="49" t="str">
        <f t="shared" si="9"/>
        <v/>
      </c>
      <c r="H91" s="49"/>
      <c r="J91" s="20" t="str">
        <f t="shared" si="4"/>
        <v/>
      </c>
      <c r="K91" s="31"/>
      <c r="L91" s="31" t="str">
        <f t="shared" si="5"/>
        <v/>
      </c>
      <c r="M91" s="31" t="str">
        <f t="shared" si="6"/>
        <v/>
      </c>
      <c r="N91" s="31"/>
      <c r="O91" s="31" t="str">
        <f t="shared" si="7"/>
        <v/>
      </c>
    </row>
    <row r="92" spans="2:15" ht="19.95" customHeight="1" x14ac:dyDescent="0.35">
      <c r="B92" s="20" t="str">
        <f t="shared" si="0"/>
        <v/>
      </c>
      <c r="C92" s="31">
        <f t="shared" si="1"/>
        <v>0</v>
      </c>
      <c r="D92" s="31" t="str">
        <f t="shared" si="2"/>
        <v/>
      </c>
      <c r="E92" s="31" t="str">
        <f t="shared" si="3"/>
        <v/>
      </c>
      <c r="F92" s="31"/>
      <c r="G92" s="49" t="str">
        <f t="shared" si="9"/>
        <v/>
      </c>
      <c r="H92" s="49"/>
      <c r="J92" s="20" t="str">
        <f t="shared" si="4"/>
        <v/>
      </c>
      <c r="K92" s="31"/>
      <c r="L92" s="31" t="str">
        <f t="shared" si="5"/>
        <v/>
      </c>
      <c r="M92" s="31" t="str">
        <f t="shared" si="6"/>
        <v/>
      </c>
      <c r="N92" s="31"/>
      <c r="O92" s="31" t="str">
        <f t="shared" si="7"/>
        <v/>
      </c>
    </row>
    <row r="93" spans="2:15" ht="19.95" customHeight="1" x14ac:dyDescent="0.35">
      <c r="B93" s="20" t="str">
        <f t="shared" ref="B93:B156" si="10">IF(B92="","",IF(G92&gt;0,B92+1,""))</f>
        <v/>
      </c>
      <c r="C93" s="31">
        <f t="shared" ref="C93:C156" si="11">K93</f>
        <v>0</v>
      </c>
      <c r="D93" s="31" t="str">
        <f t="shared" ref="D93:D156" si="12">IF(B93="","",ROUND(IF(B93&lt;=$E$14,$E$15/12*G92,$E$13/12*G92),2))</f>
        <v/>
      </c>
      <c r="E93" s="31" t="str">
        <f t="shared" ref="E93:E156" si="13">IF(B93="","",MIN($E$8,G92+D93)+C93-D93)</f>
        <v/>
      </c>
      <c r="F93" s="31"/>
      <c r="G93" s="49" t="str">
        <f t="shared" si="9"/>
        <v/>
      </c>
      <c r="H93" s="49"/>
      <c r="J93" s="20" t="str">
        <f t="shared" ref="J93:J156" si="14">IF(J92="","",IF(O92&gt;0,J92+1,""))</f>
        <v/>
      </c>
      <c r="K93" s="31"/>
      <c r="L93" s="31" t="str">
        <f t="shared" ref="L93:L156" si="15">IF(J93="","",ROUND(IF(J93&lt;=$M$14,$M$15/12*O92,$M$13/12*O92),2))</f>
        <v/>
      </c>
      <c r="M93" s="31" t="str">
        <f t="shared" ref="M93:M156" si="16">IF(J93="","",MIN($E$8,O92+L93)+K93-L93)</f>
        <v/>
      </c>
      <c r="N93" s="31"/>
      <c r="O93" s="31" t="str">
        <f t="shared" ref="O93:O156" si="17">IF(J93="","",O92-M93)</f>
        <v/>
      </c>
    </row>
    <row r="94" spans="2:15" ht="19.95" customHeight="1" x14ac:dyDescent="0.35">
      <c r="B94" s="20" t="str">
        <f t="shared" si="10"/>
        <v/>
      </c>
      <c r="C94" s="31">
        <f t="shared" si="11"/>
        <v>0</v>
      </c>
      <c r="D94" s="31" t="str">
        <f t="shared" si="12"/>
        <v/>
      </c>
      <c r="E94" s="31" t="str">
        <f t="shared" si="13"/>
        <v/>
      </c>
      <c r="F94" s="31"/>
      <c r="G94" s="49" t="str">
        <f t="shared" si="9"/>
        <v/>
      </c>
      <c r="H94" s="49"/>
      <c r="J94" s="20" t="str">
        <f t="shared" si="14"/>
        <v/>
      </c>
      <c r="K94" s="31"/>
      <c r="L94" s="31" t="str">
        <f t="shared" si="15"/>
        <v/>
      </c>
      <c r="M94" s="31" t="str">
        <f t="shared" si="16"/>
        <v/>
      </c>
      <c r="N94" s="31"/>
      <c r="O94" s="31" t="str">
        <f t="shared" si="17"/>
        <v/>
      </c>
    </row>
    <row r="95" spans="2:15" ht="19.95" customHeight="1" x14ac:dyDescent="0.35">
      <c r="B95" s="20" t="str">
        <f t="shared" si="10"/>
        <v/>
      </c>
      <c r="C95" s="31">
        <f t="shared" si="11"/>
        <v>0</v>
      </c>
      <c r="D95" s="31" t="str">
        <f t="shared" si="12"/>
        <v/>
      </c>
      <c r="E95" s="31" t="str">
        <f t="shared" si="13"/>
        <v/>
      </c>
      <c r="F95" s="31"/>
      <c r="G95" s="49" t="str">
        <f t="shared" si="9"/>
        <v/>
      </c>
      <c r="H95" s="49"/>
      <c r="J95" s="20" t="str">
        <f t="shared" si="14"/>
        <v/>
      </c>
      <c r="K95" s="31"/>
      <c r="L95" s="31" t="str">
        <f t="shared" si="15"/>
        <v/>
      </c>
      <c r="M95" s="31" t="str">
        <f t="shared" si="16"/>
        <v/>
      </c>
      <c r="N95" s="31"/>
      <c r="O95" s="31" t="str">
        <f t="shared" si="17"/>
        <v/>
      </c>
    </row>
    <row r="96" spans="2:15" ht="19.95" customHeight="1" x14ac:dyDescent="0.35">
      <c r="B96" s="20" t="str">
        <f t="shared" si="10"/>
        <v/>
      </c>
      <c r="C96" s="31">
        <f t="shared" si="11"/>
        <v>0</v>
      </c>
      <c r="D96" s="31" t="str">
        <f t="shared" si="12"/>
        <v/>
      </c>
      <c r="E96" s="31" t="str">
        <f t="shared" si="13"/>
        <v/>
      </c>
      <c r="F96" s="31"/>
      <c r="G96" s="49" t="str">
        <f t="shared" si="9"/>
        <v/>
      </c>
      <c r="H96" s="49"/>
      <c r="J96" s="20" t="str">
        <f t="shared" si="14"/>
        <v/>
      </c>
      <c r="K96" s="31"/>
      <c r="L96" s="31" t="str">
        <f t="shared" si="15"/>
        <v/>
      </c>
      <c r="M96" s="31" t="str">
        <f t="shared" si="16"/>
        <v/>
      </c>
      <c r="N96" s="31"/>
      <c r="O96" s="31" t="str">
        <f t="shared" si="17"/>
        <v/>
      </c>
    </row>
    <row r="97" spans="2:15" ht="19.95" customHeight="1" x14ac:dyDescent="0.35">
      <c r="B97" s="20" t="str">
        <f t="shared" si="10"/>
        <v/>
      </c>
      <c r="C97" s="31">
        <f t="shared" si="11"/>
        <v>0</v>
      </c>
      <c r="D97" s="31" t="str">
        <f t="shared" si="12"/>
        <v/>
      </c>
      <c r="E97" s="31" t="str">
        <f t="shared" si="13"/>
        <v/>
      </c>
      <c r="F97" s="31"/>
      <c r="G97" s="49" t="str">
        <f t="shared" si="9"/>
        <v/>
      </c>
      <c r="H97" s="49"/>
      <c r="J97" s="20" t="str">
        <f t="shared" si="14"/>
        <v/>
      </c>
      <c r="K97" s="31"/>
      <c r="L97" s="31" t="str">
        <f t="shared" si="15"/>
        <v/>
      </c>
      <c r="M97" s="31" t="str">
        <f t="shared" si="16"/>
        <v/>
      </c>
      <c r="N97" s="31"/>
      <c r="O97" s="31" t="str">
        <f t="shared" si="17"/>
        <v/>
      </c>
    </row>
    <row r="98" spans="2:15" ht="19.95" customHeight="1" x14ac:dyDescent="0.35">
      <c r="B98" s="20" t="str">
        <f t="shared" si="10"/>
        <v/>
      </c>
      <c r="C98" s="31">
        <f t="shared" si="11"/>
        <v>0</v>
      </c>
      <c r="D98" s="31" t="str">
        <f t="shared" si="12"/>
        <v/>
      </c>
      <c r="E98" s="31" t="str">
        <f t="shared" si="13"/>
        <v/>
      </c>
      <c r="F98" s="31"/>
      <c r="G98" s="49" t="str">
        <f t="shared" si="9"/>
        <v/>
      </c>
      <c r="H98" s="49"/>
      <c r="J98" s="20" t="str">
        <f t="shared" si="14"/>
        <v/>
      </c>
      <c r="K98" s="31"/>
      <c r="L98" s="31" t="str">
        <f t="shared" si="15"/>
        <v/>
      </c>
      <c r="M98" s="31" t="str">
        <f t="shared" si="16"/>
        <v/>
      </c>
      <c r="N98" s="31"/>
      <c r="O98" s="31" t="str">
        <f t="shared" si="17"/>
        <v/>
      </c>
    </row>
    <row r="99" spans="2:15" ht="19.95" customHeight="1" x14ac:dyDescent="0.35">
      <c r="B99" s="20" t="str">
        <f t="shared" si="10"/>
        <v/>
      </c>
      <c r="C99" s="31">
        <f t="shared" si="11"/>
        <v>0</v>
      </c>
      <c r="D99" s="31" t="str">
        <f t="shared" si="12"/>
        <v/>
      </c>
      <c r="E99" s="31" t="str">
        <f t="shared" si="13"/>
        <v/>
      </c>
      <c r="F99" s="31"/>
      <c r="G99" s="49" t="str">
        <f t="shared" si="9"/>
        <v/>
      </c>
      <c r="H99" s="49"/>
      <c r="J99" s="20" t="str">
        <f t="shared" si="14"/>
        <v/>
      </c>
      <c r="K99" s="31"/>
      <c r="L99" s="31" t="str">
        <f t="shared" si="15"/>
        <v/>
      </c>
      <c r="M99" s="31" t="str">
        <f t="shared" si="16"/>
        <v/>
      </c>
      <c r="N99" s="31"/>
      <c r="O99" s="31" t="str">
        <f t="shared" si="17"/>
        <v/>
      </c>
    </row>
    <row r="100" spans="2:15" ht="19.95" customHeight="1" x14ac:dyDescent="0.35">
      <c r="B100" s="20" t="str">
        <f t="shared" si="10"/>
        <v/>
      </c>
      <c r="C100" s="31">
        <f t="shared" si="11"/>
        <v>0</v>
      </c>
      <c r="D100" s="31" t="str">
        <f t="shared" si="12"/>
        <v/>
      </c>
      <c r="E100" s="31" t="str">
        <f t="shared" si="13"/>
        <v/>
      </c>
      <c r="F100" s="31"/>
      <c r="G100" s="49" t="str">
        <f t="shared" ref="G100:G163" si="18">IF(B100="","",G99-E100)</f>
        <v/>
      </c>
      <c r="H100" s="49"/>
      <c r="J100" s="20" t="str">
        <f t="shared" si="14"/>
        <v/>
      </c>
      <c r="K100" s="31"/>
      <c r="L100" s="31" t="str">
        <f t="shared" si="15"/>
        <v/>
      </c>
      <c r="M100" s="31" t="str">
        <f t="shared" si="16"/>
        <v/>
      </c>
      <c r="N100" s="31"/>
      <c r="O100" s="31" t="str">
        <f t="shared" si="17"/>
        <v/>
      </c>
    </row>
    <row r="101" spans="2:15" ht="19.95" customHeight="1" x14ac:dyDescent="0.35">
      <c r="B101" s="20" t="str">
        <f t="shared" si="10"/>
        <v/>
      </c>
      <c r="C101" s="31">
        <f t="shared" si="11"/>
        <v>0</v>
      </c>
      <c r="D101" s="31" t="str">
        <f t="shared" si="12"/>
        <v/>
      </c>
      <c r="E101" s="31" t="str">
        <f t="shared" si="13"/>
        <v/>
      </c>
      <c r="F101" s="31"/>
      <c r="G101" s="49" t="str">
        <f t="shared" si="18"/>
        <v/>
      </c>
      <c r="H101" s="49"/>
      <c r="J101" s="20" t="str">
        <f t="shared" si="14"/>
        <v/>
      </c>
      <c r="K101" s="31"/>
      <c r="L101" s="31" t="str">
        <f t="shared" si="15"/>
        <v/>
      </c>
      <c r="M101" s="31" t="str">
        <f t="shared" si="16"/>
        <v/>
      </c>
      <c r="N101" s="31"/>
      <c r="O101" s="31" t="str">
        <f t="shared" si="17"/>
        <v/>
      </c>
    </row>
    <row r="102" spans="2:15" ht="19.95" customHeight="1" x14ac:dyDescent="0.35">
      <c r="B102" s="20" t="str">
        <f t="shared" si="10"/>
        <v/>
      </c>
      <c r="C102" s="31">
        <f t="shared" si="11"/>
        <v>0</v>
      </c>
      <c r="D102" s="31" t="str">
        <f t="shared" si="12"/>
        <v/>
      </c>
      <c r="E102" s="31" t="str">
        <f t="shared" si="13"/>
        <v/>
      </c>
      <c r="F102" s="31"/>
      <c r="G102" s="49" t="str">
        <f t="shared" si="18"/>
        <v/>
      </c>
      <c r="H102" s="49"/>
      <c r="J102" s="20" t="str">
        <f t="shared" si="14"/>
        <v/>
      </c>
      <c r="K102" s="31"/>
      <c r="L102" s="31" t="str">
        <f t="shared" si="15"/>
        <v/>
      </c>
      <c r="M102" s="31" t="str">
        <f t="shared" si="16"/>
        <v/>
      </c>
      <c r="N102" s="31"/>
      <c r="O102" s="31" t="str">
        <f t="shared" si="17"/>
        <v/>
      </c>
    </row>
    <row r="103" spans="2:15" ht="19.95" customHeight="1" x14ac:dyDescent="0.35">
      <c r="B103" s="20" t="str">
        <f t="shared" si="10"/>
        <v/>
      </c>
      <c r="C103" s="31">
        <f t="shared" si="11"/>
        <v>0</v>
      </c>
      <c r="D103" s="31" t="str">
        <f t="shared" si="12"/>
        <v/>
      </c>
      <c r="E103" s="31" t="str">
        <f t="shared" si="13"/>
        <v/>
      </c>
      <c r="F103" s="31"/>
      <c r="G103" s="49" t="str">
        <f t="shared" si="18"/>
        <v/>
      </c>
      <c r="H103" s="49"/>
      <c r="J103" s="20" t="str">
        <f t="shared" si="14"/>
        <v/>
      </c>
      <c r="K103" s="31"/>
      <c r="L103" s="31" t="str">
        <f t="shared" si="15"/>
        <v/>
      </c>
      <c r="M103" s="31" t="str">
        <f t="shared" si="16"/>
        <v/>
      </c>
      <c r="N103" s="31"/>
      <c r="O103" s="31" t="str">
        <f t="shared" si="17"/>
        <v/>
      </c>
    </row>
    <row r="104" spans="2:15" ht="19.95" customHeight="1" x14ac:dyDescent="0.35">
      <c r="B104" s="20" t="str">
        <f t="shared" si="10"/>
        <v/>
      </c>
      <c r="C104" s="31">
        <f t="shared" si="11"/>
        <v>0</v>
      </c>
      <c r="D104" s="31" t="str">
        <f t="shared" si="12"/>
        <v/>
      </c>
      <c r="E104" s="31" t="str">
        <f t="shared" si="13"/>
        <v/>
      </c>
      <c r="F104" s="31"/>
      <c r="G104" s="49" t="str">
        <f t="shared" si="18"/>
        <v/>
      </c>
      <c r="H104" s="49"/>
      <c r="J104" s="20" t="str">
        <f t="shared" si="14"/>
        <v/>
      </c>
      <c r="K104" s="31"/>
      <c r="L104" s="31" t="str">
        <f t="shared" si="15"/>
        <v/>
      </c>
      <c r="M104" s="31" t="str">
        <f t="shared" si="16"/>
        <v/>
      </c>
      <c r="N104" s="31"/>
      <c r="O104" s="31" t="str">
        <f t="shared" si="17"/>
        <v/>
      </c>
    </row>
    <row r="105" spans="2:15" ht="19.95" customHeight="1" x14ac:dyDescent="0.35">
      <c r="B105" s="20" t="str">
        <f t="shared" si="10"/>
        <v/>
      </c>
      <c r="C105" s="31">
        <f t="shared" si="11"/>
        <v>0</v>
      </c>
      <c r="D105" s="31" t="str">
        <f t="shared" si="12"/>
        <v/>
      </c>
      <c r="E105" s="31" t="str">
        <f t="shared" si="13"/>
        <v/>
      </c>
      <c r="F105" s="31"/>
      <c r="G105" s="49" t="str">
        <f t="shared" si="18"/>
        <v/>
      </c>
      <c r="H105" s="49"/>
      <c r="J105" s="20" t="str">
        <f t="shared" si="14"/>
        <v/>
      </c>
      <c r="K105" s="31"/>
      <c r="L105" s="31" t="str">
        <f t="shared" si="15"/>
        <v/>
      </c>
      <c r="M105" s="31" t="str">
        <f t="shared" si="16"/>
        <v/>
      </c>
      <c r="N105" s="31"/>
      <c r="O105" s="31" t="str">
        <f t="shared" si="17"/>
        <v/>
      </c>
    </row>
    <row r="106" spans="2:15" ht="19.95" customHeight="1" x14ac:dyDescent="0.35">
      <c r="B106" s="20" t="str">
        <f t="shared" si="10"/>
        <v/>
      </c>
      <c r="C106" s="31">
        <f t="shared" si="11"/>
        <v>0</v>
      </c>
      <c r="D106" s="31" t="str">
        <f t="shared" si="12"/>
        <v/>
      </c>
      <c r="E106" s="31" t="str">
        <f t="shared" si="13"/>
        <v/>
      </c>
      <c r="F106" s="31"/>
      <c r="G106" s="49" t="str">
        <f t="shared" si="18"/>
        <v/>
      </c>
      <c r="H106" s="49"/>
      <c r="J106" s="20" t="str">
        <f t="shared" si="14"/>
        <v/>
      </c>
      <c r="K106" s="31"/>
      <c r="L106" s="31" t="str">
        <f t="shared" si="15"/>
        <v/>
      </c>
      <c r="M106" s="31" t="str">
        <f t="shared" si="16"/>
        <v/>
      </c>
      <c r="N106" s="31"/>
      <c r="O106" s="31" t="str">
        <f t="shared" si="17"/>
        <v/>
      </c>
    </row>
    <row r="107" spans="2:15" ht="19.95" customHeight="1" x14ac:dyDescent="0.35">
      <c r="B107" s="20" t="str">
        <f t="shared" si="10"/>
        <v/>
      </c>
      <c r="C107" s="31">
        <f t="shared" si="11"/>
        <v>0</v>
      </c>
      <c r="D107" s="31" t="str">
        <f t="shared" si="12"/>
        <v/>
      </c>
      <c r="E107" s="31" t="str">
        <f t="shared" si="13"/>
        <v/>
      </c>
      <c r="F107" s="31"/>
      <c r="G107" s="49" t="str">
        <f t="shared" si="18"/>
        <v/>
      </c>
      <c r="H107" s="49"/>
      <c r="J107" s="20" t="str">
        <f t="shared" si="14"/>
        <v/>
      </c>
      <c r="K107" s="31"/>
      <c r="L107" s="31" t="str">
        <f t="shared" si="15"/>
        <v/>
      </c>
      <c r="M107" s="31" t="str">
        <f t="shared" si="16"/>
        <v/>
      </c>
      <c r="N107" s="31"/>
      <c r="O107" s="31" t="str">
        <f t="shared" si="17"/>
        <v/>
      </c>
    </row>
    <row r="108" spans="2:15" ht="19.95" customHeight="1" x14ac:dyDescent="0.35">
      <c r="B108" s="20" t="str">
        <f t="shared" si="10"/>
        <v/>
      </c>
      <c r="C108" s="31">
        <f t="shared" si="11"/>
        <v>0</v>
      </c>
      <c r="D108" s="31" t="str">
        <f t="shared" si="12"/>
        <v/>
      </c>
      <c r="E108" s="31" t="str">
        <f t="shared" si="13"/>
        <v/>
      </c>
      <c r="F108" s="31"/>
      <c r="G108" s="49" t="str">
        <f t="shared" si="18"/>
        <v/>
      </c>
      <c r="H108" s="49"/>
      <c r="J108" s="20" t="str">
        <f t="shared" si="14"/>
        <v/>
      </c>
      <c r="K108" s="31"/>
      <c r="L108" s="31" t="str">
        <f t="shared" si="15"/>
        <v/>
      </c>
      <c r="M108" s="31" t="str">
        <f t="shared" si="16"/>
        <v/>
      </c>
      <c r="N108" s="31"/>
      <c r="O108" s="31" t="str">
        <f t="shared" si="17"/>
        <v/>
      </c>
    </row>
    <row r="109" spans="2:15" ht="19.95" customHeight="1" x14ac:dyDescent="0.35">
      <c r="B109" s="20" t="str">
        <f t="shared" si="10"/>
        <v/>
      </c>
      <c r="C109" s="31">
        <f t="shared" si="11"/>
        <v>0</v>
      </c>
      <c r="D109" s="31" t="str">
        <f t="shared" si="12"/>
        <v/>
      </c>
      <c r="E109" s="31" t="str">
        <f t="shared" si="13"/>
        <v/>
      </c>
      <c r="F109" s="31"/>
      <c r="G109" s="49" t="str">
        <f t="shared" si="18"/>
        <v/>
      </c>
      <c r="H109" s="49"/>
      <c r="J109" s="20" t="str">
        <f t="shared" si="14"/>
        <v/>
      </c>
      <c r="K109" s="31"/>
      <c r="L109" s="31" t="str">
        <f t="shared" si="15"/>
        <v/>
      </c>
      <c r="M109" s="31" t="str">
        <f t="shared" si="16"/>
        <v/>
      </c>
      <c r="N109" s="31"/>
      <c r="O109" s="31" t="str">
        <f t="shared" si="17"/>
        <v/>
      </c>
    </row>
    <row r="110" spans="2:15" ht="19.95" customHeight="1" x14ac:dyDescent="0.35">
      <c r="B110" s="20" t="str">
        <f t="shared" si="10"/>
        <v/>
      </c>
      <c r="C110" s="31">
        <f t="shared" si="11"/>
        <v>0</v>
      </c>
      <c r="D110" s="31" t="str">
        <f t="shared" si="12"/>
        <v/>
      </c>
      <c r="E110" s="31" t="str">
        <f t="shared" si="13"/>
        <v/>
      </c>
      <c r="F110" s="31"/>
      <c r="G110" s="49" t="str">
        <f t="shared" si="18"/>
        <v/>
      </c>
      <c r="H110" s="49"/>
      <c r="J110" s="20" t="str">
        <f t="shared" si="14"/>
        <v/>
      </c>
      <c r="K110" s="31"/>
      <c r="L110" s="31" t="str">
        <f t="shared" si="15"/>
        <v/>
      </c>
      <c r="M110" s="31" t="str">
        <f t="shared" si="16"/>
        <v/>
      </c>
      <c r="N110" s="31"/>
      <c r="O110" s="31" t="str">
        <f t="shared" si="17"/>
        <v/>
      </c>
    </row>
    <row r="111" spans="2:15" ht="19.95" customHeight="1" x14ac:dyDescent="0.35">
      <c r="B111" s="20" t="str">
        <f t="shared" si="10"/>
        <v/>
      </c>
      <c r="C111" s="31">
        <f t="shared" si="11"/>
        <v>0</v>
      </c>
      <c r="D111" s="31" t="str">
        <f t="shared" si="12"/>
        <v/>
      </c>
      <c r="E111" s="31" t="str">
        <f t="shared" si="13"/>
        <v/>
      </c>
      <c r="F111" s="31"/>
      <c r="G111" s="49" t="str">
        <f t="shared" si="18"/>
        <v/>
      </c>
      <c r="H111" s="49"/>
      <c r="J111" s="20" t="str">
        <f t="shared" si="14"/>
        <v/>
      </c>
      <c r="K111" s="31"/>
      <c r="L111" s="31" t="str">
        <f t="shared" si="15"/>
        <v/>
      </c>
      <c r="M111" s="31" t="str">
        <f t="shared" si="16"/>
        <v/>
      </c>
      <c r="N111" s="31"/>
      <c r="O111" s="31" t="str">
        <f t="shared" si="17"/>
        <v/>
      </c>
    </row>
    <row r="112" spans="2:15" ht="19.95" customHeight="1" x14ac:dyDescent="0.35">
      <c r="B112" s="20" t="str">
        <f t="shared" si="10"/>
        <v/>
      </c>
      <c r="C112" s="31">
        <f t="shared" si="11"/>
        <v>0</v>
      </c>
      <c r="D112" s="31" t="str">
        <f t="shared" si="12"/>
        <v/>
      </c>
      <c r="E112" s="31" t="str">
        <f t="shared" si="13"/>
        <v/>
      </c>
      <c r="F112" s="31"/>
      <c r="G112" s="49" t="str">
        <f t="shared" si="18"/>
        <v/>
      </c>
      <c r="H112" s="49"/>
      <c r="J112" s="20" t="str">
        <f t="shared" si="14"/>
        <v/>
      </c>
      <c r="K112" s="31"/>
      <c r="L112" s="31" t="str">
        <f t="shared" si="15"/>
        <v/>
      </c>
      <c r="M112" s="31" t="str">
        <f t="shared" si="16"/>
        <v/>
      </c>
      <c r="N112" s="31"/>
      <c r="O112" s="31" t="str">
        <f t="shared" si="17"/>
        <v/>
      </c>
    </row>
    <row r="113" spans="2:15" ht="19.95" customHeight="1" x14ac:dyDescent="0.35">
      <c r="B113" s="20" t="str">
        <f t="shared" si="10"/>
        <v/>
      </c>
      <c r="C113" s="31">
        <f t="shared" si="11"/>
        <v>0</v>
      </c>
      <c r="D113" s="31" t="str">
        <f t="shared" si="12"/>
        <v/>
      </c>
      <c r="E113" s="31" t="str">
        <f t="shared" si="13"/>
        <v/>
      </c>
      <c r="F113" s="31"/>
      <c r="G113" s="49" t="str">
        <f t="shared" si="18"/>
        <v/>
      </c>
      <c r="H113" s="49"/>
      <c r="J113" s="20" t="str">
        <f t="shared" si="14"/>
        <v/>
      </c>
      <c r="K113" s="31"/>
      <c r="L113" s="31" t="str">
        <f t="shared" si="15"/>
        <v/>
      </c>
      <c r="M113" s="31" t="str">
        <f t="shared" si="16"/>
        <v/>
      </c>
      <c r="N113" s="31"/>
      <c r="O113" s="31" t="str">
        <f t="shared" si="17"/>
        <v/>
      </c>
    </row>
    <row r="114" spans="2:15" ht="19.95" customHeight="1" x14ac:dyDescent="0.35">
      <c r="B114" s="20" t="str">
        <f t="shared" si="10"/>
        <v/>
      </c>
      <c r="C114" s="31">
        <f t="shared" si="11"/>
        <v>0</v>
      </c>
      <c r="D114" s="31" t="str">
        <f t="shared" si="12"/>
        <v/>
      </c>
      <c r="E114" s="31" t="str">
        <f t="shared" si="13"/>
        <v/>
      </c>
      <c r="F114" s="31"/>
      <c r="G114" s="49" t="str">
        <f t="shared" si="18"/>
        <v/>
      </c>
      <c r="H114" s="49"/>
      <c r="J114" s="20" t="str">
        <f t="shared" si="14"/>
        <v/>
      </c>
      <c r="K114" s="31"/>
      <c r="L114" s="31" t="str">
        <f t="shared" si="15"/>
        <v/>
      </c>
      <c r="M114" s="31" t="str">
        <f t="shared" si="16"/>
        <v/>
      </c>
      <c r="N114" s="31"/>
      <c r="O114" s="31" t="str">
        <f t="shared" si="17"/>
        <v/>
      </c>
    </row>
    <row r="115" spans="2:15" ht="19.95" customHeight="1" x14ac:dyDescent="0.35">
      <c r="B115" s="20" t="str">
        <f t="shared" si="10"/>
        <v/>
      </c>
      <c r="C115" s="31">
        <f t="shared" si="11"/>
        <v>0</v>
      </c>
      <c r="D115" s="31" t="str">
        <f t="shared" si="12"/>
        <v/>
      </c>
      <c r="E115" s="31" t="str">
        <f t="shared" si="13"/>
        <v/>
      </c>
      <c r="F115" s="31"/>
      <c r="G115" s="49" t="str">
        <f t="shared" si="18"/>
        <v/>
      </c>
      <c r="H115" s="49"/>
      <c r="J115" s="20" t="str">
        <f t="shared" si="14"/>
        <v/>
      </c>
      <c r="K115" s="31"/>
      <c r="L115" s="31" t="str">
        <f t="shared" si="15"/>
        <v/>
      </c>
      <c r="M115" s="31" t="str">
        <f t="shared" si="16"/>
        <v/>
      </c>
      <c r="N115" s="31"/>
      <c r="O115" s="31" t="str">
        <f t="shared" si="17"/>
        <v/>
      </c>
    </row>
    <row r="116" spans="2:15" ht="19.95" customHeight="1" x14ac:dyDescent="0.35">
      <c r="B116" s="20" t="str">
        <f t="shared" si="10"/>
        <v/>
      </c>
      <c r="C116" s="31">
        <f t="shared" si="11"/>
        <v>0</v>
      </c>
      <c r="D116" s="31" t="str">
        <f t="shared" si="12"/>
        <v/>
      </c>
      <c r="E116" s="31" t="str">
        <f t="shared" si="13"/>
        <v/>
      </c>
      <c r="F116" s="31"/>
      <c r="G116" s="49" t="str">
        <f t="shared" si="18"/>
        <v/>
      </c>
      <c r="H116" s="49"/>
      <c r="J116" s="20" t="str">
        <f t="shared" si="14"/>
        <v/>
      </c>
      <c r="K116" s="31"/>
      <c r="L116" s="31" t="str">
        <f t="shared" si="15"/>
        <v/>
      </c>
      <c r="M116" s="31" t="str">
        <f t="shared" si="16"/>
        <v/>
      </c>
      <c r="N116" s="31"/>
      <c r="O116" s="31" t="str">
        <f t="shared" si="17"/>
        <v/>
      </c>
    </row>
    <row r="117" spans="2:15" ht="19.95" customHeight="1" x14ac:dyDescent="0.35">
      <c r="B117" s="20" t="str">
        <f t="shared" si="10"/>
        <v/>
      </c>
      <c r="C117" s="31">
        <f t="shared" si="11"/>
        <v>0</v>
      </c>
      <c r="D117" s="31" t="str">
        <f t="shared" si="12"/>
        <v/>
      </c>
      <c r="E117" s="31" t="str">
        <f t="shared" si="13"/>
        <v/>
      </c>
      <c r="F117" s="31"/>
      <c r="G117" s="49" t="str">
        <f t="shared" si="18"/>
        <v/>
      </c>
      <c r="H117" s="49"/>
      <c r="J117" s="20" t="str">
        <f t="shared" si="14"/>
        <v/>
      </c>
      <c r="K117" s="31"/>
      <c r="L117" s="31" t="str">
        <f t="shared" si="15"/>
        <v/>
      </c>
      <c r="M117" s="31" t="str">
        <f t="shared" si="16"/>
        <v/>
      </c>
      <c r="N117" s="31"/>
      <c r="O117" s="31" t="str">
        <f t="shared" si="17"/>
        <v/>
      </c>
    </row>
    <row r="118" spans="2:15" ht="19.95" customHeight="1" x14ac:dyDescent="0.35">
      <c r="B118" s="20" t="str">
        <f t="shared" si="10"/>
        <v/>
      </c>
      <c r="C118" s="31">
        <f t="shared" si="11"/>
        <v>0</v>
      </c>
      <c r="D118" s="31" t="str">
        <f t="shared" si="12"/>
        <v/>
      </c>
      <c r="E118" s="31" t="str">
        <f t="shared" si="13"/>
        <v/>
      </c>
      <c r="F118" s="31"/>
      <c r="G118" s="49" t="str">
        <f t="shared" si="18"/>
        <v/>
      </c>
      <c r="H118" s="49"/>
      <c r="J118" s="20" t="str">
        <f t="shared" si="14"/>
        <v/>
      </c>
      <c r="K118" s="31"/>
      <c r="L118" s="31" t="str">
        <f t="shared" si="15"/>
        <v/>
      </c>
      <c r="M118" s="31" t="str">
        <f t="shared" si="16"/>
        <v/>
      </c>
      <c r="N118" s="31"/>
      <c r="O118" s="31" t="str">
        <f t="shared" si="17"/>
        <v/>
      </c>
    </row>
    <row r="119" spans="2:15" ht="19.95" customHeight="1" x14ac:dyDescent="0.35">
      <c r="B119" s="20" t="str">
        <f t="shared" si="10"/>
        <v/>
      </c>
      <c r="C119" s="31">
        <f t="shared" si="11"/>
        <v>0</v>
      </c>
      <c r="D119" s="31" t="str">
        <f t="shared" si="12"/>
        <v/>
      </c>
      <c r="E119" s="31" t="str">
        <f t="shared" si="13"/>
        <v/>
      </c>
      <c r="F119" s="31"/>
      <c r="G119" s="49" t="str">
        <f t="shared" si="18"/>
        <v/>
      </c>
      <c r="H119" s="49"/>
      <c r="J119" s="20" t="str">
        <f t="shared" si="14"/>
        <v/>
      </c>
      <c r="K119" s="31"/>
      <c r="L119" s="31" t="str">
        <f t="shared" si="15"/>
        <v/>
      </c>
      <c r="M119" s="31" t="str">
        <f t="shared" si="16"/>
        <v/>
      </c>
      <c r="N119" s="31"/>
      <c r="O119" s="31" t="str">
        <f t="shared" si="17"/>
        <v/>
      </c>
    </row>
    <row r="120" spans="2:15" ht="19.95" customHeight="1" x14ac:dyDescent="0.35">
      <c r="B120" s="20" t="str">
        <f t="shared" si="10"/>
        <v/>
      </c>
      <c r="C120" s="31">
        <f t="shared" si="11"/>
        <v>0</v>
      </c>
      <c r="D120" s="31" t="str">
        <f t="shared" si="12"/>
        <v/>
      </c>
      <c r="E120" s="31" t="str">
        <f t="shared" si="13"/>
        <v/>
      </c>
      <c r="F120" s="31"/>
      <c r="G120" s="49" t="str">
        <f t="shared" si="18"/>
        <v/>
      </c>
      <c r="H120" s="49"/>
      <c r="J120" s="20" t="str">
        <f t="shared" si="14"/>
        <v/>
      </c>
      <c r="K120" s="31"/>
      <c r="L120" s="31" t="str">
        <f t="shared" si="15"/>
        <v/>
      </c>
      <c r="M120" s="31" t="str">
        <f t="shared" si="16"/>
        <v/>
      </c>
      <c r="N120" s="31"/>
      <c r="O120" s="31" t="str">
        <f t="shared" si="17"/>
        <v/>
      </c>
    </row>
    <row r="121" spans="2:15" ht="19.95" customHeight="1" x14ac:dyDescent="0.35">
      <c r="B121" s="20" t="str">
        <f t="shared" si="10"/>
        <v/>
      </c>
      <c r="C121" s="31">
        <f t="shared" si="11"/>
        <v>0</v>
      </c>
      <c r="D121" s="31" t="str">
        <f t="shared" si="12"/>
        <v/>
      </c>
      <c r="E121" s="31" t="str">
        <f t="shared" si="13"/>
        <v/>
      </c>
      <c r="F121" s="31"/>
      <c r="G121" s="49" t="str">
        <f t="shared" si="18"/>
        <v/>
      </c>
      <c r="H121" s="49"/>
      <c r="J121" s="20" t="str">
        <f t="shared" si="14"/>
        <v/>
      </c>
      <c r="K121" s="31"/>
      <c r="L121" s="31" t="str">
        <f t="shared" si="15"/>
        <v/>
      </c>
      <c r="M121" s="31" t="str">
        <f t="shared" si="16"/>
        <v/>
      </c>
      <c r="N121" s="31"/>
      <c r="O121" s="31" t="str">
        <f t="shared" si="17"/>
        <v/>
      </c>
    </row>
    <row r="122" spans="2:15" ht="19.95" customHeight="1" x14ac:dyDescent="0.35">
      <c r="B122" s="20" t="str">
        <f t="shared" si="10"/>
        <v/>
      </c>
      <c r="C122" s="31">
        <f t="shared" si="11"/>
        <v>0</v>
      </c>
      <c r="D122" s="31" t="str">
        <f t="shared" si="12"/>
        <v/>
      </c>
      <c r="E122" s="31" t="str">
        <f t="shared" si="13"/>
        <v/>
      </c>
      <c r="F122" s="31"/>
      <c r="G122" s="49" t="str">
        <f t="shared" si="18"/>
        <v/>
      </c>
      <c r="H122" s="49"/>
      <c r="J122" s="20" t="str">
        <f t="shared" si="14"/>
        <v/>
      </c>
      <c r="K122" s="31"/>
      <c r="L122" s="31" t="str">
        <f t="shared" si="15"/>
        <v/>
      </c>
      <c r="M122" s="31" t="str">
        <f t="shared" si="16"/>
        <v/>
      </c>
      <c r="N122" s="31"/>
      <c r="O122" s="31" t="str">
        <f t="shared" si="17"/>
        <v/>
      </c>
    </row>
    <row r="123" spans="2:15" ht="19.95" customHeight="1" x14ac:dyDescent="0.35">
      <c r="B123" s="20" t="str">
        <f t="shared" si="10"/>
        <v/>
      </c>
      <c r="C123" s="31">
        <f t="shared" si="11"/>
        <v>0</v>
      </c>
      <c r="D123" s="31" t="str">
        <f t="shared" si="12"/>
        <v/>
      </c>
      <c r="E123" s="31" t="str">
        <f t="shared" si="13"/>
        <v/>
      </c>
      <c r="F123" s="31"/>
      <c r="G123" s="49" t="str">
        <f t="shared" si="18"/>
        <v/>
      </c>
      <c r="H123" s="49"/>
      <c r="J123" s="20" t="str">
        <f t="shared" si="14"/>
        <v/>
      </c>
      <c r="K123" s="31"/>
      <c r="L123" s="31" t="str">
        <f t="shared" si="15"/>
        <v/>
      </c>
      <c r="M123" s="31" t="str">
        <f t="shared" si="16"/>
        <v/>
      </c>
      <c r="N123" s="31"/>
      <c r="O123" s="31" t="str">
        <f t="shared" si="17"/>
        <v/>
      </c>
    </row>
    <row r="124" spans="2:15" ht="19.95" customHeight="1" x14ac:dyDescent="0.35">
      <c r="B124" s="20" t="str">
        <f t="shared" si="10"/>
        <v/>
      </c>
      <c r="C124" s="31">
        <f t="shared" si="11"/>
        <v>0</v>
      </c>
      <c r="D124" s="31" t="str">
        <f t="shared" si="12"/>
        <v/>
      </c>
      <c r="E124" s="31" t="str">
        <f t="shared" si="13"/>
        <v/>
      </c>
      <c r="F124" s="31"/>
      <c r="G124" s="49" t="str">
        <f t="shared" si="18"/>
        <v/>
      </c>
      <c r="H124" s="49"/>
      <c r="J124" s="20" t="str">
        <f t="shared" si="14"/>
        <v/>
      </c>
      <c r="K124" s="31"/>
      <c r="L124" s="31" t="str">
        <f t="shared" si="15"/>
        <v/>
      </c>
      <c r="M124" s="31" t="str">
        <f t="shared" si="16"/>
        <v/>
      </c>
      <c r="N124" s="31"/>
      <c r="O124" s="31" t="str">
        <f t="shared" si="17"/>
        <v/>
      </c>
    </row>
    <row r="125" spans="2:15" ht="19.95" customHeight="1" x14ac:dyDescent="0.35">
      <c r="B125" s="20" t="str">
        <f t="shared" si="10"/>
        <v/>
      </c>
      <c r="C125" s="31">
        <f t="shared" si="11"/>
        <v>0</v>
      </c>
      <c r="D125" s="31" t="str">
        <f t="shared" si="12"/>
        <v/>
      </c>
      <c r="E125" s="31" t="str">
        <f t="shared" si="13"/>
        <v/>
      </c>
      <c r="F125" s="31"/>
      <c r="G125" s="49" t="str">
        <f t="shared" si="18"/>
        <v/>
      </c>
      <c r="H125" s="49"/>
      <c r="J125" s="20" t="str">
        <f t="shared" si="14"/>
        <v/>
      </c>
      <c r="K125" s="31"/>
      <c r="L125" s="31" t="str">
        <f t="shared" si="15"/>
        <v/>
      </c>
      <c r="M125" s="31" t="str">
        <f t="shared" si="16"/>
        <v/>
      </c>
      <c r="N125" s="31"/>
      <c r="O125" s="31" t="str">
        <f t="shared" si="17"/>
        <v/>
      </c>
    </row>
    <row r="126" spans="2:15" ht="19.95" customHeight="1" x14ac:dyDescent="0.35">
      <c r="B126" s="20" t="str">
        <f t="shared" si="10"/>
        <v/>
      </c>
      <c r="C126" s="31">
        <f t="shared" si="11"/>
        <v>0</v>
      </c>
      <c r="D126" s="31" t="str">
        <f t="shared" si="12"/>
        <v/>
      </c>
      <c r="E126" s="31" t="str">
        <f t="shared" si="13"/>
        <v/>
      </c>
      <c r="F126" s="31"/>
      <c r="G126" s="49" t="str">
        <f t="shared" si="18"/>
        <v/>
      </c>
      <c r="H126" s="49"/>
      <c r="J126" s="20" t="str">
        <f t="shared" si="14"/>
        <v/>
      </c>
      <c r="K126" s="31"/>
      <c r="L126" s="31" t="str">
        <f t="shared" si="15"/>
        <v/>
      </c>
      <c r="M126" s="31" t="str">
        <f t="shared" si="16"/>
        <v/>
      </c>
      <c r="N126" s="31"/>
      <c r="O126" s="31" t="str">
        <f t="shared" si="17"/>
        <v/>
      </c>
    </row>
    <row r="127" spans="2:15" ht="19.95" customHeight="1" x14ac:dyDescent="0.35">
      <c r="B127" s="20" t="str">
        <f t="shared" si="10"/>
        <v/>
      </c>
      <c r="C127" s="31">
        <f t="shared" si="11"/>
        <v>0</v>
      </c>
      <c r="D127" s="31" t="str">
        <f t="shared" si="12"/>
        <v/>
      </c>
      <c r="E127" s="31" t="str">
        <f t="shared" si="13"/>
        <v/>
      </c>
      <c r="F127" s="31"/>
      <c r="G127" s="49" t="str">
        <f t="shared" si="18"/>
        <v/>
      </c>
      <c r="H127" s="49"/>
      <c r="J127" s="20" t="str">
        <f t="shared" si="14"/>
        <v/>
      </c>
      <c r="K127" s="31"/>
      <c r="L127" s="31" t="str">
        <f t="shared" si="15"/>
        <v/>
      </c>
      <c r="M127" s="31" t="str">
        <f t="shared" si="16"/>
        <v/>
      </c>
      <c r="N127" s="31"/>
      <c r="O127" s="31" t="str">
        <f t="shared" si="17"/>
        <v/>
      </c>
    </row>
    <row r="128" spans="2:15" ht="19.95" customHeight="1" x14ac:dyDescent="0.35">
      <c r="B128" s="20" t="str">
        <f t="shared" si="10"/>
        <v/>
      </c>
      <c r="C128" s="31">
        <f t="shared" si="11"/>
        <v>0</v>
      </c>
      <c r="D128" s="31" t="str">
        <f t="shared" si="12"/>
        <v/>
      </c>
      <c r="E128" s="31" t="str">
        <f t="shared" si="13"/>
        <v/>
      </c>
      <c r="F128" s="31"/>
      <c r="G128" s="49" t="str">
        <f t="shared" si="18"/>
        <v/>
      </c>
      <c r="H128" s="49"/>
      <c r="J128" s="20" t="str">
        <f t="shared" si="14"/>
        <v/>
      </c>
      <c r="K128" s="31"/>
      <c r="L128" s="31" t="str">
        <f t="shared" si="15"/>
        <v/>
      </c>
      <c r="M128" s="31" t="str">
        <f t="shared" si="16"/>
        <v/>
      </c>
      <c r="N128" s="31"/>
      <c r="O128" s="31" t="str">
        <f t="shared" si="17"/>
        <v/>
      </c>
    </row>
    <row r="129" spans="2:15" ht="19.95" customHeight="1" x14ac:dyDescent="0.35">
      <c r="B129" s="20" t="str">
        <f t="shared" si="10"/>
        <v/>
      </c>
      <c r="C129" s="31">
        <f t="shared" si="11"/>
        <v>0</v>
      </c>
      <c r="D129" s="31" t="str">
        <f t="shared" si="12"/>
        <v/>
      </c>
      <c r="E129" s="31" t="str">
        <f t="shared" si="13"/>
        <v/>
      </c>
      <c r="F129" s="31"/>
      <c r="G129" s="49" t="str">
        <f t="shared" si="18"/>
        <v/>
      </c>
      <c r="H129" s="49"/>
      <c r="J129" s="20" t="str">
        <f t="shared" si="14"/>
        <v/>
      </c>
      <c r="K129" s="31"/>
      <c r="L129" s="31" t="str">
        <f t="shared" si="15"/>
        <v/>
      </c>
      <c r="M129" s="31" t="str">
        <f t="shared" si="16"/>
        <v/>
      </c>
      <c r="N129" s="31"/>
      <c r="O129" s="31" t="str">
        <f t="shared" si="17"/>
        <v/>
      </c>
    </row>
    <row r="130" spans="2:15" ht="19.95" customHeight="1" x14ac:dyDescent="0.35">
      <c r="B130" s="20" t="str">
        <f t="shared" si="10"/>
        <v/>
      </c>
      <c r="C130" s="31">
        <f t="shared" si="11"/>
        <v>0</v>
      </c>
      <c r="D130" s="31" t="str">
        <f t="shared" si="12"/>
        <v/>
      </c>
      <c r="E130" s="31" t="str">
        <f t="shared" si="13"/>
        <v/>
      </c>
      <c r="F130" s="31"/>
      <c r="G130" s="49" t="str">
        <f t="shared" si="18"/>
        <v/>
      </c>
      <c r="H130" s="49"/>
      <c r="J130" s="20" t="str">
        <f t="shared" si="14"/>
        <v/>
      </c>
      <c r="K130" s="31"/>
      <c r="L130" s="31" t="str">
        <f t="shared" si="15"/>
        <v/>
      </c>
      <c r="M130" s="31" t="str">
        <f t="shared" si="16"/>
        <v/>
      </c>
      <c r="N130" s="31"/>
      <c r="O130" s="31" t="str">
        <f t="shared" si="17"/>
        <v/>
      </c>
    </row>
    <row r="131" spans="2:15" ht="19.95" customHeight="1" x14ac:dyDescent="0.35">
      <c r="B131" s="20" t="str">
        <f t="shared" si="10"/>
        <v/>
      </c>
      <c r="C131" s="31">
        <f t="shared" si="11"/>
        <v>0</v>
      </c>
      <c r="D131" s="31" t="str">
        <f t="shared" si="12"/>
        <v/>
      </c>
      <c r="E131" s="31" t="str">
        <f t="shared" si="13"/>
        <v/>
      </c>
      <c r="F131" s="31"/>
      <c r="G131" s="49" t="str">
        <f t="shared" si="18"/>
        <v/>
      </c>
      <c r="H131" s="49"/>
      <c r="J131" s="20" t="str">
        <f t="shared" si="14"/>
        <v/>
      </c>
      <c r="K131" s="31"/>
      <c r="L131" s="31" t="str">
        <f t="shared" si="15"/>
        <v/>
      </c>
      <c r="M131" s="31" t="str">
        <f t="shared" si="16"/>
        <v/>
      </c>
      <c r="N131" s="31"/>
      <c r="O131" s="31" t="str">
        <f t="shared" si="17"/>
        <v/>
      </c>
    </row>
    <row r="132" spans="2:15" ht="19.95" customHeight="1" x14ac:dyDescent="0.35">
      <c r="B132" s="20" t="str">
        <f t="shared" si="10"/>
        <v/>
      </c>
      <c r="C132" s="31">
        <f t="shared" si="11"/>
        <v>0</v>
      </c>
      <c r="D132" s="31" t="str">
        <f t="shared" si="12"/>
        <v/>
      </c>
      <c r="E132" s="31" t="str">
        <f t="shared" si="13"/>
        <v/>
      </c>
      <c r="F132" s="31"/>
      <c r="G132" s="49" t="str">
        <f t="shared" si="18"/>
        <v/>
      </c>
      <c r="H132" s="49"/>
      <c r="J132" s="20" t="str">
        <f t="shared" si="14"/>
        <v/>
      </c>
      <c r="K132" s="31"/>
      <c r="L132" s="31" t="str">
        <f t="shared" si="15"/>
        <v/>
      </c>
      <c r="M132" s="31" t="str">
        <f t="shared" si="16"/>
        <v/>
      </c>
      <c r="N132" s="31"/>
      <c r="O132" s="31" t="str">
        <f t="shared" si="17"/>
        <v/>
      </c>
    </row>
    <row r="133" spans="2:15" ht="19.95" customHeight="1" x14ac:dyDescent="0.35">
      <c r="B133" s="20" t="str">
        <f t="shared" si="10"/>
        <v/>
      </c>
      <c r="C133" s="31">
        <f t="shared" si="11"/>
        <v>0</v>
      </c>
      <c r="D133" s="31" t="str">
        <f t="shared" si="12"/>
        <v/>
      </c>
      <c r="E133" s="31" t="str">
        <f t="shared" si="13"/>
        <v/>
      </c>
      <c r="F133" s="31"/>
      <c r="G133" s="49" t="str">
        <f t="shared" si="18"/>
        <v/>
      </c>
      <c r="H133" s="49"/>
      <c r="J133" s="20" t="str">
        <f t="shared" si="14"/>
        <v/>
      </c>
      <c r="K133" s="31"/>
      <c r="L133" s="31" t="str">
        <f t="shared" si="15"/>
        <v/>
      </c>
      <c r="M133" s="31" t="str">
        <f t="shared" si="16"/>
        <v/>
      </c>
      <c r="N133" s="31"/>
      <c r="O133" s="31" t="str">
        <f t="shared" si="17"/>
        <v/>
      </c>
    </row>
    <row r="134" spans="2:15" ht="19.95" customHeight="1" x14ac:dyDescent="0.35">
      <c r="B134" s="20" t="str">
        <f t="shared" si="10"/>
        <v/>
      </c>
      <c r="C134" s="31">
        <f t="shared" si="11"/>
        <v>0</v>
      </c>
      <c r="D134" s="31" t="str">
        <f t="shared" si="12"/>
        <v/>
      </c>
      <c r="E134" s="31" t="str">
        <f t="shared" si="13"/>
        <v/>
      </c>
      <c r="F134" s="31"/>
      <c r="G134" s="49" t="str">
        <f t="shared" si="18"/>
        <v/>
      </c>
      <c r="H134" s="49"/>
      <c r="J134" s="20" t="str">
        <f t="shared" si="14"/>
        <v/>
      </c>
      <c r="K134" s="31"/>
      <c r="L134" s="31" t="str">
        <f t="shared" si="15"/>
        <v/>
      </c>
      <c r="M134" s="31" t="str">
        <f t="shared" si="16"/>
        <v/>
      </c>
      <c r="N134" s="31"/>
      <c r="O134" s="31" t="str">
        <f t="shared" si="17"/>
        <v/>
      </c>
    </row>
    <row r="135" spans="2:15" ht="19.95" customHeight="1" x14ac:dyDescent="0.35">
      <c r="B135" s="20" t="str">
        <f t="shared" si="10"/>
        <v/>
      </c>
      <c r="C135" s="31">
        <f t="shared" si="11"/>
        <v>0</v>
      </c>
      <c r="D135" s="31" t="str">
        <f t="shared" si="12"/>
        <v/>
      </c>
      <c r="E135" s="31" t="str">
        <f t="shared" si="13"/>
        <v/>
      </c>
      <c r="F135" s="31"/>
      <c r="G135" s="49" t="str">
        <f t="shared" si="18"/>
        <v/>
      </c>
      <c r="H135" s="49"/>
      <c r="J135" s="20" t="str">
        <f t="shared" si="14"/>
        <v/>
      </c>
      <c r="K135" s="31"/>
      <c r="L135" s="31" t="str">
        <f t="shared" si="15"/>
        <v/>
      </c>
      <c r="M135" s="31" t="str">
        <f t="shared" si="16"/>
        <v/>
      </c>
      <c r="N135" s="31"/>
      <c r="O135" s="31" t="str">
        <f t="shared" si="17"/>
        <v/>
      </c>
    </row>
    <row r="136" spans="2:15" ht="19.95" customHeight="1" x14ac:dyDescent="0.35">
      <c r="B136" s="20" t="str">
        <f t="shared" si="10"/>
        <v/>
      </c>
      <c r="C136" s="31">
        <f t="shared" si="11"/>
        <v>0</v>
      </c>
      <c r="D136" s="31" t="str">
        <f t="shared" si="12"/>
        <v/>
      </c>
      <c r="E136" s="31" t="str">
        <f t="shared" si="13"/>
        <v/>
      </c>
      <c r="F136" s="31"/>
      <c r="G136" s="49" t="str">
        <f t="shared" si="18"/>
        <v/>
      </c>
      <c r="H136" s="49"/>
      <c r="J136" s="20" t="str">
        <f t="shared" si="14"/>
        <v/>
      </c>
      <c r="K136" s="31"/>
      <c r="L136" s="31" t="str">
        <f t="shared" si="15"/>
        <v/>
      </c>
      <c r="M136" s="31" t="str">
        <f t="shared" si="16"/>
        <v/>
      </c>
      <c r="N136" s="31"/>
      <c r="O136" s="31" t="str">
        <f t="shared" si="17"/>
        <v/>
      </c>
    </row>
    <row r="137" spans="2:15" ht="19.95" customHeight="1" x14ac:dyDescent="0.35">
      <c r="B137" s="20" t="str">
        <f t="shared" si="10"/>
        <v/>
      </c>
      <c r="C137" s="31">
        <f t="shared" si="11"/>
        <v>0</v>
      </c>
      <c r="D137" s="31" t="str">
        <f t="shared" si="12"/>
        <v/>
      </c>
      <c r="E137" s="31" t="str">
        <f t="shared" si="13"/>
        <v/>
      </c>
      <c r="F137" s="31"/>
      <c r="G137" s="49" t="str">
        <f t="shared" si="18"/>
        <v/>
      </c>
      <c r="H137" s="49"/>
      <c r="J137" s="20" t="str">
        <f t="shared" si="14"/>
        <v/>
      </c>
      <c r="K137" s="31"/>
      <c r="L137" s="31" t="str">
        <f t="shared" si="15"/>
        <v/>
      </c>
      <c r="M137" s="31" t="str">
        <f t="shared" si="16"/>
        <v/>
      </c>
      <c r="N137" s="31"/>
      <c r="O137" s="31" t="str">
        <f t="shared" si="17"/>
        <v/>
      </c>
    </row>
    <row r="138" spans="2:15" ht="19.95" customHeight="1" x14ac:dyDescent="0.35">
      <c r="B138" s="20" t="str">
        <f t="shared" si="10"/>
        <v/>
      </c>
      <c r="C138" s="31">
        <f t="shared" si="11"/>
        <v>0</v>
      </c>
      <c r="D138" s="31" t="str">
        <f t="shared" si="12"/>
        <v/>
      </c>
      <c r="E138" s="31" t="str">
        <f t="shared" si="13"/>
        <v/>
      </c>
      <c r="F138" s="31"/>
      <c r="G138" s="49" t="str">
        <f t="shared" si="18"/>
        <v/>
      </c>
      <c r="H138" s="49"/>
      <c r="J138" s="20" t="str">
        <f t="shared" si="14"/>
        <v/>
      </c>
      <c r="K138" s="31"/>
      <c r="L138" s="31" t="str">
        <f t="shared" si="15"/>
        <v/>
      </c>
      <c r="M138" s="31" t="str">
        <f t="shared" si="16"/>
        <v/>
      </c>
      <c r="N138" s="31"/>
      <c r="O138" s="31" t="str">
        <f t="shared" si="17"/>
        <v/>
      </c>
    </row>
    <row r="139" spans="2:15" ht="19.95" customHeight="1" x14ac:dyDescent="0.35">
      <c r="B139" s="20" t="str">
        <f t="shared" si="10"/>
        <v/>
      </c>
      <c r="C139" s="31">
        <f t="shared" si="11"/>
        <v>0</v>
      </c>
      <c r="D139" s="31" t="str">
        <f t="shared" si="12"/>
        <v/>
      </c>
      <c r="E139" s="31" t="str">
        <f t="shared" si="13"/>
        <v/>
      </c>
      <c r="F139" s="31"/>
      <c r="G139" s="49" t="str">
        <f t="shared" si="18"/>
        <v/>
      </c>
      <c r="H139" s="49"/>
      <c r="J139" s="20" t="str">
        <f t="shared" si="14"/>
        <v/>
      </c>
      <c r="K139" s="31"/>
      <c r="L139" s="31" t="str">
        <f t="shared" si="15"/>
        <v/>
      </c>
      <c r="M139" s="31" t="str">
        <f t="shared" si="16"/>
        <v/>
      </c>
      <c r="N139" s="31"/>
      <c r="O139" s="31" t="str">
        <f t="shared" si="17"/>
        <v/>
      </c>
    </row>
    <row r="140" spans="2:15" ht="19.95" customHeight="1" x14ac:dyDescent="0.35">
      <c r="B140" s="20" t="str">
        <f t="shared" si="10"/>
        <v/>
      </c>
      <c r="C140" s="31">
        <f t="shared" si="11"/>
        <v>0</v>
      </c>
      <c r="D140" s="31" t="str">
        <f t="shared" si="12"/>
        <v/>
      </c>
      <c r="E140" s="31" t="str">
        <f t="shared" si="13"/>
        <v/>
      </c>
      <c r="F140" s="31"/>
      <c r="G140" s="49" t="str">
        <f t="shared" si="18"/>
        <v/>
      </c>
      <c r="H140" s="49"/>
      <c r="J140" s="20" t="str">
        <f t="shared" si="14"/>
        <v/>
      </c>
      <c r="K140" s="31"/>
      <c r="L140" s="31" t="str">
        <f t="shared" si="15"/>
        <v/>
      </c>
      <c r="M140" s="31" t="str">
        <f t="shared" si="16"/>
        <v/>
      </c>
      <c r="N140" s="31"/>
      <c r="O140" s="31" t="str">
        <f t="shared" si="17"/>
        <v/>
      </c>
    </row>
    <row r="141" spans="2:15" ht="19.95" customHeight="1" x14ac:dyDescent="0.35">
      <c r="B141" s="20" t="str">
        <f t="shared" si="10"/>
        <v/>
      </c>
      <c r="C141" s="31">
        <f t="shared" si="11"/>
        <v>0</v>
      </c>
      <c r="D141" s="31" t="str">
        <f t="shared" si="12"/>
        <v/>
      </c>
      <c r="E141" s="31" t="str">
        <f t="shared" si="13"/>
        <v/>
      </c>
      <c r="F141" s="31"/>
      <c r="G141" s="49" t="str">
        <f t="shared" si="18"/>
        <v/>
      </c>
      <c r="H141" s="49"/>
      <c r="J141" s="20" t="str">
        <f t="shared" si="14"/>
        <v/>
      </c>
      <c r="K141" s="31"/>
      <c r="L141" s="31" t="str">
        <f t="shared" si="15"/>
        <v/>
      </c>
      <c r="M141" s="31" t="str">
        <f t="shared" si="16"/>
        <v/>
      </c>
      <c r="N141" s="31"/>
      <c r="O141" s="31" t="str">
        <f t="shared" si="17"/>
        <v/>
      </c>
    </row>
    <row r="142" spans="2:15" ht="19.95" customHeight="1" x14ac:dyDescent="0.35">
      <c r="B142" s="20" t="str">
        <f t="shared" si="10"/>
        <v/>
      </c>
      <c r="C142" s="31">
        <f t="shared" si="11"/>
        <v>0</v>
      </c>
      <c r="D142" s="31" t="str">
        <f t="shared" si="12"/>
        <v/>
      </c>
      <c r="E142" s="31" t="str">
        <f t="shared" si="13"/>
        <v/>
      </c>
      <c r="F142" s="31"/>
      <c r="G142" s="49" t="str">
        <f t="shared" si="18"/>
        <v/>
      </c>
      <c r="H142" s="49"/>
      <c r="J142" s="20" t="str">
        <f t="shared" si="14"/>
        <v/>
      </c>
      <c r="K142" s="31"/>
      <c r="L142" s="31" t="str">
        <f t="shared" si="15"/>
        <v/>
      </c>
      <c r="M142" s="31" t="str">
        <f t="shared" si="16"/>
        <v/>
      </c>
      <c r="N142" s="31"/>
      <c r="O142" s="31" t="str">
        <f t="shared" si="17"/>
        <v/>
      </c>
    </row>
    <row r="143" spans="2:15" ht="19.95" customHeight="1" x14ac:dyDescent="0.35">
      <c r="B143" s="20" t="str">
        <f t="shared" si="10"/>
        <v/>
      </c>
      <c r="C143" s="31">
        <f t="shared" si="11"/>
        <v>0</v>
      </c>
      <c r="D143" s="31" t="str">
        <f t="shared" si="12"/>
        <v/>
      </c>
      <c r="E143" s="31" t="str">
        <f t="shared" si="13"/>
        <v/>
      </c>
      <c r="F143" s="31"/>
      <c r="G143" s="49" t="str">
        <f t="shared" si="18"/>
        <v/>
      </c>
      <c r="H143" s="49"/>
      <c r="J143" s="20" t="str">
        <f t="shared" si="14"/>
        <v/>
      </c>
      <c r="K143" s="31"/>
      <c r="L143" s="31" t="str">
        <f t="shared" si="15"/>
        <v/>
      </c>
      <c r="M143" s="31" t="str">
        <f t="shared" si="16"/>
        <v/>
      </c>
      <c r="N143" s="31"/>
      <c r="O143" s="31" t="str">
        <f t="shared" si="17"/>
        <v/>
      </c>
    </row>
    <row r="144" spans="2:15" ht="19.95" customHeight="1" x14ac:dyDescent="0.35">
      <c r="B144" s="20" t="str">
        <f t="shared" si="10"/>
        <v/>
      </c>
      <c r="C144" s="31">
        <f t="shared" si="11"/>
        <v>0</v>
      </c>
      <c r="D144" s="31" t="str">
        <f t="shared" si="12"/>
        <v/>
      </c>
      <c r="E144" s="31" t="str">
        <f t="shared" si="13"/>
        <v/>
      </c>
      <c r="F144" s="31"/>
      <c r="G144" s="49" t="str">
        <f t="shared" si="18"/>
        <v/>
      </c>
      <c r="H144" s="49"/>
      <c r="J144" s="20" t="str">
        <f t="shared" si="14"/>
        <v/>
      </c>
      <c r="K144" s="31"/>
      <c r="L144" s="31" t="str">
        <f t="shared" si="15"/>
        <v/>
      </c>
      <c r="M144" s="31" t="str">
        <f t="shared" si="16"/>
        <v/>
      </c>
      <c r="N144" s="31"/>
      <c r="O144" s="31" t="str">
        <f t="shared" si="17"/>
        <v/>
      </c>
    </row>
    <row r="145" spans="2:15" ht="19.95" customHeight="1" x14ac:dyDescent="0.35">
      <c r="B145" s="20" t="str">
        <f t="shared" si="10"/>
        <v/>
      </c>
      <c r="C145" s="31">
        <f t="shared" si="11"/>
        <v>0</v>
      </c>
      <c r="D145" s="31" t="str">
        <f t="shared" si="12"/>
        <v/>
      </c>
      <c r="E145" s="31" t="str">
        <f t="shared" si="13"/>
        <v/>
      </c>
      <c r="F145" s="31"/>
      <c r="G145" s="49" t="str">
        <f t="shared" si="18"/>
        <v/>
      </c>
      <c r="H145" s="49"/>
      <c r="J145" s="20" t="str">
        <f t="shared" si="14"/>
        <v/>
      </c>
      <c r="K145" s="31"/>
      <c r="L145" s="31" t="str">
        <f t="shared" si="15"/>
        <v/>
      </c>
      <c r="M145" s="31" t="str">
        <f t="shared" si="16"/>
        <v/>
      </c>
      <c r="N145" s="31"/>
      <c r="O145" s="31" t="str">
        <f t="shared" si="17"/>
        <v/>
      </c>
    </row>
    <row r="146" spans="2:15" ht="19.95" customHeight="1" x14ac:dyDescent="0.35">
      <c r="B146" s="20" t="str">
        <f t="shared" si="10"/>
        <v/>
      </c>
      <c r="C146" s="31">
        <f t="shared" si="11"/>
        <v>0</v>
      </c>
      <c r="D146" s="31" t="str">
        <f t="shared" si="12"/>
        <v/>
      </c>
      <c r="E146" s="31" t="str">
        <f t="shared" si="13"/>
        <v/>
      </c>
      <c r="F146" s="31"/>
      <c r="G146" s="49" t="str">
        <f t="shared" si="18"/>
        <v/>
      </c>
      <c r="H146" s="49"/>
      <c r="J146" s="20" t="str">
        <f t="shared" si="14"/>
        <v/>
      </c>
      <c r="K146" s="31"/>
      <c r="L146" s="31" t="str">
        <f t="shared" si="15"/>
        <v/>
      </c>
      <c r="M146" s="31" t="str">
        <f t="shared" si="16"/>
        <v/>
      </c>
      <c r="N146" s="31"/>
      <c r="O146" s="31" t="str">
        <f t="shared" si="17"/>
        <v/>
      </c>
    </row>
    <row r="147" spans="2:15" ht="19.95" customHeight="1" x14ac:dyDescent="0.35">
      <c r="B147" s="20" t="str">
        <f t="shared" si="10"/>
        <v/>
      </c>
      <c r="C147" s="31">
        <f t="shared" si="11"/>
        <v>0</v>
      </c>
      <c r="D147" s="31" t="str">
        <f t="shared" si="12"/>
        <v/>
      </c>
      <c r="E147" s="31" t="str">
        <f t="shared" si="13"/>
        <v/>
      </c>
      <c r="F147" s="31"/>
      <c r="G147" s="49" t="str">
        <f t="shared" si="18"/>
        <v/>
      </c>
      <c r="H147" s="49"/>
      <c r="J147" s="20" t="str">
        <f t="shared" si="14"/>
        <v/>
      </c>
      <c r="K147" s="31"/>
      <c r="L147" s="31" t="str">
        <f t="shared" si="15"/>
        <v/>
      </c>
      <c r="M147" s="31" t="str">
        <f t="shared" si="16"/>
        <v/>
      </c>
      <c r="N147" s="31"/>
      <c r="O147" s="31" t="str">
        <f t="shared" si="17"/>
        <v/>
      </c>
    </row>
    <row r="148" spans="2:15" ht="19.95" customHeight="1" x14ac:dyDescent="0.35">
      <c r="B148" s="20" t="str">
        <f t="shared" si="10"/>
        <v/>
      </c>
      <c r="C148" s="31">
        <f t="shared" si="11"/>
        <v>0</v>
      </c>
      <c r="D148" s="31" t="str">
        <f t="shared" si="12"/>
        <v/>
      </c>
      <c r="E148" s="31" t="str">
        <f t="shared" si="13"/>
        <v/>
      </c>
      <c r="F148" s="31"/>
      <c r="G148" s="49" t="str">
        <f t="shared" si="18"/>
        <v/>
      </c>
      <c r="H148" s="49"/>
      <c r="J148" s="20" t="str">
        <f t="shared" si="14"/>
        <v/>
      </c>
      <c r="K148" s="31"/>
      <c r="L148" s="31" t="str">
        <f t="shared" si="15"/>
        <v/>
      </c>
      <c r="M148" s="31" t="str">
        <f t="shared" si="16"/>
        <v/>
      </c>
      <c r="N148" s="31"/>
      <c r="O148" s="31" t="str">
        <f t="shared" si="17"/>
        <v/>
      </c>
    </row>
    <row r="149" spans="2:15" ht="19.95" customHeight="1" x14ac:dyDescent="0.35">
      <c r="B149" s="20" t="str">
        <f t="shared" si="10"/>
        <v/>
      </c>
      <c r="C149" s="31">
        <f t="shared" si="11"/>
        <v>0</v>
      </c>
      <c r="D149" s="31" t="str">
        <f t="shared" si="12"/>
        <v/>
      </c>
      <c r="E149" s="31" t="str">
        <f t="shared" si="13"/>
        <v/>
      </c>
      <c r="F149" s="31"/>
      <c r="G149" s="49" t="str">
        <f t="shared" si="18"/>
        <v/>
      </c>
      <c r="H149" s="49"/>
      <c r="J149" s="20" t="str">
        <f t="shared" si="14"/>
        <v/>
      </c>
      <c r="K149" s="31"/>
      <c r="L149" s="31" t="str">
        <f t="shared" si="15"/>
        <v/>
      </c>
      <c r="M149" s="31" t="str">
        <f t="shared" si="16"/>
        <v/>
      </c>
      <c r="N149" s="31"/>
      <c r="O149" s="31" t="str">
        <f t="shared" si="17"/>
        <v/>
      </c>
    </row>
    <row r="150" spans="2:15" ht="19.95" customHeight="1" x14ac:dyDescent="0.35">
      <c r="B150" s="20" t="str">
        <f t="shared" si="10"/>
        <v/>
      </c>
      <c r="C150" s="31">
        <f t="shared" si="11"/>
        <v>0</v>
      </c>
      <c r="D150" s="31" t="str">
        <f t="shared" si="12"/>
        <v/>
      </c>
      <c r="E150" s="31" t="str">
        <f t="shared" si="13"/>
        <v/>
      </c>
      <c r="F150" s="31"/>
      <c r="G150" s="49" t="str">
        <f t="shared" si="18"/>
        <v/>
      </c>
      <c r="H150" s="49"/>
      <c r="J150" s="20" t="str">
        <f t="shared" si="14"/>
        <v/>
      </c>
      <c r="K150" s="31"/>
      <c r="L150" s="31" t="str">
        <f t="shared" si="15"/>
        <v/>
      </c>
      <c r="M150" s="31" t="str">
        <f t="shared" si="16"/>
        <v/>
      </c>
      <c r="N150" s="31"/>
      <c r="O150" s="31" t="str">
        <f t="shared" si="17"/>
        <v/>
      </c>
    </row>
    <row r="151" spans="2:15" ht="19.95" customHeight="1" x14ac:dyDescent="0.35">
      <c r="B151" s="20" t="str">
        <f t="shared" si="10"/>
        <v/>
      </c>
      <c r="C151" s="31">
        <f t="shared" si="11"/>
        <v>0</v>
      </c>
      <c r="D151" s="31" t="str">
        <f t="shared" si="12"/>
        <v/>
      </c>
      <c r="E151" s="31" t="str">
        <f t="shared" si="13"/>
        <v/>
      </c>
      <c r="F151" s="31"/>
      <c r="G151" s="49" t="str">
        <f t="shared" si="18"/>
        <v/>
      </c>
      <c r="H151" s="49"/>
      <c r="J151" s="20" t="str">
        <f t="shared" si="14"/>
        <v/>
      </c>
      <c r="K151" s="31"/>
      <c r="L151" s="31" t="str">
        <f t="shared" si="15"/>
        <v/>
      </c>
      <c r="M151" s="31" t="str">
        <f t="shared" si="16"/>
        <v/>
      </c>
      <c r="N151" s="31"/>
      <c r="O151" s="31" t="str">
        <f t="shared" si="17"/>
        <v/>
      </c>
    </row>
    <row r="152" spans="2:15" ht="19.95" customHeight="1" x14ac:dyDescent="0.35">
      <c r="B152" s="20" t="str">
        <f t="shared" si="10"/>
        <v/>
      </c>
      <c r="C152" s="31">
        <f t="shared" si="11"/>
        <v>0</v>
      </c>
      <c r="D152" s="31" t="str">
        <f t="shared" si="12"/>
        <v/>
      </c>
      <c r="E152" s="31" t="str">
        <f t="shared" si="13"/>
        <v/>
      </c>
      <c r="F152" s="31"/>
      <c r="G152" s="49" t="str">
        <f t="shared" si="18"/>
        <v/>
      </c>
      <c r="H152" s="49"/>
      <c r="J152" s="20" t="str">
        <f t="shared" si="14"/>
        <v/>
      </c>
      <c r="K152" s="31"/>
      <c r="L152" s="31" t="str">
        <f t="shared" si="15"/>
        <v/>
      </c>
      <c r="M152" s="31" t="str">
        <f t="shared" si="16"/>
        <v/>
      </c>
      <c r="N152" s="31"/>
      <c r="O152" s="31" t="str">
        <f t="shared" si="17"/>
        <v/>
      </c>
    </row>
    <row r="153" spans="2:15" ht="19.95" customHeight="1" x14ac:dyDescent="0.35">
      <c r="B153" s="20" t="str">
        <f t="shared" si="10"/>
        <v/>
      </c>
      <c r="C153" s="31">
        <f t="shared" si="11"/>
        <v>0</v>
      </c>
      <c r="D153" s="31" t="str">
        <f t="shared" si="12"/>
        <v/>
      </c>
      <c r="E153" s="31" t="str">
        <f t="shared" si="13"/>
        <v/>
      </c>
      <c r="F153" s="31"/>
      <c r="G153" s="49" t="str">
        <f t="shared" si="18"/>
        <v/>
      </c>
      <c r="H153" s="49"/>
      <c r="J153" s="20" t="str">
        <f t="shared" si="14"/>
        <v/>
      </c>
      <c r="K153" s="31"/>
      <c r="L153" s="31" t="str">
        <f t="shared" si="15"/>
        <v/>
      </c>
      <c r="M153" s="31" t="str">
        <f t="shared" si="16"/>
        <v/>
      </c>
      <c r="N153" s="31"/>
      <c r="O153" s="31" t="str">
        <f t="shared" si="17"/>
        <v/>
      </c>
    </row>
    <row r="154" spans="2:15" ht="19.95" customHeight="1" x14ac:dyDescent="0.35">
      <c r="B154" s="20" t="str">
        <f t="shared" si="10"/>
        <v/>
      </c>
      <c r="C154" s="31">
        <f t="shared" si="11"/>
        <v>0</v>
      </c>
      <c r="D154" s="31" t="str">
        <f t="shared" si="12"/>
        <v/>
      </c>
      <c r="E154" s="31" t="str">
        <f t="shared" si="13"/>
        <v/>
      </c>
      <c r="F154" s="31"/>
      <c r="G154" s="49" t="str">
        <f t="shared" si="18"/>
        <v/>
      </c>
      <c r="H154" s="49"/>
      <c r="J154" s="20" t="str">
        <f t="shared" si="14"/>
        <v/>
      </c>
      <c r="K154" s="31"/>
      <c r="L154" s="31" t="str">
        <f t="shared" si="15"/>
        <v/>
      </c>
      <c r="M154" s="31" t="str">
        <f t="shared" si="16"/>
        <v/>
      </c>
      <c r="N154" s="31"/>
      <c r="O154" s="31" t="str">
        <f t="shared" si="17"/>
        <v/>
      </c>
    </row>
    <row r="155" spans="2:15" ht="19.95" customHeight="1" x14ac:dyDescent="0.35">
      <c r="B155" s="20" t="str">
        <f t="shared" si="10"/>
        <v/>
      </c>
      <c r="C155" s="31">
        <f t="shared" si="11"/>
        <v>0</v>
      </c>
      <c r="D155" s="31" t="str">
        <f t="shared" si="12"/>
        <v/>
      </c>
      <c r="E155" s="31" t="str">
        <f t="shared" si="13"/>
        <v/>
      </c>
      <c r="F155" s="31"/>
      <c r="G155" s="49" t="str">
        <f t="shared" si="18"/>
        <v/>
      </c>
      <c r="H155" s="49"/>
      <c r="J155" s="20" t="str">
        <f t="shared" si="14"/>
        <v/>
      </c>
      <c r="K155" s="31"/>
      <c r="L155" s="31" t="str">
        <f t="shared" si="15"/>
        <v/>
      </c>
      <c r="M155" s="31" t="str">
        <f t="shared" si="16"/>
        <v/>
      </c>
      <c r="N155" s="31"/>
      <c r="O155" s="31" t="str">
        <f t="shared" si="17"/>
        <v/>
      </c>
    </row>
    <row r="156" spans="2:15" ht="19.95" customHeight="1" x14ac:dyDescent="0.35">
      <c r="B156" s="20" t="str">
        <f t="shared" si="10"/>
        <v/>
      </c>
      <c r="C156" s="31">
        <f t="shared" si="11"/>
        <v>0</v>
      </c>
      <c r="D156" s="31" t="str">
        <f t="shared" si="12"/>
        <v/>
      </c>
      <c r="E156" s="31" t="str">
        <f t="shared" si="13"/>
        <v/>
      </c>
      <c r="F156" s="31"/>
      <c r="G156" s="49" t="str">
        <f t="shared" si="18"/>
        <v/>
      </c>
      <c r="H156" s="49"/>
      <c r="J156" s="20" t="str">
        <f t="shared" si="14"/>
        <v/>
      </c>
      <c r="K156" s="31"/>
      <c r="L156" s="31" t="str">
        <f t="shared" si="15"/>
        <v/>
      </c>
      <c r="M156" s="31" t="str">
        <f t="shared" si="16"/>
        <v/>
      </c>
      <c r="N156" s="31"/>
      <c r="O156" s="31" t="str">
        <f t="shared" si="17"/>
        <v/>
      </c>
    </row>
    <row r="157" spans="2:15" ht="19.95" customHeight="1" x14ac:dyDescent="0.35">
      <c r="B157" s="20" t="str">
        <f t="shared" ref="B157:B220" si="19">IF(B156="","",IF(G156&gt;0,B156+1,""))</f>
        <v/>
      </c>
      <c r="C157" s="31">
        <f t="shared" ref="C157:C220" si="20">K157</f>
        <v>0</v>
      </c>
      <c r="D157" s="31" t="str">
        <f t="shared" ref="D157:D220" si="21">IF(B157="","",ROUND(IF(B157&lt;=$E$14,$E$15/12*G156,$E$13/12*G156),2))</f>
        <v/>
      </c>
      <c r="E157" s="31" t="str">
        <f t="shared" ref="E157:E220" si="22">IF(B157="","",MIN($E$8,G156+D157)+C157-D157)</f>
        <v/>
      </c>
      <c r="F157" s="31"/>
      <c r="G157" s="49" t="str">
        <f t="shared" si="18"/>
        <v/>
      </c>
      <c r="H157" s="49"/>
      <c r="J157" s="20" t="str">
        <f t="shared" ref="J157:J220" si="23">IF(J156="","",IF(O156&gt;0,J156+1,""))</f>
        <v/>
      </c>
      <c r="K157" s="31"/>
      <c r="L157" s="31" t="str">
        <f t="shared" ref="L157:L220" si="24">IF(J157="","",ROUND(IF(J157&lt;=$M$14,$M$15/12*O156,$M$13/12*O156),2))</f>
        <v/>
      </c>
      <c r="M157" s="31" t="str">
        <f t="shared" ref="M157:M220" si="25">IF(J157="","",MIN($E$8,O156+L157)+K157-L157)</f>
        <v/>
      </c>
      <c r="N157" s="31"/>
      <c r="O157" s="31" t="str">
        <f t="shared" ref="O157:O220" si="26">IF(J157="","",O156-M157)</f>
        <v/>
      </c>
    </row>
    <row r="158" spans="2:15" ht="19.95" customHeight="1" x14ac:dyDescent="0.35">
      <c r="B158" s="20" t="str">
        <f t="shared" si="19"/>
        <v/>
      </c>
      <c r="C158" s="31">
        <f t="shared" si="20"/>
        <v>0</v>
      </c>
      <c r="D158" s="31" t="str">
        <f t="shared" si="21"/>
        <v/>
      </c>
      <c r="E158" s="31" t="str">
        <f t="shared" si="22"/>
        <v/>
      </c>
      <c r="F158" s="31"/>
      <c r="G158" s="49" t="str">
        <f t="shared" si="18"/>
        <v/>
      </c>
      <c r="H158" s="49"/>
      <c r="J158" s="20" t="str">
        <f t="shared" si="23"/>
        <v/>
      </c>
      <c r="K158" s="31"/>
      <c r="L158" s="31" t="str">
        <f t="shared" si="24"/>
        <v/>
      </c>
      <c r="M158" s="31" t="str">
        <f t="shared" si="25"/>
        <v/>
      </c>
      <c r="N158" s="31"/>
      <c r="O158" s="31" t="str">
        <f t="shared" si="26"/>
        <v/>
      </c>
    </row>
    <row r="159" spans="2:15" ht="19.95" customHeight="1" x14ac:dyDescent="0.35">
      <c r="B159" s="20" t="str">
        <f t="shared" si="19"/>
        <v/>
      </c>
      <c r="C159" s="31">
        <f t="shared" si="20"/>
        <v>0</v>
      </c>
      <c r="D159" s="31" t="str">
        <f t="shared" si="21"/>
        <v/>
      </c>
      <c r="E159" s="31" t="str">
        <f t="shared" si="22"/>
        <v/>
      </c>
      <c r="F159" s="31"/>
      <c r="G159" s="49" t="str">
        <f t="shared" si="18"/>
        <v/>
      </c>
      <c r="H159" s="49"/>
      <c r="J159" s="20" t="str">
        <f t="shared" si="23"/>
        <v/>
      </c>
      <c r="K159" s="31"/>
      <c r="L159" s="31" t="str">
        <f t="shared" si="24"/>
        <v/>
      </c>
      <c r="M159" s="31" t="str">
        <f t="shared" si="25"/>
        <v/>
      </c>
      <c r="N159" s="31"/>
      <c r="O159" s="31" t="str">
        <f t="shared" si="26"/>
        <v/>
      </c>
    </row>
    <row r="160" spans="2:15" ht="19.95" customHeight="1" x14ac:dyDescent="0.35">
      <c r="B160" s="20" t="str">
        <f t="shared" si="19"/>
        <v/>
      </c>
      <c r="C160" s="31">
        <f t="shared" si="20"/>
        <v>0</v>
      </c>
      <c r="D160" s="31" t="str">
        <f t="shared" si="21"/>
        <v/>
      </c>
      <c r="E160" s="31" t="str">
        <f t="shared" si="22"/>
        <v/>
      </c>
      <c r="F160" s="31"/>
      <c r="G160" s="49" t="str">
        <f t="shared" si="18"/>
        <v/>
      </c>
      <c r="H160" s="49"/>
      <c r="J160" s="20" t="str">
        <f t="shared" si="23"/>
        <v/>
      </c>
      <c r="K160" s="31"/>
      <c r="L160" s="31" t="str">
        <f t="shared" si="24"/>
        <v/>
      </c>
      <c r="M160" s="31" t="str">
        <f t="shared" si="25"/>
        <v/>
      </c>
      <c r="N160" s="31"/>
      <c r="O160" s="31" t="str">
        <f t="shared" si="26"/>
        <v/>
      </c>
    </row>
    <row r="161" spans="2:15" ht="19.95" customHeight="1" x14ac:dyDescent="0.35">
      <c r="B161" s="20" t="str">
        <f t="shared" si="19"/>
        <v/>
      </c>
      <c r="C161" s="31">
        <f t="shared" si="20"/>
        <v>0</v>
      </c>
      <c r="D161" s="31" t="str">
        <f t="shared" si="21"/>
        <v/>
      </c>
      <c r="E161" s="31" t="str">
        <f t="shared" si="22"/>
        <v/>
      </c>
      <c r="F161" s="31"/>
      <c r="G161" s="49" t="str">
        <f t="shared" si="18"/>
        <v/>
      </c>
      <c r="H161" s="49"/>
      <c r="J161" s="20" t="str">
        <f t="shared" si="23"/>
        <v/>
      </c>
      <c r="K161" s="31"/>
      <c r="L161" s="31" t="str">
        <f t="shared" si="24"/>
        <v/>
      </c>
      <c r="M161" s="31" t="str">
        <f t="shared" si="25"/>
        <v/>
      </c>
      <c r="N161" s="31"/>
      <c r="O161" s="31" t="str">
        <f t="shared" si="26"/>
        <v/>
      </c>
    </row>
    <row r="162" spans="2:15" ht="19.95" customHeight="1" x14ac:dyDescent="0.35">
      <c r="B162" s="20" t="str">
        <f t="shared" si="19"/>
        <v/>
      </c>
      <c r="C162" s="31">
        <f t="shared" si="20"/>
        <v>0</v>
      </c>
      <c r="D162" s="31" t="str">
        <f t="shared" si="21"/>
        <v/>
      </c>
      <c r="E162" s="31" t="str">
        <f t="shared" si="22"/>
        <v/>
      </c>
      <c r="F162" s="31"/>
      <c r="G162" s="49" t="str">
        <f t="shared" si="18"/>
        <v/>
      </c>
      <c r="H162" s="49"/>
      <c r="J162" s="20" t="str">
        <f t="shared" si="23"/>
        <v/>
      </c>
      <c r="K162" s="31"/>
      <c r="L162" s="31" t="str">
        <f t="shared" si="24"/>
        <v/>
      </c>
      <c r="M162" s="31" t="str">
        <f t="shared" si="25"/>
        <v/>
      </c>
      <c r="N162" s="31"/>
      <c r="O162" s="31" t="str">
        <f t="shared" si="26"/>
        <v/>
      </c>
    </row>
    <row r="163" spans="2:15" ht="19.95" customHeight="1" x14ac:dyDescent="0.35">
      <c r="B163" s="20" t="str">
        <f t="shared" si="19"/>
        <v/>
      </c>
      <c r="C163" s="31">
        <f t="shared" si="20"/>
        <v>0</v>
      </c>
      <c r="D163" s="31" t="str">
        <f t="shared" si="21"/>
        <v/>
      </c>
      <c r="E163" s="31" t="str">
        <f t="shared" si="22"/>
        <v/>
      </c>
      <c r="F163" s="31"/>
      <c r="G163" s="49" t="str">
        <f t="shared" si="18"/>
        <v/>
      </c>
      <c r="H163" s="49"/>
      <c r="J163" s="20" t="str">
        <f t="shared" si="23"/>
        <v/>
      </c>
      <c r="K163" s="31"/>
      <c r="L163" s="31" t="str">
        <f t="shared" si="24"/>
        <v/>
      </c>
      <c r="M163" s="31" t="str">
        <f t="shared" si="25"/>
        <v/>
      </c>
      <c r="N163" s="31"/>
      <c r="O163" s="31" t="str">
        <f t="shared" si="26"/>
        <v/>
      </c>
    </row>
    <row r="164" spans="2:15" ht="19.95" customHeight="1" x14ac:dyDescent="0.35">
      <c r="B164" s="20" t="str">
        <f t="shared" si="19"/>
        <v/>
      </c>
      <c r="C164" s="31">
        <f t="shared" si="20"/>
        <v>0</v>
      </c>
      <c r="D164" s="31" t="str">
        <f t="shared" si="21"/>
        <v/>
      </c>
      <c r="E164" s="31" t="str">
        <f t="shared" si="22"/>
        <v/>
      </c>
      <c r="F164" s="31"/>
      <c r="G164" s="49" t="str">
        <f t="shared" ref="G164:G227" si="27">IF(B164="","",G163-E164)</f>
        <v/>
      </c>
      <c r="H164" s="49"/>
      <c r="J164" s="20" t="str">
        <f t="shared" si="23"/>
        <v/>
      </c>
      <c r="K164" s="31"/>
      <c r="L164" s="31" t="str">
        <f t="shared" si="24"/>
        <v/>
      </c>
      <c r="M164" s="31" t="str">
        <f t="shared" si="25"/>
        <v/>
      </c>
      <c r="N164" s="31"/>
      <c r="O164" s="31" t="str">
        <f t="shared" si="26"/>
        <v/>
      </c>
    </row>
    <row r="165" spans="2:15" ht="19.95" customHeight="1" x14ac:dyDescent="0.35">
      <c r="B165" s="20" t="str">
        <f t="shared" si="19"/>
        <v/>
      </c>
      <c r="C165" s="31">
        <f t="shared" si="20"/>
        <v>0</v>
      </c>
      <c r="D165" s="31" t="str">
        <f t="shared" si="21"/>
        <v/>
      </c>
      <c r="E165" s="31" t="str">
        <f t="shared" si="22"/>
        <v/>
      </c>
      <c r="F165" s="31"/>
      <c r="G165" s="49" t="str">
        <f t="shared" si="27"/>
        <v/>
      </c>
      <c r="H165" s="49"/>
      <c r="J165" s="20" t="str">
        <f t="shared" si="23"/>
        <v/>
      </c>
      <c r="K165" s="31"/>
      <c r="L165" s="31" t="str">
        <f t="shared" si="24"/>
        <v/>
      </c>
      <c r="M165" s="31" t="str">
        <f t="shared" si="25"/>
        <v/>
      </c>
      <c r="N165" s="31"/>
      <c r="O165" s="31" t="str">
        <f t="shared" si="26"/>
        <v/>
      </c>
    </row>
    <row r="166" spans="2:15" ht="19.95" customHeight="1" x14ac:dyDescent="0.35">
      <c r="B166" s="20" t="str">
        <f t="shared" si="19"/>
        <v/>
      </c>
      <c r="C166" s="31">
        <f t="shared" si="20"/>
        <v>0</v>
      </c>
      <c r="D166" s="31" t="str">
        <f t="shared" si="21"/>
        <v/>
      </c>
      <c r="E166" s="31" t="str">
        <f t="shared" si="22"/>
        <v/>
      </c>
      <c r="F166" s="31"/>
      <c r="G166" s="49" t="str">
        <f t="shared" si="27"/>
        <v/>
      </c>
      <c r="H166" s="49"/>
      <c r="J166" s="20" t="str">
        <f t="shared" si="23"/>
        <v/>
      </c>
      <c r="K166" s="31"/>
      <c r="L166" s="31" t="str">
        <f t="shared" si="24"/>
        <v/>
      </c>
      <c r="M166" s="31" t="str">
        <f t="shared" si="25"/>
        <v/>
      </c>
      <c r="N166" s="31"/>
      <c r="O166" s="31" t="str">
        <f t="shared" si="26"/>
        <v/>
      </c>
    </row>
    <row r="167" spans="2:15" ht="19.95" customHeight="1" x14ac:dyDescent="0.35">
      <c r="B167" s="20" t="str">
        <f t="shared" si="19"/>
        <v/>
      </c>
      <c r="C167" s="31">
        <f t="shared" si="20"/>
        <v>0</v>
      </c>
      <c r="D167" s="31" t="str">
        <f t="shared" si="21"/>
        <v/>
      </c>
      <c r="E167" s="31" t="str">
        <f t="shared" si="22"/>
        <v/>
      </c>
      <c r="F167" s="31"/>
      <c r="G167" s="49" t="str">
        <f t="shared" si="27"/>
        <v/>
      </c>
      <c r="H167" s="49"/>
      <c r="J167" s="20" t="str">
        <f t="shared" si="23"/>
        <v/>
      </c>
      <c r="K167" s="31"/>
      <c r="L167" s="31" t="str">
        <f t="shared" si="24"/>
        <v/>
      </c>
      <c r="M167" s="31" t="str">
        <f t="shared" si="25"/>
        <v/>
      </c>
      <c r="N167" s="31"/>
      <c r="O167" s="31" t="str">
        <f t="shared" si="26"/>
        <v/>
      </c>
    </row>
    <row r="168" spans="2:15" ht="19.95" customHeight="1" x14ac:dyDescent="0.35">
      <c r="B168" s="20" t="str">
        <f t="shared" si="19"/>
        <v/>
      </c>
      <c r="C168" s="31">
        <f t="shared" si="20"/>
        <v>0</v>
      </c>
      <c r="D168" s="31" t="str">
        <f t="shared" si="21"/>
        <v/>
      </c>
      <c r="E168" s="31" t="str">
        <f t="shared" si="22"/>
        <v/>
      </c>
      <c r="F168" s="31"/>
      <c r="G168" s="49" t="str">
        <f t="shared" si="27"/>
        <v/>
      </c>
      <c r="H168" s="49"/>
      <c r="J168" s="20" t="str">
        <f t="shared" si="23"/>
        <v/>
      </c>
      <c r="K168" s="31"/>
      <c r="L168" s="31" t="str">
        <f t="shared" si="24"/>
        <v/>
      </c>
      <c r="M168" s="31" t="str">
        <f t="shared" si="25"/>
        <v/>
      </c>
      <c r="N168" s="31"/>
      <c r="O168" s="31" t="str">
        <f t="shared" si="26"/>
        <v/>
      </c>
    </row>
    <row r="169" spans="2:15" ht="19.95" customHeight="1" x14ac:dyDescent="0.35">
      <c r="B169" s="20" t="str">
        <f t="shared" si="19"/>
        <v/>
      </c>
      <c r="C169" s="31">
        <f t="shared" si="20"/>
        <v>0</v>
      </c>
      <c r="D169" s="31" t="str">
        <f t="shared" si="21"/>
        <v/>
      </c>
      <c r="E169" s="31" t="str">
        <f t="shared" si="22"/>
        <v/>
      </c>
      <c r="F169" s="31"/>
      <c r="G169" s="49" t="str">
        <f t="shared" si="27"/>
        <v/>
      </c>
      <c r="H169" s="49"/>
      <c r="J169" s="20" t="str">
        <f t="shared" si="23"/>
        <v/>
      </c>
      <c r="K169" s="31"/>
      <c r="L169" s="31" t="str">
        <f t="shared" si="24"/>
        <v/>
      </c>
      <c r="M169" s="31" t="str">
        <f t="shared" si="25"/>
        <v/>
      </c>
      <c r="N169" s="31"/>
      <c r="O169" s="31" t="str">
        <f t="shared" si="26"/>
        <v/>
      </c>
    </row>
    <row r="170" spans="2:15" ht="19.95" customHeight="1" x14ac:dyDescent="0.35">
      <c r="B170" s="20" t="str">
        <f t="shared" si="19"/>
        <v/>
      </c>
      <c r="C170" s="31">
        <f t="shared" si="20"/>
        <v>0</v>
      </c>
      <c r="D170" s="31" t="str">
        <f t="shared" si="21"/>
        <v/>
      </c>
      <c r="E170" s="31" t="str">
        <f t="shared" si="22"/>
        <v/>
      </c>
      <c r="F170" s="31"/>
      <c r="G170" s="49" t="str">
        <f t="shared" si="27"/>
        <v/>
      </c>
      <c r="H170" s="49"/>
      <c r="J170" s="20" t="str">
        <f t="shared" si="23"/>
        <v/>
      </c>
      <c r="K170" s="31"/>
      <c r="L170" s="31" t="str">
        <f t="shared" si="24"/>
        <v/>
      </c>
      <c r="M170" s="31" t="str">
        <f t="shared" si="25"/>
        <v/>
      </c>
      <c r="N170" s="31"/>
      <c r="O170" s="31" t="str">
        <f t="shared" si="26"/>
        <v/>
      </c>
    </row>
    <row r="171" spans="2:15" ht="19.95" customHeight="1" x14ac:dyDescent="0.35">
      <c r="B171" s="20" t="str">
        <f t="shared" si="19"/>
        <v/>
      </c>
      <c r="C171" s="31">
        <f t="shared" si="20"/>
        <v>0</v>
      </c>
      <c r="D171" s="31" t="str">
        <f t="shared" si="21"/>
        <v/>
      </c>
      <c r="E171" s="31" t="str">
        <f t="shared" si="22"/>
        <v/>
      </c>
      <c r="F171" s="31"/>
      <c r="G171" s="49" t="str">
        <f t="shared" si="27"/>
        <v/>
      </c>
      <c r="H171" s="49"/>
      <c r="J171" s="20" t="str">
        <f t="shared" si="23"/>
        <v/>
      </c>
      <c r="K171" s="31"/>
      <c r="L171" s="31" t="str">
        <f t="shared" si="24"/>
        <v/>
      </c>
      <c r="M171" s="31" t="str">
        <f t="shared" si="25"/>
        <v/>
      </c>
      <c r="N171" s="31"/>
      <c r="O171" s="31" t="str">
        <f t="shared" si="26"/>
        <v/>
      </c>
    </row>
    <row r="172" spans="2:15" ht="19.95" customHeight="1" x14ac:dyDescent="0.35">
      <c r="B172" s="20" t="str">
        <f t="shared" si="19"/>
        <v/>
      </c>
      <c r="C172" s="31">
        <f t="shared" si="20"/>
        <v>0</v>
      </c>
      <c r="D172" s="31" t="str">
        <f t="shared" si="21"/>
        <v/>
      </c>
      <c r="E172" s="31" t="str">
        <f t="shared" si="22"/>
        <v/>
      </c>
      <c r="F172" s="31"/>
      <c r="G172" s="49" t="str">
        <f t="shared" si="27"/>
        <v/>
      </c>
      <c r="H172" s="49"/>
      <c r="J172" s="20" t="str">
        <f t="shared" si="23"/>
        <v/>
      </c>
      <c r="K172" s="31"/>
      <c r="L172" s="31" t="str">
        <f t="shared" si="24"/>
        <v/>
      </c>
      <c r="M172" s="31" t="str">
        <f t="shared" si="25"/>
        <v/>
      </c>
      <c r="N172" s="31"/>
      <c r="O172" s="31" t="str">
        <f t="shared" si="26"/>
        <v/>
      </c>
    </row>
    <row r="173" spans="2:15" ht="19.95" customHeight="1" x14ac:dyDescent="0.35">
      <c r="B173" s="20" t="str">
        <f t="shared" si="19"/>
        <v/>
      </c>
      <c r="C173" s="31">
        <f t="shared" si="20"/>
        <v>0</v>
      </c>
      <c r="D173" s="31" t="str">
        <f t="shared" si="21"/>
        <v/>
      </c>
      <c r="E173" s="31" t="str">
        <f t="shared" si="22"/>
        <v/>
      </c>
      <c r="F173" s="31"/>
      <c r="G173" s="49" t="str">
        <f t="shared" si="27"/>
        <v/>
      </c>
      <c r="H173" s="49"/>
      <c r="J173" s="20" t="str">
        <f t="shared" si="23"/>
        <v/>
      </c>
      <c r="K173" s="31"/>
      <c r="L173" s="31" t="str">
        <f t="shared" si="24"/>
        <v/>
      </c>
      <c r="M173" s="31" t="str">
        <f t="shared" si="25"/>
        <v/>
      </c>
      <c r="N173" s="31"/>
      <c r="O173" s="31" t="str">
        <f t="shared" si="26"/>
        <v/>
      </c>
    </row>
    <row r="174" spans="2:15" ht="19.95" customHeight="1" x14ac:dyDescent="0.35">
      <c r="B174" s="20" t="str">
        <f t="shared" si="19"/>
        <v/>
      </c>
      <c r="C174" s="31">
        <f t="shared" si="20"/>
        <v>0</v>
      </c>
      <c r="D174" s="31" t="str">
        <f t="shared" si="21"/>
        <v/>
      </c>
      <c r="E174" s="31" t="str">
        <f t="shared" si="22"/>
        <v/>
      </c>
      <c r="F174" s="31"/>
      <c r="G174" s="49" t="str">
        <f t="shared" si="27"/>
        <v/>
      </c>
      <c r="H174" s="49"/>
      <c r="J174" s="20" t="str">
        <f t="shared" si="23"/>
        <v/>
      </c>
      <c r="K174" s="31"/>
      <c r="L174" s="31" t="str">
        <f t="shared" si="24"/>
        <v/>
      </c>
      <c r="M174" s="31" t="str">
        <f t="shared" si="25"/>
        <v/>
      </c>
      <c r="N174" s="31"/>
      <c r="O174" s="31" t="str">
        <f t="shared" si="26"/>
        <v/>
      </c>
    </row>
    <row r="175" spans="2:15" ht="19.95" customHeight="1" x14ac:dyDescent="0.35">
      <c r="B175" s="20" t="str">
        <f t="shared" si="19"/>
        <v/>
      </c>
      <c r="C175" s="31">
        <f t="shared" si="20"/>
        <v>0</v>
      </c>
      <c r="D175" s="31" t="str">
        <f t="shared" si="21"/>
        <v/>
      </c>
      <c r="E175" s="31" t="str">
        <f t="shared" si="22"/>
        <v/>
      </c>
      <c r="F175" s="31"/>
      <c r="G175" s="49" t="str">
        <f t="shared" si="27"/>
        <v/>
      </c>
      <c r="H175" s="49"/>
      <c r="J175" s="20" t="str">
        <f t="shared" si="23"/>
        <v/>
      </c>
      <c r="K175" s="31"/>
      <c r="L175" s="31" t="str">
        <f t="shared" si="24"/>
        <v/>
      </c>
      <c r="M175" s="31" t="str">
        <f t="shared" si="25"/>
        <v/>
      </c>
      <c r="N175" s="31"/>
      <c r="O175" s="31" t="str">
        <f t="shared" si="26"/>
        <v/>
      </c>
    </row>
    <row r="176" spans="2:15" ht="19.95" customHeight="1" x14ac:dyDescent="0.35">
      <c r="B176" s="20" t="str">
        <f t="shared" si="19"/>
        <v/>
      </c>
      <c r="C176" s="31">
        <f t="shared" si="20"/>
        <v>0</v>
      </c>
      <c r="D176" s="31" t="str">
        <f t="shared" si="21"/>
        <v/>
      </c>
      <c r="E176" s="31" t="str">
        <f t="shared" si="22"/>
        <v/>
      </c>
      <c r="F176" s="31"/>
      <c r="G176" s="49" t="str">
        <f t="shared" si="27"/>
        <v/>
      </c>
      <c r="H176" s="49"/>
      <c r="J176" s="20" t="str">
        <f t="shared" si="23"/>
        <v/>
      </c>
      <c r="K176" s="31"/>
      <c r="L176" s="31" t="str">
        <f t="shared" si="24"/>
        <v/>
      </c>
      <c r="M176" s="31" t="str">
        <f t="shared" si="25"/>
        <v/>
      </c>
      <c r="N176" s="31"/>
      <c r="O176" s="31" t="str">
        <f t="shared" si="26"/>
        <v/>
      </c>
    </row>
    <row r="177" spans="2:15" ht="19.95" customHeight="1" x14ac:dyDescent="0.35">
      <c r="B177" s="20" t="str">
        <f t="shared" si="19"/>
        <v/>
      </c>
      <c r="C177" s="31">
        <f t="shared" si="20"/>
        <v>0</v>
      </c>
      <c r="D177" s="31" t="str">
        <f t="shared" si="21"/>
        <v/>
      </c>
      <c r="E177" s="31" t="str">
        <f t="shared" si="22"/>
        <v/>
      </c>
      <c r="F177" s="31"/>
      <c r="G177" s="49" t="str">
        <f t="shared" si="27"/>
        <v/>
      </c>
      <c r="H177" s="49"/>
      <c r="J177" s="20" t="str">
        <f t="shared" si="23"/>
        <v/>
      </c>
      <c r="K177" s="31"/>
      <c r="L177" s="31" t="str">
        <f t="shared" si="24"/>
        <v/>
      </c>
      <c r="M177" s="31" t="str">
        <f t="shared" si="25"/>
        <v/>
      </c>
      <c r="N177" s="31"/>
      <c r="O177" s="31" t="str">
        <f t="shared" si="26"/>
        <v/>
      </c>
    </row>
    <row r="178" spans="2:15" ht="19.95" customHeight="1" x14ac:dyDescent="0.35">
      <c r="B178" s="20" t="str">
        <f t="shared" si="19"/>
        <v/>
      </c>
      <c r="C178" s="31">
        <f t="shared" si="20"/>
        <v>0</v>
      </c>
      <c r="D178" s="31" t="str">
        <f t="shared" si="21"/>
        <v/>
      </c>
      <c r="E178" s="31" t="str">
        <f t="shared" si="22"/>
        <v/>
      </c>
      <c r="F178" s="31"/>
      <c r="G178" s="49" t="str">
        <f t="shared" si="27"/>
        <v/>
      </c>
      <c r="H178" s="49"/>
      <c r="J178" s="20" t="str">
        <f t="shared" si="23"/>
        <v/>
      </c>
      <c r="K178" s="31"/>
      <c r="L178" s="31" t="str">
        <f t="shared" si="24"/>
        <v/>
      </c>
      <c r="M178" s="31" t="str">
        <f t="shared" si="25"/>
        <v/>
      </c>
      <c r="N178" s="31"/>
      <c r="O178" s="31" t="str">
        <f t="shared" si="26"/>
        <v/>
      </c>
    </row>
    <row r="179" spans="2:15" ht="19.95" customHeight="1" x14ac:dyDescent="0.35">
      <c r="B179" s="20" t="str">
        <f t="shared" si="19"/>
        <v/>
      </c>
      <c r="C179" s="31">
        <f t="shared" si="20"/>
        <v>0</v>
      </c>
      <c r="D179" s="31" t="str">
        <f t="shared" si="21"/>
        <v/>
      </c>
      <c r="E179" s="31" t="str">
        <f t="shared" si="22"/>
        <v/>
      </c>
      <c r="F179" s="31"/>
      <c r="G179" s="49" t="str">
        <f t="shared" si="27"/>
        <v/>
      </c>
      <c r="H179" s="49"/>
      <c r="J179" s="20" t="str">
        <f t="shared" si="23"/>
        <v/>
      </c>
      <c r="K179" s="31"/>
      <c r="L179" s="31" t="str">
        <f t="shared" si="24"/>
        <v/>
      </c>
      <c r="M179" s="31" t="str">
        <f t="shared" si="25"/>
        <v/>
      </c>
      <c r="N179" s="31"/>
      <c r="O179" s="31" t="str">
        <f t="shared" si="26"/>
        <v/>
      </c>
    </row>
    <row r="180" spans="2:15" ht="19.95" customHeight="1" x14ac:dyDescent="0.35">
      <c r="B180" s="20" t="str">
        <f t="shared" si="19"/>
        <v/>
      </c>
      <c r="C180" s="31">
        <f t="shared" si="20"/>
        <v>0</v>
      </c>
      <c r="D180" s="31" t="str">
        <f t="shared" si="21"/>
        <v/>
      </c>
      <c r="E180" s="31" t="str">
        <f t="shared" si="22"/>
        <v/>
      </c>
      <c r="F180" s="31"/>
      <c r="G180" s="49" t="str">
        <f t="shared" si="27"/>
        <v/>
      </c>
      <c r="H180" s="49"/>
      <c r="J180" s="20" t="str">
        <f t="shared" si="23"/>
        <v/>
      </c>
      <c r="K180" s="31"/>
      <c r="L180" s="31" t="str">
        <f t="shared" si="24"/>
        <v/>
      </c>
      <c r="M180" s="31" t="str">
        <f t="shared" si="25"/>
        <v/>
      </c>
      <c r="N180" s="31"/>
      <c r="O180" s="31" t="str">
        <f t="shared" si="26"/>
        <v/>
      </c>
    </row>
    <row r="181" spans="2:15" ht="19.95" customHeight="1" x14ac:dyDescent="0.35">
      <c r="B181" s="20" t="str">
        <f t="shared" si="19"/>
        <v/>
      </c>
      <c r="C181" s="31">
        <f t="shared" si="20"/>
        <v>0</v>
      </c>
      <c r="D181" s="31" t="str">
        <f t="shared" si="21"/>
        <v/>
      </c>
      <c r="E181" s="31" t="str">
        <f t="shared" si="22"/>
        <v/>
      </c>
      <c r="F181" s="31"/>
      <c r="G181" s="49" t="str">
        <f t="shared" si="27"/>
        <v/>
      </c>
      <c r="H181" s="49"/>
      <c r="J181" s="20" t="str">
        <f t="shared" si="23"/>
        <v/>
      </c>
      <c r="K181" s="31"/>
      <c r="L181" s="31" t="str">
        <f t="shared" si="24"/>
        <v/>
      </c>
      <c r="M181" s="31" t="str">
        <f t="shared" si="25"/>
        <v/>
      </c>
      <c r="N181" s="31"/>
      <c r="O181" s="31" t="str">
        <f t="shared" si="26"/>
        <v/>
      </c>
    </row>
    <row r="182" spans="2:15" ht="19.95" customHeight="1" x14ac:dyDescent="0.35">
      <c r="B182" s="20" t="str">
        <f t="shared" si="19"/>
        <v/>
      </c>
      <c r="C182" s="31">
        <f t="shared" si="20"/>
        <v>0</v>
      </c>
      <c r="D182" s="31" t="str">
        <f t="shared" si="21"/>
        <v/>
      </c>
      <c r="E182" s="31" t="str">
        <f t="shared" si="22"/>
        <v/>
      </c>
      <c r="F182" s="31"/>
      <c r="G182" s="49" t="str">
        <f t="shared" si="27"/>
        <v/>
      </c>
      <c r="H182" s="49"/>
      <c r="J182" s="20" t="str">
        <f t="shared" si="23"/>
        <v/>
      </c>
      <c r="K182" s="31"/>
      <c r="L182" s="31" t="str">
        <f t="shared" si="24"/>
        <v/>
      </c>
      <c r="M182" s="31" t="str">
        <f t="shared" si="25"/>
        <v/>
      </c>
      <c r="N182" s="31"/>
      <c r="O182" s="31" t="str">
        <f t="shared" si="26"/>
        <v/>
      </c>
    </row>
    <row r="183" spans="2:15" ht="19.95" customHeight="1" x14ac:dyDescent="0.35">
      <c r="B183" s="20" t="str">
        <f t="shared" si="19"/>
        <v/>
      </c>
      <c r="C183" s="31">
        <f t="shared" si="20"/>
        <v>0</v>
      </c>
      <c r="D183" s="31" t="str">
        <f t="shared" si="21"/>
        <v/>
      </c>
      <c r="E183" s="31" t="str">
        <f t="shared" si="22"/>
        <v/>
      </c>
      <c r="F183" s="31"/>
      <c r="G183" s="49" t="str">
        <f t="shared" si="27"/>
        <v/>
      </c>
      <c r="H183" s="49"/>
      <c r="J183" s="20" t="str">
        <f t="shared" si="23"/>
        <v/>
      </c>
      <c r="K183" s="31"/>
      <c r="L183" s="31" t="str">
        <f t="shared" si="24"/>
        <v/>
      </c>
      <c r="M183" s="31" t="str">
        <f t="shared" si="25"/>
        <v/>
      </c>
      <c r="N183" s="31"/>
      <c r="O183" s="31" t="str">
        <f t="shared" si="26"/>
        <v/>
      </c>
    </row>
    <row r="184" spans="2:15" ht="19.95" customHeight="1" x14ac:dyDescent="0.35">
      <c r="B184" s="20" t="str">
        <f t="shared" si="19"/>
        <v/>
      </c>
      <c r="C184" s="31">
        <f t="shared" si="20"/>
        <v>0</v>
      </c>
      <c r="D184" s="31" t="str">
        <f t="shared" si="21"/>
        <v/>
      </c>
      <c r="E184" s="31" t="str">
        <f t="shared" si="22"/>
        <v/>
      </c>
      <c r="F184" s="31"/>
      <c r="G184" s="49" t="str">
        <f t="shared" si="27"/>
        <v/>
      </c>
      <c r="H184" s="49"/>
      <c r="J184" s="20" t="str">
        <f t="shared" si="23"/>
        <v/>
      </c>
      <c r="K184" s="31"/>
      <c r="L184" s="31" t="str">
        <f t="shared" si="24"/>
        <v/>
      </c>
      <c r="M184" s="31" t="str">
        <f t="shared" si="25"/>
        <v/>
      </c>
      <c r="N184" s="31"/>
      <c r="O184" s="31" t="str">
        <f t="shared" si="26"/>
        <v/>
      </c>
    </row>
    <row r="185" spans="2:15" ht="19.95" customHeight="1" x14ac:dyDescent="0.35">
      <c r="B185" s="20" t="str">
        <f t="shared" si="19"/>
        <v/>
      </c>
      <c r="C185" s="31">
        <f t="shared" si="20"/>
        <v>0</v>
      </c>
      <c r="D185" s="31" t="str">
        <f t="shared" si="21"/>
        <v/>
      </c>
      <c r="E185" s="31" t="str">
        <f t="shared" si="22"/>
        <v/>
      </c>
      <c r="F185" s="31"/>
      <c r="G185" s="49" t="str">
        <f t="shared" si="27"/>
        <v/>
      </c>
      <c r="H185" s="49"/>
      <c r="J185" s="20" t="str">
        <f t="shared" si="23"/>
        <v/>
      </c>
      <c r="K185" s="31"/>
      <c r="L185" s="31" t="str">
        <f t="shared" si="24"/>
        <v/>
      </c>
      <c r="M185" s="31" t="str">
        <f t="shared" si="25"/>
        <v/>
      </c>
      <c r="N185" s="31"/>
      <c r="O185" s="31" t="str">
        <f t="shared" si="26"/>
        <v/>
      </c>
    </row>
    <row r="186" spans="2:15" ht="19.95" customHeight="1" x14ac:dyDescent="0.35">
      <c r="B186" s="20" t="str">
        <f t="shared" si="19"/>
        <v/>
      </c>
      <c r="C186" s="31">
        <f t="shared" si="20"/>
        <v>0</v>
      </c>
      <c r="D186" s="31" t="str">
        <f t="shared" si="21"/>
        <v/>
      </c>
      <c r="E186" s="31" t="str">
        <f t="shared" si="22"/>
        <v/>
      </c>
      <c r="F186" s="31"/>
      <c r="G186" s="49" t="str">
        <f t="shared" si="27"/>
        <v/>
      </c>
      <c r="H186" s="49"/>
      <c r="J186" s="20" t="str">
        <f t="shared" si="23"/>
        <v/>
      </c>
      <c r="K186" s="31"/>
      <c r="L186" s="31" t="str">
        <f t="shared" si="24"/>
        <v/>
      </c>
      <c r="M186" s="31" t="str">
        <f t="shared" si="25"/>
        <v/>
      </c>
      <c r="N186" s="31"/>
      <c r="O186" s="31" t="str">
        <f t="shared" si="26"/>
        <v/>
      </c>
    </row>
    <row r="187" spans="2:15" ht="19.95" customHeight="1" x14ac:dyDescent="0.35">
      <c r="B187" s="20" t="str">
        <f t="shared" si="19"/>
        <v/>
      </c>
      <c r="C187" s="31">
        <f t="shared" si="20"/>
        <v>0</v>
      </c>
      <c r="D187" s="31" t="str">
        <f t="shared" si="21"/>
        <v/>
      </c>
      <c r="E187" s="31" t="str">
        <f t="shared" si="22"/>
        <v/>
      </c>
      <c r="F187" s="31"/>
      <c r="G187" s="49" t="str">
        <f t="shared" si="27"/>
        <v/>
      </c>
      <c r="H187" s="49"/>
      <c r="J187" s="20" t="str">
        <f t="shared" si="23"/>
        <v/>
      </c>
      <c r="K187" s="31"/>
      <c r="L187" s="31" t="str">
        <f t="shared" si="24"/>
        <v/>
      </c>
      <c r="M187" s="31" t="str">
        <f t="shared" si="25"/>
        <v/>
      </c>
      <c r="N187" s="31"/>
      <c r="O187" s="31" t="str">
        <f t="shared" si="26"/>
        <v/>
      </c>
    </row>
    <row r="188" spans="2:15" ht="19.95" customHeight="1" x14ac:dyDescent="0.35">
      <c r="B188" s="20" t="str">
        <f t="shared" si="19"/>
        <v/>
      </c>
      <c r="C188" s="31">
        <f t="shared" si="20"/>
        <v>0</v>
      </c>
      <c r="D188" s="31" t="str">
        <f t="shared" si="21"/>
        <v/>
      </c>
      <c r="E188" s="31" t="str">
        <f t="shared" si="22"/>
        <v/>
      </c>
      <c r="F188" s="31"/>
      <c r="G188" s="49" t="str">
        <f t="shared" si="27"/>
        <v/>
      </c>
      <c r="H188" s="49"/>
      <c r="J188" s="20" t="str">
        <f t="shared" si="23"/>
        <v/>
      </c>
      <c r="K188" s="31"/>
      <c r="L188" s="31" t="str">
        <f t="shared" si="24"/>
        <v/>
      </c>
      <c r="M188" s="31" t="str">
        <f t="shared" si="25"/>
        <v/>
      </c>
      <c r="N188" s="31"/>
      <c r="O188" s="31" t="str">
        <f t="shared" si="26"/>
        <v/>
      </c>
    </row>
    <row r="189" spans="2:15" ht="19.95" customHeight="1" x14ac:dyDescent="0.35">
      <c r="B189" s="20" t="str">
        <f t="shared" si="19"/>
        <v/>
      </c>
      <c r="C189" s="31">
        <f t="shared" si="20"/>
        <v>0</v>
      </c>
      <c r="D189" s="31" t="str">
        <f t="shared" si="21"/>
        <v/>
      </c>
      <c r="E189" s="31" t="str">
        <f t="shared" si="22"/>
        <v/>
      </c>
      <c r="F189" s="31"/>
      <c r="G189" s="49" t="str">
        <f t="shared" si="27"/>
        <v/>
      </c>
      <c r="H189" s="49"/>
      <c r="J189" s="20" t="str">
        <f t="shared" si="23"/>
        <v/>
      </c>
      <c r="K189" s="31"/>
      <c r="L189" s="31" t="str">
        <f t="shared" si="24"/>
        <v/>
      </c>
      <c r="M189" s="31" t="str">
        <f t="shared" si="25"/>
        <v/>
      </c>
      <c r="N189" s="31"/>
      <c r="O189" s="31" t="str">
        <f t="shared" si="26"/>
        <v/>
      </c>
    </row>
    <row r="190" spans="2:15" ht="19.95" customHeight="1" x14ac:dyDescent="0.35">
      <c r="B190" s="20" t="str">
        <f t="shared" si="19"/>
        <v/>
      </c>
      <c r="C190" s="31">
        <f t="shared" si="20"/>
        <v>0</v>
      </c>
      <c r="D190" s="31" t="str">
        <f t="shared" si="21"/>
        <v/>
      </c>
      <c r="E190" s="31" t="str">
        <f t="shared" si="22"/>
        <v/>
      </c>
      <c r="F190" s="31"/>
      <c r="G190" s="49" t="str">
        <f t="shared" si="27"/>
        <v/>
      </c>
      <c r="H190" s="49"/>
      <c r="J190" s="20" t="str">
        <f t="shared" si="23"/>
        <v/>
      </c>
      <c r="K190" s="31"/>
      <c r="L190" s="31" t="str">
        <f t="shared" si="24"/>
        <v/>
      </c>
      <c r="M190" s="31" t="str">
        <f t="shared" si="25"/>
        <v/>
      </c>
      <c r="N190" s="31"/>
      <c r="O190" s="31" t="str">
        <f t="shared" si="26"/>
        <v/>
      </c>
    </row>
    <row r="191" spans="2:15" ht="19.95" customHeight="1" x14ac:dyDescent="0.35">
      <c r="B191" s="20" t="str">
        <f t="shared" si="19"/>
        <v/>
      </c>
      <c r="C191" s="31">
        <f t="shared" si="20"/>
        <v>0</v>
      </c>
      <c r="D191" s="31" t="str">
        <f t="shared" si="21"/>
        <v/>
      </c>
      <c r="E191" s="31" t="str">
        <f t="shared" si="22"/>
        <v/>
      </c>
      <c r="F191" s="31"/>
      <c r="G191" s="49" t="str">
        <f t="shared" si="27"/>
        <v/>
      </c>
      <c r="H191" s="49"/>
      <c r="J191" s="20" t="str">
        <f t="shared" si="23"/>
        <v/>
      </c>
      <c r="K191" s="31"/>
      <c r="L191" s="31" t="str">
        <f t="shared" si="24"/>
        <v/>
      </c>
      <c r="M191" s="31" t="str">
        <f t="shared" si="25"/>
        <v/>
      </c>
      <c r="N191" s="31"/>
      <c r="O191" s="31" t="str">
        <f t="shared" si="26"/>
        <v/>
      </c>
    </row>
    <row r="192" spans="2:15" ht="19.95" customHeight="1" x14ac:dyDescent="0.35">
      <c r="B192" s="20" t="str">
        <f t="shared" si="19"/>
        <v/>
      </c>
      <c r="C192" s="31">
        <f t="shared" si="20"/>
        <v>0</v>
      </c>
      <c r="D192" s="31" t="str">
        <f t="shared" si="21"/>
        <v/>
      </c>
      <c r="E192" s="31" t="str">
        <f t="shared" si="22"/>
        <v/>
      </c>
      <c r="F192" s="31"/>
      <c r="G192" s="49" t="str">
        <f t="shared" si="27"/>
        <v/>
      </c>
      <c r="H192" s="49"/>
      <c r="J192" s="20" t="str">
        <f t="shared" si="23"/>
        <v/>
      </c>
      <c r="K192" s="31"/>
      <c r="L192" s="31" t="str">
        <f t="shared" si="24"/>
        <v/>
      </c>
      <c r="M192" s="31" t="str">
        <f t="shared" si="25"/>
        <v/>
      </c>
      <c r="N192" s="31"/>
      <c r="O192" s="31" t="str">
        <f t="shared" si="26"/>
        <v/>
      </c>
    </row>
    <row r="193" spans="2:15" ht="19.95" customHeight="1" x14ac:dyDescent="0.35">
      <c r="B193" s="20" t="str">
        <f t="shared" si="19"/>
        <v/>
      </c>
      <c r="C193" s="31">
        <f t="shared" si="20"/>
        <v>0</v>
      </c>
      <c r="D193" s="31" t="str">
        <f t="shared" si="21"/>
        <v/>
      </c>
      <c r="E193" s="31" t="str">
        <f t="shared" si="22"/>
        <v/>
      </c>
      <c r="F193" s="31"/>
      <c r="G193" s="49" t="str">
        <f t="shared" si="27"/>
        <v/>
      </c>
      <c r="H193" s="49"/>
      <c r="J193" s="20" t="str">
        <f t="shared" si="23"/>
        <v/>
      </c>
      <c r="K193" s="31"/>
      <c r="L193" s="31" t="str">
        <f t="shared" si="24"/>
        <v/>
      </c>
      <c r="M193" s="31" t="str">
        <f t="shared" si="25"/>
        <v/>
      </c>
      <c r="N193" s="31"/>
      <c r="O193" s="31" t="str">
        <f t="shared" si="26"/>
        <v/>
      </c>
    </row>
    <row r="194" spans="2:15" ht="19.95" customHeight="1" x14ac:dyDescent="0.35">
      <c r="B194" s="20" t="str">
        <f t="shared" si="19"/>
        <v/>
      </c>
      <c r="C194" s="31">
        <f t="shared" si="20"/>
        <v>0</v>
      </c>
      <c r="D194" s="31" t="str">
        <f t="shared" si="21"/>
        <v/>
      </c>
      <c r="E194" s="31" t="str">
        <f t="shared" si="22"/>
        <v/>
      </c>
      <c r="F194" s="31"/>
      <c r="G194" s="49" t="str">
        <f t="shared" si="27"/>
        <v/>
      </c>
      <c r="H194" s="49"/>
      <c r="J194" s="20" t="str">
        <f t="shared" si="23"/>
        <v/>
      </c>
      <c r="K194" s="31"/>
      <c r="L194" s="31" t="str">
        <f t="shared" si="24"/>
        <v/>
      </c>
      <c r="M194" s="31" t="str">
        <f t="shared" si="25"/>
        <v/>
      </c>
      <c r="N194" s="31"/>
      <c r="O194" s="31" t="str">
        <f t="shared" si="26"/>
        <v/>
      </c>
    </row>
    <row r="195" spans="2:15" ht="19.95" customHeight="1" x14ac:dyDescent="0.35">
      <c r="B195" s="20" t="str">
        <f t="shared" si="19"/>
        <v/>
      </c>
      <c r="C195" s="31">
        <f t="shared" si="20"/>
        <v>0</v>
      </c>
      <c r="D195" s="31" t="str">
        <f t="shared" si="21"/>
        <v/>
      </c>
      <c r="E195" s="31" t="str">
        <f t="shared" si="22"/>
        <v/>
      </c>
      <c r="F195" s="31"/>
      <c r="G195" s="49" t="str">
        <f t="shared" si="27"/>
        <v/>
      </c>
      <c r="H195" s="49"/>
      <c r="J195" s="20" t="str">
        <f t="shared" si="23"/>
        <v/>
      </c>
      <c r="K195" s="31"/>
      <c r="L195" s="31" t="str">
        <f t="shared" si="24"/>
        <v/>
      </c>
      <c r="M195" s="31" t="str">
        <f t="shared" si="25"/>
        <v/>
      </c>
      <c r="N195" s="31"/>
      <c r="O195" s="31" t="str">
        <f t="shared" si="26"/>
        <v/>
      </c>
    </row>
    <row r="196" spans="2:15" ht="19.95" customHeight="1" x14ac:dyDescent="0.35">
      <c r="B196" s="20" t="str">
        <f t="shared" si="19"/>
        <v/>
      </c>
      <c r="C196" s="31">
        <f t="shared" si="20"/>
        <v>0</v>
      </c>
      <c r="D196" s="31" t="str">
        <f t="shared" si="21"/>
        <v/>
      </c>
      <c r="E196" s="31" t="str">
        <f t="shared" si="22"/>
        <v/>
      </c>
      <c r="F196" s="31"/>
      <c r="G196" s="49" t="str">
        <f t="shared" si="27"/>
        <v/>
      </c>
      <c r="H196" s="49"/>
      <c r="J196" s="20" t="str">
        <f t="shared" si="23"/>
        <v/>
      </c>
      <c r="K196" s="31"/>
      <c r="L196" s="31" t="str">
        <f t="shared" si="24"/>
        <v/>
      </c>
      <c r="M196" s="31" t="str">
        <f t="shared" si="25"/>
        <v/>
      </c>
      <c r="N196" s="31"/>
      <c r="O196" s="31" t="str">
        <f t="shared" si="26"/>
        <v/>
      </c>
    </row>
    <row r="197" spans="2:15" ht="19.95" customHeight="1" x14ac:dyDescent="0.35">
      <c r="B197" s="20" t="str">
        <f t="shared" si="19"/>
        <v/>
      </c>
      <c r="C197" s="31">
        <f t="shared" si="20"/>
        <v>0</v>
      </c>
      <c r="D197" s="31" t="str">
        <f t="shared" si="21"/>
        <v/>
      </c>
      <c r="E197" s="31" t="str">
        <f t="shared" si="22"/>
        <v/>
      </c>
      <c r="F197" s="31"/>
      <c r="G197" s="49" t="str">
        <f t="shared" si="27"/>
        <v/>
      </c>
      <c r="H197" s="49"/>
      <c r="J197" s="20" t="str">
        <f t="shared" si="23"/>
        <v/>
      </c>
      <c r="K197" s="31"/>
      <c r="L197" s="31" t="str">
        <f t="shared" si="24"/>
        <v/>
      </c>
      <c r="M197" s="31" t="str">
        <f t="shared" si="25"/>
        <v/>
      </c>
      <c r="N197" s="31"/>
      <c r="O197" s="31" t="str">
        <f t="shared" si="26"/>
        <v/>
      </c>
    </row>
    <row r="198" spans="2:15" ht="19.95" customHeight="1" x14ac:dyDescent="0.35">
      <c r="B198" s="20" t="str">
        <f t="shared" si="19"/>
        <v/>
      </c>
      <c r="C198" s="31">
        <f t="shared" si="20"/>
        <v>0</v>
      </c>
      <c r="D198" s="31" t="str">
        <f t="shared" si="21"/>
        <v/>
      </c>
      <c r="E198" s="31" t="str">
        <f t="shared" si="22"/>
        <v/>
      </c>
      <c r="F198" s="31"/>
      <c r="G198" s="49" t="str">
        <f t="shared" si="27"/>
        <v/>
      </c>
      <c r="H198" s="49"/>
      <c r="J198" s="20" t="str">
        <f t="shared" si="23"/>
        <v/>
      </c>
      <c r="K198" s="31"/>
      <c r="L198" s="31" t="str">
        <f t="shared" si="24"/>
        <v/>
      </c>
      <c r="M198" s="31" t="str">
        <f t="shared" si="25"/>
        <v/>
      </c>
      <c r="N198" s="31"/>
      <c r="O198" s="31" t="str">
        <f t="shared" si="26"/>
        <v/>
      </c>
    </row>
    <row r="199" spans="2:15" ht="19.95" customHeight="1" x14ac:dyDescent="0.35">
      <c r="B199" s="20" t="str">
        <f t="shared" si="19"/>
        <v/>
      </c>
      <c r="C199" s="31">
        <f t="shared" si="20"/>
        <v>0</v>
      </c>
      <c r="D199" s="31" t="str">
        <f t="shared" si="21"/>
        <v/>
      </c>
      <c r="E199" s="31" t="str">
        <f t="shared" si="22"/>
        <v/>
      </c>
      <c r="F199" s="31"/>
      <c r="G199" s="49" t="str">
        <f t="shared" si="27"/>
        <v/>
      </c>
      <c r="H199" s="49"/>
      <c r="J199" s="20" t="str">
        <f t="shared" si="23"/>
        <v/>
      </c>
      <c r="K199" s="31"/>
      <c r="L199" s="31" t="str">
        <f t="shared" si="24"/>
        <v/>
      </c>
      <c r="M199" s="31" t="str">
        <f t="shared" si="25"/>
        <v/>
      </c>
      <c r="N199" s="31"/>
      <c r="O199" s="31" t="str">
        <f t="shared" si="26"/>
        <v/>
      </c>
    </row>
    <row r="200" spans="2:15" ht="19.95" customHeight="1" x14ac:dyDescent="0.35">
      <c r="B200" s="20" t="str">
        <f t="shared" si="19"/>
        <v/>
      </c>
      <c r="C200" s="31">
        <f t="shared" si="20"/>
        <v>0</v>
      </c>
      <c r="D200" s="31" t="str">
        <f t="shared" si="21"/>
        <v/>
      </c>
      <c r="E200" s="31" t="str">
        <f t="shared" si="22"/>
        <v/>
      </c>
      <c r="F200" s="31"/>
      <c r="G200" s="49" t="str">
        <f t="shared" si="27"/>
        <v/>
      </c>
      <c r="H200" s="49"/>
      <c r="J200" s="20" t="str">
        <f t="shared" si="23"/>
        <v/>
      </c>
      <c r="K200" s="31"/>
      <c r="L200" s="31" t="str">
        <f t="shared" si="24"/>
        <v/>
      </c>
      <c r="M200" s="31" t="str">
        <f t="shared" si="25"/>
        <v/>
      </c>
      <c r="N200" s="31"/>
      <c r="O200" s="31" t="str">
        <f t="shared" si="26"/>
        <v/>
      </c>
    </row>
    <row r="201" spans="2:15" ht="19.95" customHeight="1" x14ac:dyDescent="0.35">
      <c r="B201" s="20" t="str">
        <f t="shared" si="19"/>
        <v/>
      </c>
      <c r="C201" s="31">
        <f t="shared" si="20"/>
        <v>0</v>
      </c>
      <c r="D201" s="31" t="str">
        <f t="shared" si="21"/>
        <v/>
      </c>
      <c r="E201" s="31" t="str">
        <f t="shared" si="22"/>
        <v/>
      </c>
      <c r="F201" s="31"/>
      <c r="G201" s="49" t="str">
        <f t="shared" si="27"/>
        <v/>
      </c>
      <c r="H201" s="49"/>
      <c r="J201" s="20" t="str">
        <f t="shared" si="23"/>
        <v/>
      </c>
      <c r="K201" s="31"/>
      <c r="L201" s="31" t="str">
        <f t="shared" si="24"/>
        <v/>
      </c>
      <c r="M201" s="31" t="str">
        <f t="shared" si="25"/>
        <v/>
      </c>
      <c r="N201" s="31"/>
      <c r="O201" s="31" t="str">
        <f t="shared" si="26"/>
        <v/>
      </c>
    </row>
    <row r="202" spans="2:15" ht="19.95" customHeight="1" x14ac:dyDescent="0.35">
      <c r="B202" s="20" t="str">
        <f t="shared" si="19"/>
        <v/>
      </c>
      <c r="C202" s="31">
        <f t="shared" si="20"/>
        <v>0</v>
      </c>
      <c r="D202" s="31" t="str">
        <f t="shared" si="21"/>
        <v/>
      </c>
      <c r="E202" s="31" t="str">
        <f t="shared" si="22"/>
        <v/>
      </c>
      <c r="F202" s="31"/>
      <c r="G202" s="49" t="str">
        <f t="shared" si="27"/>
        <v/>
      </c>
      <c r="H202" s="49"/>
      <c r="J202" s="20" t="str">
        <f t="shared" si="23"/>
        <v/>
      </c>
      <c r="K202" s="31"/>
      <c r="L202" s="31" t="str">
        <f t="shared" si="24"/>
        <v/>
      </c>
      <c r="M202" s="31" t="str">
        <f t="shared" si="25"/>
        <v/>
      </c>
      <c r="N202" s="31"/>
      <c r="O202" s="31" t="str">
        <f t="shared" si="26"/>
        <v/>
      </c>
    </row>
    <row r="203" spans="2:15" ht="19.95" customHeight="1" x14ac:dyDescent="0.35">
      <c r="B203" s="20" t="str">
        <f t="shared" si="19"/>
        <v/>
      </c>
      <c r="C203" s="31">
        <f t="shared" si="20"/>
        <v>0</v>
      </c>
      <c r="D203" s="31" t="str">
        <f t="shared" si="21"/>
        <v/>
      </c>
      <c r="E203" s="31" t="str">
        <f t="shared" si="22"/>
        <v/>
      </c>
      <c r="F203" s="31"/>
      <c r="G203" s="49" t="str">
        <f t="shared" si="27"/>
        <v/>
      </c>
      <c r="H203" s="49"/>
      <c r="J203" s="20" t="str">
        <f t="shared" si="23"/>
        <v/>
      </c>
      <c r="K203" s="31"/>
      <c r="L203" s="31" t="str">
        <f t="shared" si="24"/>
        <v/>
      </c>
      <c r="M203" s="31" t="str">
        <f t="shared" si="25"/>
        <v/>
      </c>
      <c r="N203" s="31"/>
      <c r="O203" s="31" t="str">
        <f t="shared" si="26"/>
        <v/>
      </c>
    </row>
    <row r="204" spans="2:15" ht="19.95" customHeight="1" x14ac:dyDescent="0.35">
      <c r="B204" s="20" t="str">
        <f t="shared" si="19"/>
        <v/>
      </c>
      <c r="C204" s="31">
        <f t="shared" si="20"/>
        <v>0</v>
      </c>
      <c r="D204" s="31" t="str">
        <f t="shared" si="21"/>
        <v/>
      </c>
      <c r="E204" s="31" t="str">
        <f t="shared" si="22"/>
        <v/>
      </c>
      <c r="F204" s="31"/>
      <c r="G204" s="49" t="str">
        <f t="shared" si="27"/>
        <v/>
      </c>
      <c r="H204" s="49"/>
      <c r="J204" s="20" t="str">
        <f t="shared" si="23"/>
        <v/>
      </c>
      <c r="K204" s="31"/>
      <c r="L204" s="31" t="str">
        <f t="shared" si="24"/>
        <v/>
      </c>
      <c r="M204" s="31" t="str">
        <f t="shared" si="25"/>
        <v/>
      </c>
      <c r="N204" s="31"/>
      <c r="O204" s="31" t="str">
        <f t="shared" si="26"/>
        <v/>
      </c>
    </row>
    <row r="205" spans="2:15" ht="19.95" customHeight="1" x14ac:dyDescent="0.35">
      <c r="B205" s="20" t="str">
        <f t="shared" si="19"/>
        <v/>
      </c>
      <c r="C205" s="31">
        <f t="shared" si="20"/>
        <v>0</v>
      </c>
      <c r="D205" s="31" t="str">
        <f t="shared" si="21"/>
        <v/>
      </c>
      <c r="E205" s="31" t="str">
        <f t="shared" si="22"/>
        <v/>
      </c>
      <c r="F205" s="31"/>
      <c r="G205" s="49" t="str">
        <f t="shared" si="27"/>
        <v/>
      </c>
      <c r="H205" s="49"/>
      <c r="J205" s="20" t="str">
        <f t="shared" si="23"/>
        <v/>
      </c>
      <c r="K205" s="31"/>
      <c r="L205" s="31" t="str">
        <f t="shared" si="24"/>
        <v/>
      </c>
      <c r="M205" s="31" t="str">
        <f t="shared" si="25"/>
        <v/>
      </c>
      <c r="N205" s="31"/>
      <c r="O205" s="31" t="str">
        <f t="shared" si="26"/>
        <v/>
      </c>
    </row>
    <row r="206" spans="2:15" ht="19.95" customHeight="1" x14ac:dyDescent="0.35">
      <c r="B206" s="20" t="str">
        <f t="shared" si="19"/>
        <v/>
      </c>
      <c r="C206" s="31">
        <f t="shared" si="20"/>
        <v>0</v>
      </c>
      <c r="D206" s="31" t="str">
        <f t="shared" si="21"/>
        <v/>
      </c>
      <c r="E206" s="31" t="str">
        <f t="shared" si="22"/>
        <v/>
      </c>
      <c r="F206" s="31"/>
      <c r="G206" s="49" t="str">
        <f t="shared" si="27"/>
        <v/>
      </c>
      <c r="H206" s="49"/>
      <c r="J206" s="20" t="str">
        <f t="shared" si="23"/>
        <v/>
      </c>
      <c r="K206" s="31"/>
      <c r="L206" s="31" t="str">
        <f t="shared" si="24"/>
        <v/>
      </c>
      <c r="M206" s="31" t="str">
        <f t="shared" si="25"/>
        <v/>
      </c>
      <c r="N206" s="31"/>
      <c r="O206" s="31" t="str">
        <f t="shared" si="26"/>
        <v/>
      </c>
    </row>
    <row r="207" spans="2:15" ht="19.95" customHeight="1" x14ac:dyDescent="0.35">
      <c r="B207" s="20" t="str">
        <f t="shared" si="19"/>
        <v/>
      </c>
      <c r="C207" s="31">
        <f t="shared" si="20"/>
        <v>0</v>
      </c>
      <c r="D207" s="31" t="str">
        <f t="shared" si="21"/>
        <v/>
      </c>
      <c r="E207" s="31" t="str">
        <f t="shared" si="22"/>
        <v/>
      </c>
      <c r="F207" s="31"/>
      <c r="G207" s="49" t="str">
        <f t="shared" si="27"/>
        <v/>
      </c>
      <c r="H207" s="49"/>
      <c r="J207" s="20" t="str">
        <f t="shared" si="23"/>
        <v/>
      </c>
      <c r="K207" s="31"/>
      <c r="L207" s="31" t="str">
        <f t="shared" si="24"/>
        <v/>
      </c>
      <c r="M207" s="31" t="str">
        <f t="shared" si="25"/>
        <v/>
      </c>
      <c r="N207" s="31"/>
      <c r="O207" s="31" t="str">
        <f t="shared" si="26"/>
        <v/>
      </c>
    </row>
    <row r="208" spans="2:15" ht="19.95" customHeight="1" x14ac:dyDescent="0.35">
      <c r="B208" s="20" t="str">
        <f t="shared" si="19"/>
        <v/>
      </c>
      <c r="C208" s="31">
        <f t="shared" si="20"/>
        <v>0</v>
      </c>
      <c r="D208" s="31" t="str">
        <f t="shared" si="21"/>
        <v/>
      </c>
      <c r="E208" s="31" t="str">
        <f t="shared" si="22"/>
        <v/>
      </c>
      <c r="F208" s="31"/>
      <c r="G208" s="49" t="str">
        <f t="shared" si="27"/>
        <v/>
      </c>
      <c r="H208" s="49"/>
      <c r="J208" s="20" t="str">
        <f t="shared" si="23"/>
        <v/>
      </c>
      <c r="K208" s="31"/>
      <c r="L208" s="31" t="str">
        <f t="shared" si="24"/>
        <v/>
      </c>
      <c r="M208" s="31" t="str">
        <f t="shared" si="25"/>
        <v/>
      </c>
      <c r="N208" s="31"/>
      <c r="O208" s="31" t="str">
        <f t="shared" si="26"/>
        <v/>
      </c>
    </row>
    <row r="209" spans="2:15" ht="19.95" customHeight="1" x14ac:dyDescent="0.35">
      <c r="B209" s="20" t="str">
        <f t="shared" si="19"/>
        <v/>
      </c>
      <c r="C209" s="31">
        <f t="shared" si="20"/>
        <v>0</v>
      </c>
      <c r="D209" s="31" t="str">
        <f t="shared" si="21"/>
        <v/>
      </c>
      <c r="E209" s="31" t="str">
        <f t="shared" si="22"/>
        <v/>
      </c>
      <c r="F209" s="31"/>
      <c r="G209" s="49" t="str">
        <f t="shared" si="27"/>
        <v/>
      </c>
      <c r="H209" s="49"/>
      <c r="J209" s="20" t="str">
        <f t="shared" si="23"/>
        <v/>
      </c>
      <c r="K209" s="31"/>
      <c r="L209" s="31" t="str">
        <f t="shared" si="24"/>
        <v/>
      </c>
      <c r="M209" s="31" t="str">
        <f t="shared" si="25"/>
        <v/>
      </c>
      <c r="N209" s="31"/>
      <c r="O209" s="31" t="str">
        <f t="shared" si="26"/>
        <v/>
      </c>
    </row>
    <row r="210" spans="2:15" ht="19.95" customHeight="1" x14ac:dyDescent="0.35">
      <c r="B210" s="20" t="str">
        <f t="shared" si="19"/>
        <v/>
      </c>
      <c r="C210" s="31">
        <f t="shared" si="20"/>
        <v>0</v>
      </c>
      <c r="D210" s="31" t="str">
        <f t="shared" si="21"/>
        <v/>
      </c>
      <c r="E210" s="31" t="str">
        <f t="shared" si="22"/>
        <v/>
      </c>
      <c r="F210" s="31"/>
      <c r="G210" s="49" t="str">
        <f t="shared" si="27"/>
        <v/>
      </c>
      <c r="H210" s="49"/>
      <c r="J210" s="20" t="str">
        <f t="shared" si="23"/>
        <v/>
      </c>
      <c r="K210" s="31"/>
      <c r="L210" s="31" t="str">
        <f t="shared" si="24"/>
        <v/>
      </c>
      <c r="M210" s="31" t="str">
        <f t="shared" si="25"/>
        <v/>
      </c>
      <c r="N210" s="31"/>
      <c r="O210" s="31" t="str">
        <f t="shared" si="26"/>
        <v/>
      </c>
    </row>
    <row r="211" spans="2:15" ht="19.95" customHeight="1" x14ac:dyDescent="0.35">
      <c r="B211" s="20" t="str">
        <f t="shared" si="19"/>
        <v/>
      </c>
      <c r="C211" s="31">
        <f t="shared" si="20"/>
        <v>0</v>
      </c>
      <c r="D211" s="31" t="str">
        <f t="shared" si="21"/>
        <v/>
      </c>
      <c r="E211" s="31" t="str">
        <f t="shared" si="22"/>
        <v/>
      </c>
      <c r="F211" s="31"/>
      <c r="G211" s="49" t="str">
        <f t="shared" si="27"/>
        <v/>
      </c>
      <c r="H211" s="49"/>
      <c r="J211" s="20" t="str">
        <f t="shared" si="23"/>
        <v/>
      </c>
      <c r="K211" s="31"/>
      <c r="L211" s="31" t="str">
        <f t="shared" si="24"/>
        <v/>
      </c>
      <c r="M211" s="31" t="str">
        <f t="shared" si="25"/>
        <v/>
      </c>
      <c r="N211" s="31"/>
      <c r="O211" s="31" t="str">
        <f t="shared" si="26"/>
        <v/>
      </c>
    </row>
    <row r="212" spans="2:15" ht="19.95" customHeight="1" x14ac:dyDescent="0.35">
      <c r="B212" s="20" t="str">
        <f t="shared" si="19"/>
        <v/>
      </c>
      <c r="C212" s="31">
        <f t="shared" si="20"/>
        <v>0</v>
      </c>
      <c r="D212" s="31" t="str">
        <f t="shared" si="21"/>
        <v/>
      </c>
      <c r="E212" s="31" t="str">
        <f t="shared" si="22"/>
        <v/>
      </c>
      <c r="F212" s="31"/>
      <c r="G212" s="49" t="str">
        <f t="shared" si="27"/>
        <v/>
      </c>
      <c r="H212" s="49"/>
      <c r="J212" s="20" t="str">
        <f t="shared" si="23"/>
        <v/>
      </c>
      <c r="K212" s="31"/>
      <c r="L212" s="31" t="str">
        <f t="shared" si="24"/>
        <v/>
      </c>
      <c r="M212" s="31" t="str">
        <f t="shared" si="25"/>
        <v/>
      </c>
      <c r="N212" s="31"/>
      <c r="O212" s="31" t="str">
        <f t="shared" si="26"/>
        <v/>
      </c>
    </row>
    <row r="213" spans="2:15" ht="19.95" customHeight="1" x14ac:dyDescent="0.35">
      <c r="B213" s="20" t="str">
        <f t="shared" si="19"/>
        <v/>
      </c>
      <c r="C213" s="31">
        <f t="shared" si="20"/>
        <v>0</v>
      </c>
      <c r="D213" s="31" t="str">
        <f t="shared" si="21"/>
        <v/>
      </c>
      <c r="E213" s="31" t="str">
        <f t="shared" si="22"/>
        <v/>
      </c>
      <c r="F213" s="31"/>
      <c r="G213" s="49" t="str">
        <f t="shared" si="27"/>
        <v/>
      </c>
      <c r="H213" s="49"/>
      <c r="J213" s="20" t="str">
        <f t="shared" si="23"/>
        <v/>
      </c>
      <c r="K213" s="31"/>
      <c r="L213" s="31" t="str">
        <f t="shared" si="24"/>
        <v/>
      </c>
      <c r="M213" s="31" t="str">
        <f t="shared" si="25"/>
        <v/>
      </c>
      <c r="N213" s="31"/>
      <c r="O213" s="31" t="str">
        <f t="shared" si="26"/>
        <v/>
      </c>
    </row>
    <row r="214" spans="2:15" ht="19.95" customHeight="1" x14ac:dyDescent="0.35">
      <c r="B214" s="20" t="str">
        <f t="shared" si="19"/>
        <v/>
      </c>
      <c r="C214" s="31">
        <f t="shared" si="20"/>
        <v>0</v>
      </c>
      <c r="D214" s="31" t="str">
        <f t="shared" si="21"/>
        <v/>
      </c>
      <c r="E214" s="31" t="str">
        <f t="shared" si="22"/>
        <v/>
      </c>
      <c r="F214" s="31"/>
      <c r="G214" s="49" t="str">
        <f t="shared" si="27"/>
        <v/>
      </c>
      <c r="H214" s="49"/>
      <c r="J214" s="20" t="str">
        <f t="shared" si="23"/>
        <v/>
      </c>
      <c r="K214" s="31"/>
      <c r="L214" s="31" t="str">
        <f t="shared" si="24"/>
        <v/>
      </c>
      <c r="M214" s="31" t="str">
        <f t="shared" si="25"/>
        <v/>
      </c>
      <c r="N214" s="31"/>
      <c r="O214" s="31" t="str">
        <f t="shared" si="26"/>
        <v/>
      </c>
    </row>
    <row r="215" spans="2:15" ht="19.95" customHeight="1" x14ac:dyDescent="0.35">
      <c r="B215" s="20" t="str">
        <f t="shared" si="19"/>
        <v/>
      </c>
      <c r="C215" s="31">
        <f t="shared" si="20"/>
        <v>0</v>
      </c>
      <c r="D215" s="31" t="str">
        <f t="shared" si="21"/>
        <v/>
      </c>
      <c r="E215" s="31" t="str">
        <f t="shared" si="22"/>
        <v/>
      </c>
      <c r="F215" s="31"/>
      <c r="G215" s="49" t="str">
        <f t="shared" si="27"/>
        <v/>
      </c>
      <c r="H215" s="49"/>
      <c r="J215" s="20" t="str">
        <f t="shared" si="23"/>
        <v/>
      </c>
      <c r="K215" s="31"/>
      <c r="L215" s="31" t="str">
        <f t="shared" si="24"/>
        <v/>
      </c>
      <c r="M215" s="31" t="str">
        <f t="shared" si="25"/>
        <v/>
      </c>
      <c r="N215" s="31"/>
      <c r="O215" s="31" t="str">
        <f t="shared" si="26"/>
        <v/>
      </c>
    </row>
    <row r="216" spans="2:15" ht="19.95" customHeight="1" x14ac:dyDescent="0.35">
      <c r="B216" s="20" t="str">
        <f t="shared" si="19"/>
        <v/>
      </c>
      <c r="C216" s="31">
        <f t="shared" si="20"/>
        <v>0</v>
      </c>
      <c r="D216" s="31" t="str">
        <f t="shared" si="21"/>
        <v/>
      </c>
      <c r="E216" s="31" t="str">
        <f t="shared" si="22"/>
        <v/>
      </c>
      <c r="F216" s="31"/>
      <c r="G216" s="49" t="str">
        <f t="shared" si="27"/>
        <v/>
      </c>
      <c r="H216" s="49"/>
      <c r="J216" s="20" t="str">
        <f t="shared" si="23"/>
        <v/>
      </c>
      <c r="K216" s="31"/>
      <c r="L216" s="31" t="str">
        <f t="shared" si="24"/>
        <v/>
      </c>
      <c r="M216" s="31" t="str">
        <f t="shared" si="25"/>
        <v/>
      </c>
      <c r="N216" s="31"/>
      <c r="O216" s="31" t="str">
        <f t="shared" si="26"/>
        <v/>
      </c>
    </row>
    <row r="217" spans="2:15" ht="19.95" customHeight="1" x14ac:dyDescent="0.35">
      <c r="B217" s="20" t="str">
        <f t="shared" si="19"/>
        <v/>
      </c>
      <c r="C217" s="31">
        <f t="shared" si="20"/>
        <v>0</v>
      </c>
      <c r="D217" s="31" t="str">
        <f t="shared" si="21"/>
        <v/>
      </c>
      <c r="E217" s="31" t="str">
        <f t="shared" si="22"/>
        <v/>
      </c>
      <c r="F217" s="31"/>
      <c r="G217" s="49" t="str">
        <f t="shared" si="27"/>
        <v/>
      </c>
      <c r="H217" s="49"/>
      <c r="J217" s="20" t="str">
        <f t="shared" si="23"/>
        <v/>
      </c>
      <c r="K217" s="31"/>
      <c r="L217" s="31" t="str">
        <f t="shared" si="24"/>
        <v/>
      </c>
      <c r="M217" s="31" t="str">
        <f t="shared" si="25"/>
        <v/>
      </c>
      <c r="N217" s="31"/>
      <c r="O217" s="31" t="str">
        <f t="shared" si="26"/>
        <v/>
      </c>
    </row>
    <row r="218" spans="2:15" ht="19.95" customHeight="1" x14ac:dyDescent="0.35">
      <c r="B218" s="20" t="str">
        <f t="shared" si="19"/>
        <v/>
      </c>
      <c r="C218" s="31">
        <f t="shared" si="20"/>
        <v>0</v>
      </c>
      <c r="D218" s="31" t="str">
        <f t="shared" si="21"/>
        <v/>
      </c>
      <c r="E218" s="31" t="str">
        <f t="shared" si="22"/>
        <v/>
      </c>
      <c r="F218" s="31"/>
      <c r="G218" s="49" t="str">
        <f t="shared" si="27"/>
        <v/>
      </c>
      <c r="H218" s="49"/>
      <c r="J218" s="20" t="str">
        <f t="shared" si="23"/>
        <v/>
      </c>
      <c r="K218" s="31"/>
      <c r="L218" s="31" t="str">
        <f t="shared" si="24"/>
        <v/>
      </c>
      <c r="M218" s="31" t="str">
        <f t="shared" si="25"/>
        <v/>
      </c>
      <c r="N218" s="31"/>
      <c r="O218" s="31" t="str">
        <f t="shared" si="26"/>
        <v/>
      </c>
    </row>
    <row r="219" spans="2:15" ht="19.95" customHeight="1" x14ac:dyDescent="0.35">
      <c r="B219" s="20" t="str">
        <f t="shared" si="19"/>
        <v/>
      </c>
      <c r="C219" s="31">
        <f t="shared" si="20"/>
        <v>0</v>
      </c>
      <c r="D219" s="31" t="str">
        <f t="shared" si="21"/>
        <v/>
      </c>
      <c r="E219" s="31" t="str">
        <f t="shared" si="22"/>
        <v/>
      </c>
      <c r="F219" s="31"/>
      <c r="G219" s="49" t="str">
        <f t="shared" si="27"/>
        <v/>
      </c>
      <c r="H219" s="49"/>
      <c r="J219" s="20" t="str">
        <f t="shared" si="23"/>
        <v/>
      </c>
      <c r="K219" s="31"/>
      <c r="L219" s="31" t="str">
        <f t="shared" si="24"/>
        <v/>
      </c>
      <c r="M219" s="31" t="str">
        <f t="shared" si="25"/>
        <v/>
      </c>
      <c r="N219" s="31"/>
      <c r="O219" s="31" t="str">
        <f t="shared" si="26"/>
        <v/>
      </c>
    </row>
    <row r="220" spans="2:15" ht="19.95" customHeight="1" x14ac:dyDescent="0.35">
      <c r="B220" s="20" t="str">
        <f t="shared" si="19"/>
        <v/>
      </c>
      <c r="C220" s="31">
        <f t="shared" si="20"/>
        <v>0</v>
      </c>
      <c r="D220" s="31" t="str">
        <f t="shared" si="21"/>
        <v/>
      </c>
      <c r="E220" s="31" t="str">
        <f t="shared" si="22"/>
        <v/>
      </c>
      <c r="F220" s="31"/>
      <c r="G220" s="49" t="str">
        <f t="shared" si="27"/>
        <v/>
      </c>
      <c r="H220" s="49"/>
      <c r="J220" s="20" t="str">
        <f t="shared" si="23"/>
        <v/>
      </c>
      <c r="K220" s="31"/>
      <c r="L220" s="31" t="str">
        <f t="shared" si="24"/>
        <v/>
      </c>
      <c r="M220" s="31" t="str">
        <f t="shared" si="25"/>
        <v/>
      </c>
      <c r="N220" s="31"/>
      <c r="O220" s="31" t="str">
        <f t="shared" si="26"/>
        <v/>
      </c>
    </row>
    <row r="221" spans="2:15" ht="19.95" customHeight="1" x14ac:dyDescent="0.35">
      <c r="B221" s="20" t="str">
        <f t="shared" ref="B221:B284" si="28">IF(B220="","",IF(G220&gt;0,B220+1,""))</f>
        <v/>
      </c>
      <c r="C221" s="31">
        <f t="shared" ref="C221:C284" si="29">K221</f>
        <v>0</v>
      </c>
      <c r="D221" s="31" t="str">
        <f t="shared" ref="D221:D284" si="30">IF(B221="","",ROUND(IF(B221&lt;=$E$14,$E$15/12*G220,$E$13/12*G220),2))</f>
        <v/>
      </c>
      <c r="E221" s="31" t="str">
        <f t="shared" ref="E221:E284" si="31">IF(B221="","",MIN($E$8,G220+D221)+C221-D221)</f>
        <v/>
      </c>
      <c r="F221" s="31"/>
      <c r="G221" s="49" t="str">
        <f t="shared" si="27"/>
        <v/>
      </c>
      <c r="H221" s="49"/>
      <c r="J221" s="20" t="str">
        <f t="shared" ref="J221:J284" si="32">IF(J220="","",IF(O220&gt;0,J220+1,""))</f>
        <v/>
      </c>
      <c r="K221" s="31"/>
      <c r="L221" s="31" t="str">
        <f t="shared" ref="L221:L284" si="33">IF(J221="","",ROUND(IF(J221&lt;=$M$14,$M$15/12*O220,$M$13/12*O220),2))</f>
        <v/>
      </c>
      <c r="M221" s="31" t="str">
        <f t="shared" ref="M221:M284" si="34">IF(J221="","",MIN($E$8,O220+L221)+K221-L221)</f>
        <v/>
      </c>
      <c r="N221" s="31"/>
      <c r="O221" s="31" t="str">
        <f t="shared" ref="O221:O284" si="35">IF(J221="","",O220-M221)</f>
        <v/>
      </c>
    </row>
    <row r="222" spans="2:15" ht="19.95" customHeight="1" x14ac:dyDescent="0.35">
      <c r="B222" s="20" t="str">
        <f t="shared" si="28"/>
        <v/>
      </c>
      <c r="C222" s="31">
        <f t="shared" si="29"/>
        <v>0</v>
      </c>
      <c r="D222" s="31" t="str">
        <f t="shared" si="30"/>
        <v/>
      </c>
      <c r="E222" s="31" t="str">
        <f t="shared" si="31"/>
        <v/>
      </c>
      <c r="F222" s="31"/>
      <c r="G222" s="49" t="str">
        <f t="shared" si="27"/>
        <v/>
      </c>
      <c r="H222" s="49"/>
      <c r="J222" s="20" t="str">
        <f t="shared" si="32"/>
        <v/>
      </c>
      <c r="K222" s="31"/>
      <c r="L222" s="31" t="str">
        <f t="shared" si="33"/>
        <v/>
      </c>
      <c r="M222" s="31" t="str">
        <f t="shared" si="34"/>
        <v/>
      </c>
      <c r="N222" s="31"/>
      <c r="O222" s="31" t="str">
        <f t="shared" si="35"/>
        <v/>
      </c>
    </row>
    <row r="223" spans="2:15" ht="19.95" customHeight="1" x14ac:dyDescent="0.35">
      <c r="B223" s="20" t="str">
        <f t="shared" si="28"/>
        <v/>
      </c>
      <c r="C223" s="31">
        <f t="shared" si="29"/>
        <v>0</v>
      </c>
      <c r="D223" s="31" t="str">
        <f t="shared" si="30"/>
        <v/>
      </c>
      <c r="E223" s="31" t="str">
        <f t="shared" si="31"/>
        <v/>
      </c>
      <c r="F223" s="31"/>
      <c r="G223" s="49" t="str">
        <f t="shared" si="27"/>
        <v/>
      </c>
      <c r="H223" s="49"/>
      <c r="J223" s="20" t="str">
        <f t="shared" si="32"/>
        <v/>
      </c>
      <c r="K223" s="31"/>
      <c r="L223" s="31" t="str">
        <f t="shared" si="33"/>
        <v/>
      </c>
      <c r="M223" s="31" t="str">
        <f t="shared" si="34"/>
        <v/>
      </c>
      <c r="N223" s="31"/>
      <c r="O223" s="31" t="str">
        <f t="shared" si="35"/>
        <v/>
      </c>
    </row>
    <row r="224" spans="2:15" ht="19.95" customHeight="1" x14ac:dyDescent="0.35">
      <c r="B224" s="20" t="str">
        <f t="shared" si="28"/>
        <v/>
      </c>
      <c r="C224" s="31">
        <f t="shared" si="29"/>
        <v>0</v>
      </c>
      <c r="D224" s="31" t="str">
        <f t="shared" si="30"/>
        <v/>
      </c>
      <c r="E224" s="31" t="str">
        <f t="shared" si="31"/>
        <v/>
      </c>
      <c r="F224" s="31"/>
      <c r="G224" s="49" t="str">
        <f t="shared" si="27"/>
        <v/>
      </c>
      <c r="H224" s="49"/>
      <c r="J224" s="20" t="str">
        <f t="shared" si="32"/>
        <v/>
      </c>
      <c r="K224" s="31"/>
      <c r="L224" s="31" t="str">
        <f t="shared" si="33"/>
        <v/>
      </c>
      <c r="M224" s="31" t="str">
        <f t="shared" si="34"/>
        <v/>
      </c>
      <c r="N224" s="31"/>
      <c r="O224" s="31" t="str">
        <f t="shared" si="35"/>
        <v/>
      </c>
    </row>
    <row r="225" spans="2:15" ht="19.95" customHeight="1" x14ac:dyDescent="0.35">
      <c r="B225" s="20" t="str">
        <f t="shared" si="28"/>
        <v/>
      </c>
      <c r="C225" s="31">
        <f t="shared" si="29"/>
        <v>0</v>
      </c>
      <c r="D225" s="31" t="str">
        <f t="shared" si="30"/>
        <v/>
      </c>
      <c r="E225" s="31" t="str">
        <f t="shared" si="31"/>
        <v/>
      </c>
      <c r="F225" s="31"/>
      <c r="G225" s="49" t="str">
        <f t="shared" si="27"/>
        <v/>
      </c>
      <c r="H225" s="49"/>
      <c r="J225" s="20" t="str">
        <f t="shared" si="32"/>
        <v/>
      </c>
      <c r="K225" s="31"/>
      <c r="L225" s="31" t="str">
        <f t="shared" si="33"/>
        <v/>
      </c>
      <c r="M225" s="31" t="str">
        <f t="shared" si="34"/>
        <v/>
      </c>
      <c r="N225" s="31"/>
      <c r="O225" s="31" t="str">
        <f t="shared" si="35"/>
        <v/>
      </c>
    </row>
    <row r="226" spans="2:15" ht="19.95" customHeight="1" x14ac:dyDescent="0.35">
      <c r="B226" s="20" t="str">
        <f t="shared" si="28"/>
        <v/>
      </c>
      <c r="C226" s="31">
        <f t="shared" si="29"/>
        <v>0</v>
      </c>
      <c r="D226" s="31" t="str">
        <f t="shared" si="30"/>
        <v/>
      </c>
      <c r="E226" s="31" t="str">
        <f t="shared" si="31"/>
        <v/>
      </c>
      <c r="F226" s="31"/>
      <c r="G226" s="49" t="str">
        <f t="shared" si="27"/>
        <v/>
      </c>
      <c r="H226" s="49"/>
      <c r="J226" s="20" t="str">
        <f t="shared" si="32"/>
        <v/>
      </c>
      <c r="K226" s="31"/>
      <c r="L226" s="31" t="str">
        <f t="shared" si="33"/>
        <v/>
      </c>
      <c r="M226" s="31" t="str">
        <f t="shared" si="34"/>
        <v/>
      </c>
      <c r="N226" s="31"/>
      <c r="O226" s="31" t="str">
        <f t="shared" si="35"/>
        <v/>
      </c>
    </row>
    <row r="227" spans="2:15" ht="19.95" customHeight="1" x14ac:dyDescent="0.35">
      <c r="B227" s="20" t="str">
        <f t="shared" si="28"/>
        <v/>
      </c>
      <c r="C227" s="31">
        <f t="shared" si="29"/>
        <v>0</v>
      </c>
      <c r="D227" s="31" t="str">
        <f t="shared" si="30"/>
        <v/>
      </c>
      <c r="E227" s="31" t="str">
        <f t="shared" si="31"/>
        <v/>
      </c>
      <c r="F227" s="31"/>
      <c r="G227" s="49" t="str">
        <f t="shared" si="27"/>
        <v/>
      </c>
      <c r="H227" s="49"/>
      <c r="J227" s="20" t="str">
        <f t="shared" si="32"/>
        <v/>
      </c>
      <c r="K227" s="31"/>
      <c r="L227" s="31" t="str">
        <f t="shared" si="33"/>
        <v/>
      </c>
      <c r="M227" s="31" t="str">
        <f t="shared" si="34"/>
        <v/>
      </c>
      <c r="N227" s="31"/>
      <c r="O227" s="31" t="str">
        <f t="shared" si="35"/>
        <v/>
      </c>
    </row>
    <row r="228" spans="2:15" ht="19.95" customHeight="1" x14ac:dyDescent="0.35">
      <c r="B228" s="20" t="str">
        <f t="shared" si="28"/>
        <v/>
      </c>
      <c r="C228" s="31">
        <f t="shared" si="29"/>
        <v>0</v>
      </c>
      <c r="D228" s="31" t="str">
        <f t="shared" si="30"/>
        <v/>
      </c>
      <c r="E228" s="31" t="str">
        <f t="shared" si="31"/>
        <v/>
      </c>
      <c r="F228" s="31"/>
      <c r="G228" s="49" t="str">
        <f t="shared" ref="G228:G291" si="36">IF(B228="","",G227-E228)</f>
        <v/>
      </c>
      <c r="H228" s="49"/>
      <c r="J228" s="20" t="str">
        <f t="shared" si="32"/>
        <v/>
      </c>
      <c r="K228" s="31"/>
      <c r="L228" s="31" t="str">
        <f t="shared" si="33"/>
        <v/>
      </c>
      <c r="M228" s="31" t="str">
        <f t="shared" si="34"/>
        <v/>
      </c>
      <c r="N228" s="31"/>
      <c r="O228" s="31" t="str">
        <f t="shared" si="35"/>
        <v/>
      </c>
    </row>
    <row r="229" spans="2:15" ht="19.95" customHeight="1" x14ac:dyDescent="0.35">
      <c r="B229" s="20" t="str">
        <f t="shared" si="28"/>
        <v/>
      </c>
      <c r="C229" s="31">
        <f t="shared" si="29"/>
        <v>0</v>
      </c>
      <c r="D229" s="31" t="str">
        <f t="shared" si="30"/>
        <v/>
      </c>
      <c r="E229" s="31" t="str">
        <f t="shared" si="31"/>
        <v/>
      </c>
      <c r="F229" s="31"/>
      <c r="G229" s="49" t="str">
        <f t="shared" si="36"/>
        <v/>
      </c>
      <c r="H229" s="49"/>
      <c r="J229" s="20" t="str">
        <f t="shared" si="32"/>
        <v/>
      </c>
      <c r="K229" s="31"/>
      <c r="L229" s="31" t="str">
        <f t="shared" si="33"/>
        <v/>
      </c>
      <c r="M229" s="31" t="str">
        <f t="shared" si="34"/>
        <v/>
      </c>
      <c r="N229" s="31"/>
      <c r="O229" s="31" t="str">
        <f t="shared" si="35"/>
        <v/>
      </c>
    </row>
    <row r="230" spans="2:15" ht="19.95" customHeight="1" x14ac:dyDescent="0.35">
      <c r="B230" s="20" t="str">
        <f t="shared" si="28"/>
        <v/>
      </c>
      <c r="C230" s="31">
        <f t="shared" si="29"/>
        <v>0</v>
      </c>
      <c r="D230" s="31" t="str">
        <f t="shared" si="30"/>
        <v/>
      </c>
      <c r="E230" s="31" t="str">
        <f t="shared" si="31"/>
        <v/>
      </c>
      <c r="F230" s="31"/>
      <c r="G230" s="49" t="str">
        <f t="shared" si="36"/>
        <v/>
      </c>
      <c r="H230" s="49"/>
      <c r="J230" s="20" t="str">
        <f t="shared" si="32"/>
        <v/>
      </c>
      <c r="K230" s="31"/>
      <c r="L230" s="31" t="str">
        <f t="shared" si="33"/>
        <v/>
      </c>
      <c r="M230" s="31" t="str">
        <f t="shared" si="34"/>
        <v/>
      </c>
      <c r="N230" s="31"/>
      <c r="O230" s="31" t="str">
        <f t="shared" si="35"/>
        <v/>
      </c>
    </row>
    <row r="231" spans="2:15" ht="19.95" customHeight="1" x14ac:dyDescent="0.35">
      <c r="B231" s="20" t="str">
        <f t="shared" si="28"/>
        <v/>
      </c>
      <c r="C231" s="31">
        <f t="shared" si="29"/>
        <v>0</v>
      </c>
      <c r="D231" s="31" t="str">
        <f t="shared" si="30"/>
        <v/>
      </c>
      <c r="E231" s="31" t="str">
        <f t="shared" si="31"/>
        <v/>
      </c>
      <c r="F231" s="31"/>
      <c r="G231" s="49" t="str">
        <f t="shared" si="36"/>
        <v/>
      </c>
      <c r="H231" s="49"/>
      <c r="J231" s="20" t="str">
        <f t="shared" si="32"/>
        <v/>
      </c>
      <c r="K231" s="31"/>
      <c r="L231" s="31" t="str">
        <f t="shared" si="33"/>
        <v/>
      </c>
      <c r="M231" s="31" t="str">
        <f t="shared" si="34"/>
        <v/>
      </c>
      <c r="N231" s="31"/>
      <c r="O231" s="31" t="str">
        <f t="shared" si="35"/>
        <v/>
      </c>
    </row>
    <row r="232" spans="2:15" ht="19.95" customHeight="1" x14ac:dyDescent="0.35">
      <c r="B232" s="20" t="str">
        <f t="shared" si="28"/>
        <v/>
      </c>
      <c r="C232" s="31">
        <f t="shared" si="29"/>
        <v>0</v>
      </c>
      <c r="D232" s="31" t="str">
        <f t="shared" si="30"/>
        <v/>
      </c>
      <c r="E232" s="31" t="str">
        <f t="shared" si="31"/>
        <v/>
      </c>
      <c r="F232" s="31"/>
      <c r="G232" s="49" t="str">
        <f t="shared" si="36"/>
        <v/>
      </c>
      <c r="H232" s="49"/>
      <c r="J232" s="20" t="str">
        <f t="shared" si="32"/>
        <v/>
      </c>
      <c r="K232" s="31"/>
      <c r="L232" s="31" t="str">
        <f t="shared" si="33"/>
        <v/>
      </c>
      <c r="M232" s="31" t="str">
        <f t="shared" si="34"/>
        <v/>
      </c>
      <c r="N232" s="31"/>
      <c r="O232" s="31" t="str">
        <f t="shared" si="35"/>
        <v/>
      </c>
    </row>
    <row r="233" spans="2:15" ht="19.95" customHeight="1" x14ac:dyDescent="0.35">
      <c r="B233" s="20" t="str">
        <f t="shared" si="28"/>
        <v/>
      </c>
      <c r="C233" s="31">
        <f t="shared" si="29"/>
        <v>0</v>
      </c>
      <c r="D233" s="31" t="str">
        <f t="shared" si="30"/>
        <v/>
      </c>
      <c r="E233" s="31" t="str">
        <f t="shared" si="31"/>
        <v/>
      </c>
      <c r="F233" s="31"/>
      <c r="G233" s="49" t="str">
        <f t="shared" si="36"/>
        <v/>
      </c>
      <c r="H233" s="49"/>
      <c r="J233" s="20" t="str">
        <f t="shared" si="32"/>
        <v/>
      </c>
      <c r="K233" s="31"/>
      <c r="L233" s="31" t="str">
        <f t="shared" si="33"/>
        <v/>
      </c>
      <c r="M233" s="31" t="str">
        <f t="shared" si="34"/>
        <v/>
      </c>
      <c r="N233" s="31"/>
      <c r="O233" s="31" t="str">
        <f t="shared" si="35"/>
        <v/>
      </c>
    </row>
    <row r="234" spans="2:15" ht="19.95" customHeight="1" x14ac:dyDescent="0.35">
      <c r="B234" s="20" t="str">
        <f t="shared" si="28"/>
        <v/>
      </c>
      <c r="C234" s="31">
        <f t="shared" si="29"/>
        <v>0</v>
      </c>
      <c r="D234" s="31" t="str">
        <f t="shared" si="30"/>
        <v/>
      </c>
      <c r="E234" s="31" t="str">
        <f t="shared" si="31"/>
        <v/>
      </c>
      <c r="F234" s="31"/>
      <c r="G234" s="49" t="str">
        <f t="shared" si="36"/>
        <v/>
      </c>
      <c r="H234" s="49"/>
      <c r="J234" s="20" t="str">
        <f t="shared" si="32"/>
        <v/>
      </c>
      <c r="K234" s="31"/>
      <c r="L234" s="31" t="str">
        <f t="shared" si="33"/>
        <v/>
      </c>
      <c r="M234" s="31" t="str">
        <f t="shared" si="34"/>
        <v/>
      </c>
      <c r="N234" s="31"/>
      <c r="O234" s="31" t="str">
        <f t="shared" si="35"/>
        <v/>
      </c>
    </row>
    <row r="235" spans="2:15" ht="19.95" customHeight="1" x14ac:dyDescent="0.35">
      <c r="B235" s="20" t="str">
        <f t="shared" si="28"/>
        <v/>
      </c>
      <c r="C235" s="31">
        <f t="shared" si="29"/>
        <v>0</v>
      </c>
      <c r="D235" s="31" t="str">
        <f t="shared" si="30"/>
        <v/>
      </c>
      <c r="E235" s="31" t="str">
        <f t="shared" si="31"/>
        <v/>
      </c>
      <c r="F235" s="31"/>
      <c r="G235" s="49" t="str">
        <f t="shared" si="36"/>
        <v/>
      </c>
      <c r="H235" s="49"/>
      <c r="J235" s="20" t="str">
        <f t="shared" si="32"/>
        <v/>
      </c>
      <c r="K235" s="31"/>
      <c r="L235" s="31" t="str">
        <f t="shared" si="33"/>
        <v/>
      </c>
      <c r="M235" s="31" t="str">
        <f t="shared" si="34"/>
        <v/>
      </c>
      <c r="N235" s="31"/>
      <c r="O235" s="31" t="str">
        <f t="shared" si="35"/>
        <v/>
      </c>
    </row>
    <row r="236" spans="2:15" ht="19.95" customHeight="1" x14ac:dyDescent="0.35">
      <c r="B236" s="20" t="str">
        <f t="shared" si="28"/>
        <v/>
      </c>
      <c r="C236" s="31">
        <f t="shared" si="29"/>
        <v>0</v>
      </c>
      <c r="D236" s="31" t="str">
        <f t="shared" si="30"/>
        <v/>
      </c>
      <c r="E236" s="31" t="str">
        <f t="shared" si="31"/>
        <v/>
      </c>
      <c r="F236" s="31"/>
      <c r="G236" s="49" t="str">
        <f t="shared" si="36"/>
        <v/>
      </c>
      <c r="H236" s="49"/>
      <c r="J236" s="20" t="str">
        <f t="shared" si="32"/>
        <v/>
      </c>
      <c r="K236" s="31"/>
      <c r="L236" s="31" t="str">
        <f t="shared" si="33"/>
        <v/>
      </c>
      <c r="M236" s="31" t="str">
        <f t="shared" si="34"/>
        <v/>
      </c>
      <c r="N236" s="31"/>
      <c r="O236" s="31" t="str">
        <f t="shared" si="35"/>
        <v/>
      </c>
    </row>
    <row r="237" spans="2:15" ht="19.95" customHeight="1" x14ac:dyDescent="0.35">
      <c r="B237" s="20" t="str">
        <f t="shared" si="28"/>
        <v/>
      </c>
      <c r="C237" s="31">
        <f t="shared" si="29"/>
        <v>0</v>
      </c>
      <c r="D237" s="31" t="str">
        <f t="shared" si="30"/>
        <v/>
      </c>
      <c r="E237" s="31" t="str">
        <f t="shared" si="31"/>
        <v/>
      </c>
      <c r="F237" s="31"/>
      <c r="G237" s="49" t="str">
        <f t="shared" si="36"/>
        <v/>
      </c>
      <c r="H237" s="49"/>
      <c r="J237" s="20" t="str">
        <f t="shared" si="32"/>
        <v/>
      </c>
      <c r="K237" s="31"/>
      <c r="L237" s="31" t="str">
        <f t="shared" si="33"/>
        <v/>
      </c>
      <c r="M237" s="31" t="str">
        <f t="shared" si="34"/>
        <v/>
      </c>
      <c r="N237" s="31"/>
      <c r="O237" s="31" t="str">
        <f t="shared" si="35"/>
        <v/>
      </c>
    </row>
    <row r="238" spans="2:15" ht="19.95" customHeight="1" x14ac:dyDescent="0.35">
      <c r="B238" s="20" t="str">
        <f t="shared" si="28"/>
        <v/>
      </c>
      <c r="C238" s="31">
        <f t="shared" si="29"/>
        <v>0</v>
      </c>
      <c r="D238" s="31" t="str">
        <f t="shared" si="30"/>
        <v/>
      </c>
      <c r="E238" s="31" t="str">
        <f t="shared" si="31"/>
        <v/>
      </c>
      <c r="F238" s="31"/>
      <c r="G238" s="49" t="str">
        <f t="shared" si="36"/>
        <v/>
      </c>
      <c r="H238" s="49"/>
      <c r="J238" s="20" t="str">
        <f t="shared" si="32"/>
        <v/>
      </c>
      <c r="K238" s="31"/>
      <c r="L238" s="31" t="str">
        <f t="shared" si="33"/>
        <v/>
      </c>
      <c r="M238" s="31" t="str">
        <f t="shared" si="34"/>
        <v/>
      </c>
      <c r="N238" s="31"/>
      <c r="O238" s="31" t="str">
        <f t="shared" si="35"/>
        <v/>
      </c>
    </row>
    <row r="239" spans="2:15" ht="19.95" customHeight="1" x14ac:dyDescent="0.35">
      <c r="B239" s="20" t="str">
        <f t="shared" si="28"/>
        <v/>
      </c>
      <c r="C239" s="31">
        <f t="shared" si="29"/>
        <v>0</v>
      </c>
      <c r="D239" s="31" t="str">
        <f t="shared" si="30"/>
        <v/>
      </c>
      <c r="E239" s="31" t="str">
        <f t="shared" si="31"/>
        <v/>
      </c>
      <c r="F239" s="31"/>
      <c r="G239" s="49" t="str">
        <f t="shared" si="36"/>
        <v/>
      </c>
      <c r="H239" s="49"/>
      <c r="J239" s="20" t="str">
        <f t="shared" si="32"/>
        <v/>
      </c>
      <c r="K239" s="31"/>
      <c r="L239" s="31" t="str">
        <f t="shared" si="33"/>
        <v/>
      </c>
      <c r="M239" s="31" t="str">
        <f t="shared" si="34"/>
        <v/>
      </c>
      <c r="N239" s="31"/>
      <c r="O239" s="31" t="str">
        <f t="shared" si="35"/>
        <v/>
      </c>
    </row>
    <row r="240" spans="2:15" ht="19.95" customHeight="1" x14ac:dyDescent="0.35">
      <c r="B240" s="20" t="str">
        <f t="shared" si="28"/>
        <v/>
      </c>
      <c r="C240" s="31">
        <f t="shared" si="29"/>
        <v>0</v>
      </c>
      <c r="D240" s="31" t="str">
        <f t="shared" si="30"/>
        <v/>
      </c>
      <c r="E240" s="31" t="str">
        <f t="shared" si="31"/>
        <v/>
      </c>
      <c r="F240" s="31"/>
      <c r="G240" s="49" t="str">
        <f t="shared" si="36"/>
        <v/>
      </c>
      <c r="H240" s="49"/>
      <c r="J240" s="20" t="str">
        <f t="shared" si="32"/>
        <v/>
      </c>
      <c r="K240" s="31"/>
      <c r="L240" s="31" t="str">
        <f t="shared" si="33"/>
        <v/>
      </c>
      <c r="M240" s="31" t="str">
        <f t="shared" si="34"/>
        <v/>
      </c>
      <c r="N240" s="31"/>
      <c r="O240" s="31" t="str">
        <f t="shared" si="35"/>
        <v/>
      </c>
    </row>
    <row r="241" spans="2:15" ht="19.95" customHeight="1" x14ac:dyDescent="0.35">
      <c r="B241" s="20" t="str">
        <f t="shared" si="28"/>
        <v/>
      </c>
      <c r="C241" s="31">
        <f t="shared" si="29"/>
        <v>0</v>
      </c>
      <c r="D241" s="31" t="str">
        <f t="shared" si="30"/>
        <v/>
      </c>
      <c r="E241" s="31" t="str">
        <f t="shared" si="31"/>
        <v/>
      </c>
      <c r="F241" s="31"/>
      <c r="G241" s="49" t="str">
        <f t="shared" si="36"/>
        <v/>
      </c>
      <c r="H241" s="49"/>
      <c r="J241" s="20" t="str">
        <f t="shared" si="32"/>
        <v/>
      </c>
      <c r="K241" s="31"/>
      <c r="L241" s="31" t="str">
        <f t="shared" si="33"/>
        <v/>
      </c>
      <c r="M241" s="31" t="str">
        <f t="shared" si="34"/>
        <v/>
      </c>
      <c r="N241" s="31"/>
      <c r="O241" s="31" t="str">
        <f t="shared" si="35"/>
        <v/>
      </c>
    </row>
    <row r="242" spans="2:15" ht="19.95" customHeight="1" x14ac:dyDescent="0.35">
      <c r="B242" s="20" t="str">
        <f t="shared" si="28"/>
        <v/>
      </c>
      <c r="C242" s="31">
        <f t="shared" si="29"/>
        <v>0</v>
      </c>
      <c r="D242" s="31" t="str">
        <f t="shared" si="30"/>
        <v/>
      </c>
      <c r="E242" s="31" t="str">
        <f t="shared" si="31"/>
        <v/>
      </c>
      <c r="F242" s="31"/>
      <c r="G242" s="49" t="str">
        <f t="shared" si="36"/>
        <v/>
      </c>
      <c r="H242" s="49"/>
      <c r="J242" s="20" t="str">
        <f t="shared" si="32"/>
        <v/>
      </c>
      <c r="K242" s="31"/>
      <c r="L242" s="31" t="str">
        <f t="shared" si="33"/>
        <v/>
      </c>
      <c r="M242" s="31" t="str">
        <f t="shared" si="34"/>
        <v/>
      </c>
      <c r="N242" s="31"/>
      <c r="O242" s="31" t="str">
        <f t="shared" si="35"/>
        <v/>
      </c>
    </row>
    <row r="243" spans="2:15" ht="19.95" customHeight="1" x14ac:dyDescent="0.35">
      <c r="B243" s="20" t="str">
        <f t="shared" si="28"/>
        <v/>
      </c>
      <c r="C243" s="31">
        <f t="shared" si="29"/>
        <v>0</v>
      </c>
      <c r="D243" s="31" t="str">
        <f t="shared" si="30"/>
        <v/>
      </c>
      <c r="E243" s="31" t="str">
        <f t="shared" si="31"/>
        <v/>
      </c>
      <c r="F243" s="31"/>
      <c r="G243" s="49" t="str">
        <f t="shared" si="36"/>
        <v/>
      </c>
      <c r="H243" s="49"/>
      <c r="J243" s="20" t="str">
        <f t="shared" si="32"/>
        <v/>
      </c>
      <c r="K243" s="31"/>
      <c r="L243" s="31" t="str">
        <f t="shared" si="33"/>
        <v/>
      </c>
      <c r="M243" s="31" t="str">
        <f t="shared" si="34"/>
        <v/>
      </c>
      <c r="N243" s="31"/>
      <c r="O243" s="31" t="str">
        <f t="shared" si="35"/>
        <v/>
      </c>
    </row>
    <row r="244" spans="2:15" ht="19.95" customHeight="1" x14ac:dyDescent="0.35">
      <c r="B244" s="20" t="str">
        <f t="shared" si="28"/>
        <v/>
      </c>
      <c r="C244" s="31">
        <f t="shared" si="29"/>
        <v>0</v>
      </c>
      <c r="D244" s="31" t="str">
        <f t="shared" si="30"/>
        <v/>
      </c>
      <c r="E244" s="31" t="str">
        <f t="shared" si="31"/>
        <v/>
      </c>
      <c r="F244" s="31"/>
      <c r="G244" s="49" t="str">
        <f t="shared" si="36"/>
        <v/>
      </c>
      <c r="H244" s="49"/>
      <c r="J244" s="20" t="str">
        <f t="shared" si="32"/>
        <v/>
      </c>
      <c r="K244" s="31"/>
      <c r="L244" s="31" t="str">
        <f t="shared" si="33"/>
        <v/>
      </c>
      <c r="M244" s="31" t="str">
        <f t="shared" si="34"/>
        <v/>
      </c>
      <c r="N244" s="31"/>
      <c r="O244" s="31" t="str">
        <f t="shared" si="35"/>
        <v/>
      </c>
    </row>
    <row r="245" spans="2:15" ht="19.95" customHeight="1" x14ac:dyDescent="0.35">
      <c r="B245" s="20" t="str">
        <f t="shared" si="28"/>
        <v/>
      </c>
      <c r="C245" s="31">
        <f t="shared" si="29"/>
        <v>0</v>
      </c>
      <c r="D245" s="31" t="str">
        <f t="shared" si="30"/>
        <v/>
      </c>
      <c r="E245" s="31" t="str">
        <f t="shared" si="31"/>
        <v/>
      </c>
      <c r="F245" s="31"/>
      <c r="G245" s="49" t="str">
        <f t="shared" si="36"/>
        <v/>
      </c>
      <c r="H245" s="49"/>
      <c r="J245" s="20" t="str">
        <f t="shared" si="32"/>
        <v/>
      </c>
      <c r="K245" s="31"/>
      <c r="L245" s="31" t="str">
        <f t="shared" si="33"/>
        <v/>
      </c>
      <c r="M245" s="31" t="str">
        <f t="shared" si="34"/>
        <v/>
      </c>
      <c r="N245" s="31"/>
      <c r="O245" s="31" t="str">
        <f t="shared" si="35"/>
        <v/>
      </c>
    </row>
    <row r="246" spans="2:15" ht="19.95" customHeight="1" x14ac:dyDescent="0.35">
      <c r="B246" s="20" t="str">
        <f t="shared" si="28"/>
        <v/>
      </c>
      <c r="C246" s="31">
        <f t="shared" si="29"/>
        <v>0</v>
      </c>
      <c r="D246" s="31" t="str">
        <f t="shared" si="30"/>
        <v/>
      </c>
      <c r="E246" s="31" t="str">
        <f t="shared" si="31"/>
        <v/>
      </c>
      <c r="F246" s="31"/>
      <c r="G246" s="49" t="str">
        <f t="shared" si="36"/>
        <v/>
      </c>
      <c r="H246" s="49"/>
      <c r="J246" s="20" t="str">
        <f t="shared" si="32"/>
        <v/>
      </c>
      <c r="K246" s="31"/>
      <c r="L246" s="31" t="str">
        <f t="shared" si="33"/>
        <v/>
      </c>
      <c r="M246" s="31" t="str">
        <f t="shared" si="34"/>
        <v/>
      </c>
      <c r="N246" s="31"/>
      <c r="O246" s="31" t="str">
        <f t="shared" si="35"/>
        <v/>
      </c>
    </row>
    <row r="247" spans="2:15" ht="19.95" customHeight="1" x14ac:dyDescent="0.35">
      <c r="B247" s="20" t="str">
        <f t="shared" si="28"/>
        <v/>
      </c>
      <c r="C247" s="31">
        <f t="shared" si="29"/>
        <v>0</v>
      </c>
      <c r="D247" s="31" t="str">
        <f t="shared" si="30"/>
        <v/>
      </c>
      <c r="E247" s="31" t="str">
        <f t="shared" si="31"/>
        <v/>
      </c>
      <c r="F247" s="31"/>
      <c r="G247" s="49" t="str">
        <f t="shared" si="36"/>
        <v/>
      </c>
      <c r="H247" s="49"/>
      <c r="J247" s="20" t="str">
        <f t="shared" si="32"/>
        <v/>
      </c>
      <c r="K247" s="31"/>
      <c r="L247" s="31" t="str">
        <f t="shared" si="33"/>
        <v/>
      </c>
      <c r="M247" s="31" t="str">
        <f t="shared" si="34"/>
        <v/>
      </c>
      <c r="N247" s="31"/>
      <c r="O247" s="31" t="str">
        <f t="shared" si="35"/>
        <v/>
      </c>
    </row>
    <row r="248" spans="2:15" ht="19.95" customHeight="1" x14ac:dyDescent="0.35">
      <c r="B248" s="20" t="str">
        <f t="shared" si="28"/>
        <v/>
      </c>
      <c r="C248" s="31">
        <f t="shared" si="29"/>
        <v>0</v>
      </c>
      <c r="D248" s="31" t="str">
        <f t="shared" si="30"/>
        <v/>
      </c>
      <c r="E248" s="31" t="str">
        <f t="shared" si="31"/>
        <v/>
      </c>
      <c r="F248" s="31"/>
      <c r="G248" s="49" t="str">
        <f t="shared" si="36"/>
        <v/>
      </c>
      <c r="H248" s="49"/>
      <c r="J248" s="20" t="str">
        <f t="shared" si="32"/>
        <v/>
      </c>
      <c r="K248" s="31"/>
      <c r="L248" s="31" t="str">
        <f t="shared" si="33"/>
        <v/>
      </c>
      <c r="M248" s="31" t="str">
        <f t="shared" si="34"/>
        <v/>
      </c>
      <c r="N248" s="31"/>
      <c r="O248" s="31" t="str">
        <f t="shared" si="35"/>
        <v/>
      </c>
    </row>
    <row r="249" spans="2:15" ht="19.95" customHeight="1" x14ac:dyDescent="0.35">
      <c r="B249" s="20" t="str">
        <f t="shared" si="28"/>
        <v/>
      </c>
      <c r="C249" s="31">
        <f t="shared" si="29"/>
        <v>0</v>
      </c>
      <c r="D249" s="31" t="str">
        <f t="shared" si="30"/>
        <v/>
      </c>
      <c r="E249" s="31" t="str">
        <f t="shared" si="31"/>
        <v/>
      </c>
      <c r="F249" s="31"/>
      <c r="G249" s="49" t="str">
        <f t="shared" si="36"/>
        <v/>
      </c>
      <c r="H249" s="49"/>
      <c r="J249" s="20" t="str">
        <f t="shared" si="32"/>
        <v/>
      </c>
      <c r="K249" s="31"/>
      <c r="L249" s="31" t="str">
        <f t="shared" si="33"/>
        <v/>
      </c>
      <c r="M249" s="31" t="str">
        <f t="shared" si="34"/>
        <v/>
      </c>
      <c r="N249" s="31"/>
      <c r="O249" s="31" t="str">
        <f t="shared" si="35"/>
        <v/>
      </c>
    </row>
    <row r="250" spans="2:15" ht="19.95" customHeight="1" x14ac:dyDescent="0.35">
      <c r="B250" s="20" t="str">
        <f t="shared" si="28"/>
        <v/>
      </c>
      <c r="C250" s="31">
        <f t="shared" si="29"/>
        <v>0</v>
      </c>
      <c r="D250" s="31" t="str">
        <f t="shared" si="30"/>
        <v/>
      </c>
      <c r="E250" s="31" t="str">
        <f t="shared" si="31"/>
        <v/>
      </c>
      <c r="F250" s="31"/>
      <c r="G250" s="49" t="str">
        <f t="shared" si="36"/>
        <v/>
      </c>
      <c r="H250" s="49"/>
      <c r="J250" s="20" t="str">
        <f t="shared" si="32"/>
        <v/>
      </c>
      <c r="K250" s="31"/>
      <c r="L250" s="31" t="str">
        <f t="shared" si="33"/>
        <v/>
      </c>
      <c r="M250" s="31" t="str">
        <f t="shared" si="34"/>
        <v/>
      </c>
      <c r="N250" s="31"/>
      <c r="O250" s="31" t="str">
        <f t="shared" si="35"/>
        <v/>
      </c>
    </row>
    <row r="251" spans="2:15" ht="19.95" customHeight="1" x14ac:dyDescent="0.35">
      <c r="B251" s="20" t="str">
        <f t="shared" si="28"/>
        <v/>
      </c>
      <c r="C251" s="31">
        <f t="shared" si="29"/>
        <v>0</v>
      </c>
      <c r="D251" s="31" t="str">
        <f t="shared" si="30"/>
        <v/>
      </c>
      <c r="E251" s="31" t="str">
        <f t="shared" si="31"/>
        <v/>
      </c>
      <c r="F251" s="31"/>
      <c r="G251" s="49" t="str">
        <f t="shared" si="36"/>
        <v/>
      </c>
      <c r="H251" s="49"/>
      <c r="J251" s="20" t="str">
        <f t="shared" si="32"/>
        <v/>
      </c>
      <c r="K251" s="31"/>
      <c r="L251" s="31" t="str">
        <f t="shared" si="33"/>
        <v/>
      </c>
      <c r="M251" s="31" t="str">
        <f t="shared" si="34"/>
        <v/>
      </c>
      <c r="N251" s="31"/>
      <c r="O251" s="31" t="str">
        <f t="shared" si="35"/>
        <v/>
      </c>
    </row>
    <row r="252" spans="2:15" ht="19.95" customHeight="1" x14ac:dyDescent="0.35">
      <c r="B252" s="20" t="str">
        <f t="shared" si="28"/>
        <v/>
      </c>
      <c r="C252" s="31">
        <f t="shared" si="29"/>
        <v>0</v>
      </c>
      <c r="D252" s="31" t="str">
        <f t="shared" si="30"/>
        <v/>
      </c>
      <c r="E252" s="31" t="str">
        <f t="shared" si="31"/>
        <v/>
      </c>
      <c r="F252" s="31"/>
      <c r="G252" s="49" t="str">
        <f t="shared" si="36"/>
        <v/>
      </c>
      <c r="H252" s="49"/>
      <c r="J252" s="20" t="str">
        <f t="shared" si="32"/>
        <v/>
      </c>
      <c r="K252" s="31"/>
      <c r="L252" s="31" t="str">
        <f t="shared" si="33"/>
        <v/>
      </c>
      <c r="M252" s="31" t="str">
        <f t="shared" si="34"/>
        <v/>
      </c>
      <c r="N252" s="31"/>
      <c r="O252" s="31" t="str">
        <f t="shared" si="35"/>
        <v/>
      </c>
    </row>
    <row r="253" spans="2:15" ht="19.95" customHeight="1" x14ac:dyDescent="0.35">
      <c r="B253" s="20" t="str">
        <f t="shared" si="28"/>
        <v/>
      </c>
      <c r="C253" s="31">
        <f t="shared" si="29"/>
        <v>0</v>
      </c>
      <c r="D253" s="31" t="str">
        <f t="shared" si="30"/>
        <v/>
      </c>
      <c r="E253" s="31" t="str">
        <f t="shared" si="31"/>
        <v/>
      </c>
      <c r="F253" s="31"/>
      <c r="G253" s="49" t="str">
        <f t="shared" si="36"/>
        <v/>
      </c>
      <c r="H253" s="49"/>
      <c r="J253" s="20" t="str">
        <f t="shared" si="32"/>
        <v/>
      </c>
      <c r="K253" s="31"/>
      <c r="L253" s="31" t="str">
        <f t="shared" si="33"/>
        <v/>
      </c>
      <c r="M253" s="31" t="str">
        <f t="shared" si="34"/>
        <v/>
      </c>
      <c r="N253" s="31"/>
      <c r="O253" s="31" t="str">
        <f t="shared" si="35"/>
        <v/>
      </c>
    </row>
    <row r="254" spans="2:15" ht="19.95" customHeight="1" x14ac:dyDescent="0.35">
      <c r="B254" s="20" t="str">
        <f t="shared" si="28"/>
        <v/>
      </c>
      <c r="C254" s="31">
        <f t="shared" si="29"/>
        <v>0</v>
      </c>
      <c r="D254" s="31" t="str">
        <f t="shared" si="30"/>
        <v/>
      </c>
      <c r="E254" s="31" t="str">
        <f t="shared" si="31"/>
        <v/>
      </c>
      <c r="F254" s="31"/>
      <c r="G254" s="49" t="str">
        <f t="shared" si="36"/>
        <v/>
      </c>
      <c r="H254" s="49"/>
      <c r="J254" s="20" t="str">
        <f t="shared" si="32"/>
        <v/>
      </c>
      <c r="K254" s="31"/>
      <c r="L254" s="31" t="str">
        <f t="shared" si="33"/>
        <v/>
      </c>
      <c r="M254" s="31" t="str">
        <f t="shared" si="34"/>
        <v/>
      </c>
      <c r="N254" s="31"/>
      <c r="O254" s="31" t="str">
        <f t="shared" si="35"/>
        <v/>
      </c>
    </row>
    <row r="255" spans="2:15" ht="19.95" customHeight="1" x14ac:dyDescent="0.35">
      <c r="B255" s="20" t="str">
        <f t="shared" si="28"/>
        <v/>
      </c>
      <c r="C255" s="31">
        <f t="shared" si="29"/>
        <v>0</v>
      </c>
      <c r="D255" s="31" t="str">
        <f t="shared" si="30"/>
        <v/>
      </c>
      <c r="E255" s="31" t="str">
        <f t="shared" si="31"/>
        <v/>
      </c>
      <c r="F255" s="31"/>
      <c r="G255" s="49" t="str">
        <f t="shared" si="36"/>
        <v/>
      </c>
      <c r="H255" s="49"/>
      <c r="J255" s="20" t="str">
        <f t="shared" si="32"/>
        <v/>
      </c>
      <c r="K255" s="31"/>
      <c r="L255" s="31" t="str">
        <f t="shared" si="33"/>
        <v/>
      </c>
      <c r="M255" s="31" t="str">
        <f t="shared" si="34"/>
        <v/>
      </c>
      <c r="N255" s="31"/>
      <c r="O255" s="31" t="str">
        <f t="shared" si="35"/>
        <v/>
      </c>
    </row>
    <row r="256" spans="2:15" ht="19.95" customHeight="1" x14ac:dyDescent="0.35">
      <c r="B256" s="20" t="str">
        <f t="shared" si="28"/>
        <v/>
      </c>
      <c r="C256" s="31">
        <f t="shared" si="29"/>
        <v>0</v>
      </c>
      <c r="D256" s="31" t="str">
        <f t="shared" si="30"/>
        <v/>
      </c>
      <c r="E256" s="31" t="str">
        <f t="shared" si="31"/>
        <v/>
      </c>
      <c r="F256" s="31"/>
      <c r="G256" s="49" t="str">
        <f t="shared" si="36"/>
        <v/>
      </c>
      <c r="H256" s="49"/>
      <c r="J256" s="20" t="str">
        <f t="shared" si="32"/>
        <v/>
      </c>
      <c r="K256" s="31"/>
      <c r="L256" s="31" t="str">
        <f t="shared" si="33"/>
        <v/>
      </c>
      <c r="M256" s="31" t="str">
        <f t="shared" si="34"/>
        <v/>
      </c>
      <c r="N256" s="31"/>
      <c r="O256" s="31" t="str">
        <f t="shared" si="35"/>
        <v/>
      </c>
    </row>
    <row r="257" spans="2:15" ht="19.95" customHeight="1" x14ac:dyDescent="0.35">
      <c r="B257" s="20" t="str">
        <f t="shared" si="28"/>
        <v/>
      </c>
      <c r="C257" s="31">
        <f t="shared" si="29"/>
        <v>0</v>
      </c>
      <c r="D257" s="31" t="str">
        <f t="shared" si="30"/>
        <v/>
      </c>
      <c r="E257" s="31" t="str">
        <f t="shared" si="31"/>
        <v/>
      </c>
      <c r="F257" s="31"/>
      <c r="G257" s="49" t="str">
        <f t="shared" si="36"/>
        <v/>
      </c>
      <c r="H257" s="49"/>
      <c r="J257" s="20" t="str">
        <f t="shared" si="32"/>
        <v/>
      </c>
      <c r="K257" s="31"/>
      <c r="L257" s="31" t="str">
        <f t="shared" si="33"/>
        <v/>
      </c>
      <c r="M257" s="31" t="str">
        <f t="shared" si="34"/>
        <v/>
      </c>
      <c r="N257" s="31"/>
      <c r="O257" s="31" t="str">
        <f t="shared" si="35"/>
        <v/>
      </c>
    </row>
    <row r="258" spans="2:15" ht="19.95" customHeight="1" x14ac:dyDescent="0.35">
      <c r="B258" s="20" t="str">
        <f t="shared" si="28"/>
        <v/>
      </c>
      <c r="C258" s="31">
        <f t="shared" si="29"/>
        <v>0</v>
      </c>
      <c r="D258" s="31" t="str">
        <f t="shared" si="30"/>
        <v/>
      </c>
      <c r="E258" s="31" t="str">
        <f t="shared" si="31"/>
        <v/>
      </c>
      <c r="F258" s="31"/>
      <c r="G258" s="49" t="str">
        <f t="shared" si="36"/>
        <v/>
      </c>
      <c r="H258" s="49"/>
      <c r="J258" s="20" t="str">
        <f t="shared" si="32"/>
        <v/>
      </c>
      <c r="K258" s="31"/>
      <c r="L258" s="31" t="str">
        <f t="shared" si="33"/>
        <v/>
      </c>
      <c r="M258" s="31" t="str">
        <f t="shared" si="34"/>
        <v/>
      </c>
      <c r="N258" s="31"/>
      <c r="O258" s="31" t="str">
        <f t="shared" si="35"/>
        <v/>
      </c>
    </row>
    <row r="259" spans="2:15" ht="19.95" customHeight="1" x14ac:dyDescent="0.35">
      <c r="B259" s="20" t="str">
        <f t="shared" si="28"/>
        <v/>
      </c>
      <c r="C259" s="31">
        <f t="shared" si="29"/>
        <v>0</v>
      </c>
      <c r="D259" s="31" t="str">
        <f t="shared" si="30"/>
        <v/>
      </c>
      <c r="E259" s="31" t="str">
        <f t="shared" si="31"/>
        <v/>
      </c>
      <c r="F259" s="31"/>
      <c r="G259" s="49" t="str">
        <f t="shared" si="36"/>
        <v/>
      </c>
      <c r="H259" s="49"/>
      <c r="J259" s="20" t="str">
        <f t="shared" si="32"/>
        <v/>
      </c>
      <c r="K259" s="31"/>
      <c r="L259" s="31" t="str">
        <f t="shared" si="33"/>
        <v/>
      </c>
      <c r="M259" s="31" t="str">
        <f t="shared" si="34"/>
        <v/>
      </c>
      <c r="N259" s="31"/>
      <c r="O259" s="31" t="str">
        <f t="shared" si="35"/>
        <v/>
      </c>
    </row>
    <row r="260" spans="2:15" ht="19.95" customHeight="1" x14ac:dyDescent="0.35">
      <c r="B260" s="20" t="str">
        <f t="shared" si="28"/>
        <v/>
      </c>
      <c r="C260" s="31">
        <f t="shared" si="29"/>
        <v>0</v>
      </c>
      <c r="D260" s="31" t="str">
        <f t="shared" si="30"/>
        <v/>
      </c>
      <c r="E260" s="31" t="str">
        <f t="shared" si="31"/>
        <v/>
      </c>
      <c r="F260" s="31"/>
      <c r="G260" s="49" t="str">
        <f t="shared" si="36"/>
        <v/>
      </c>
      <c r="H260" s="49"/>
      <c r="J260" s="20" t="str">
        <f t="shared" si="32"/>
        <v/>
      </c>
      <c r="K260" s="31"/>
      <c r="L260" s="31" t="str">
        <f t="shared" si="33"/>
        <v/>
      </c>
      <c r="M260" s="31" t="str">
        <f t="shared" si="34"/>
        <v/>
      </c>
      <c r="N260" s="31"/>
      <c r="O260" s="31" t="str">
        <f t="shared" si="35"/>
        <v/>
      </c>
    </row>
    <row r="261" spans="2:15" ht="19.95" customHeight="1" x14ac:dyDescent="0.35">
      <c r="B261" s="20" t="str">
        <f t="shared" si="28"/>
        <v/>
      </c>
      <c r="C261" s="31">
        <f t="shared" si="29"/>
        <v>0</v>
      </c>
      <c r="D261" s="31" t="str">
        <f t="shared" si="30"/>
        <v/>
      </c>
      <c r="E261" s="31" t="str">
        <f t="shared" si="31"/>
        <v/>
      </c>
      <c r="F261" s="31"/>
      <c r="G261" s="49" t="str">
        <f t="shared" si="36"/>
        <v/>
      </c>
      <c r="H261" s="49"/>
      <c r="J261" s="20" t="str">
        <f t="shared" si="32"/>
        <v/>
      </c>
      <c r="K261" s="31"/>
      <c r="L261" s="31" t="str">
        <f t="shared" si="33"/>
        <v/>
      </c>
      <c r="M261" s="31" t="str">
        <f t="shared" si="34"/>
        <v/>
      </c>
      <c r="N261" s="31"/>
      <c r="O261" s="31" t="str">
        <f t="shared" si="35"/>
        <v/>
      </c>
    </row>
    <row r="262" spans="2:15" ht="19.95" customHeight="1" x14ac:dyDescent="0.35">
      <c r="B262" s="20" t="str">
        <f t="shared" si="28"/>
        <v/>
      </c>
      <c r="C262" s="31">
        <f t="shared" si="29"/>
        <v>0</v>
      </c>
      <c r="D262" s="31" t="str">
        <f t="shared" si="30"/>
        <v/>
      </c>
      <c r="E262" s="31" t="str">
        <f t="shared" si="31"/>
        <v/>
      </c>
      <c r="F262" s="31"/>
      <c r="G262" s="49" t="str">
        <f t="shared" si="36"/>
        <v/>
      </c>
      <c r="H262" s="49"/>
      <c r="J262" s="20" t="str">
        <f t="shared" si="32"/>
        <v/>
      </c>
      <c r="K262" s="31"/>
      <c r="L262" s="31" t="str">
        <f t="shared" si="33"/>
        <v/>
      </c>
      <c r="M262" s="31" t="str">
        <f t="shared" si="34"/>
        <v/>
      </c>
      <c r="N262" s="31"/>
      <c r="O262" s="31" t="str">
        <f t="shared" si="35"/>
        <v/>
      </c>
    </row>
    <row r="263" spans="2:15" ht="19.95" customHeight="1" x14ac:dyDescent="0.35">
      <c r="B263" s="20" t="str">
        <f t="shared" si="28"/>
        <v/>
      </c>
      <c r="C263" s="31">
        <f t="shared" si="29"/>
        <v>0</v>
      </c>
      <c r="D263" s="31" t="str">
        <f t="shared" si="30"/>
        <v/>
      </c>
      <c r="E263" s="31" t="str">
        <f t="shared" si="31"/>
        <v/>
      </c>
      <c r="F263" s="31"/>
      <c r="G263" s="49" t="str">
        <f t="shared" si="36"/>
        <v/>
      </c>
      <c r="H263" s="49"/>
      <c r="J263" s="20" t="str">
        <f t="shared" si="32"/>
        <v/>
      </c>
      <c r="K263" s="31"/>
      <c r="L263" s="31" t="str">
        <f t="shared" si="33"/>
        <v/>
      </c>
      <c r="M263" s="31" t="str">
        <f t="shared" si="34"/>
        <v/>
      </c>
      <c r="N263" s="31"/>
      <c r="O263" s="31" t="str">
        <f t="shared" si="35"/>
        <v/>
      </c>
    </row>
    <row r="264" spans="2:15" ht="19.95" customHeight="1" x14ac:dyDescent="0.35">
      <c r="B264" s="20" t="str">
        <f t="shared" si="28"/>
        <v/>
      </c>
      <c r="C264" s="31">
        <f t="shared" si="29"/>
        <v>0</v>
      </c>
      <c r="D264" s="31" t="str">
        <f t="shared" si="30"/>
        <v/>
      </c>
      <c r="E264" s="31" t="str">
        <f t="shared" si="31"/>
        <v/>
      </c>
      <c r="F264" s="31"/>
      <c r="G264" s="49" t="str">
        <f t="shared" si="36"/>
        <v/>
      </c>
      <c r="H264" s="49"/>
      <c r="J264" s="20" t="str">
        <f t="shared" si="32"/>
        <v/>
      </c>
      <c r="K264" s="31"/>
      <c r="L264" s="31" t="str">
        <f t="shared" si="33"/>
        <v/>
      </c>
      <c r="M264" s="31" t="str">
        <f t="shared" si="34"/>
        <v/>
      </c>
      <c r="N264" s="31"/>
      <c r="O264" s="31" t="str">
        <f t="shared" si="35"/>
        <v/>
      </c>
    </row>
    <row r="265" spans="2:15" ht="19.95" customHeight="1" x14ac:dyDescent="0.35">
      <c r="B265" s="20" t="str">
        <f t="shared" si="28"/>
        <v/>
      </c>
      <c r="C265" s="31">
        <f t="shared" si="29"/>
        <v>0</v>
      </c>
      <c r="D265" s="31" t="str">
        <f t="shared" si="30"/>
        <v/>
      </c>
      <c r="E265" s="31" t="str">
        <f t="shared" si="31"/>
        <v/>
      </c>
      <c r="F265" s="31"/>
      <c r="G265" s="49" t="str">
        <f t="shared" si="36"/>
        <v/>
      </c>
      <c r="H265" s="49"/>
      <c r="J265" s="20" t="str">
        <f t="shared" si="32"/>
        <v/>
      </c>
      <c r="K265" s="31"/>
      <c r="L265" s="31" t="str">
        <f t="shared" si="33"/>
        <v/>
      </c>
      <c r="M265" s="31" t="str">
        <f t="shared" si="34"/>
        <v/>
      </c>
      <c r="N265" s="31"/>
      <c r="O265" s="31" t="str">
        <f t="shared" si="35"/>
        <v/>
      </c>
    </row>
    <row r="266" spans="2:15" ht="19.95" customHeight="1" x14ac:dyDescent="0.35">
      <c r="B266" s="20" t="str">
        <f t="shared" si="28"/>
        <v/>
      </c>
      <c r="C266" s="31">
        <f t="shared" si="29"/>
        <v>0</v>
      </c>
      <c r="D266" s="31" t="str">
        <f t="shared" si="30"/>
        <v/>
      </c>
      <c r="E266" s="31" t="str">
        <f t="shared" si="31"/>
        <v/>
      </c>
      <c r="F266" s="31"/>
      <c r="G266" s="49" t="str">
        <f t="shared" si="36"/>
        <v/>
      </c>
      <c r="H266" s="49"/>
      <c r="J266" s="20" t="str">
        <f t="shared" si="32"/>
        <v/>
      </c>
      <c r="K266" s="31"/>
      <c r="L266" s="31" t="str">
        <f t="shared" si="33"/>
        <v/>
      </c>
      <c r="M266" s="31" t="str">
        <f t="shared" si="34"/>
        <v/>
      </c>
      <c r="N266" s="31"/>
      <c r="O266" s="31" t="str">
        <f t="shared" si="35"/>
        <v/>
      </c>
    </row>
    <row r="267" spans="2:15" ht="19.95" customHeight="1" x14ac:dyDescent="0.35">
      <c r="B267" s="20" t="str">
        <f t="shared" si="28"/>
        <v/>
      </c>
      <c r="C267" s="31">
        <f t="shared" si="29"/>
        <v>0</v>
      </c>
      <c r="D267" s="31" t="str">
        <f t="shared" si="30"/>
        <v/>
      </c>
      <c r="E267" s="31" t="str">
        <f t="shared" si="31"/>
        <v/>
      </c>
      <c r="F267" s="31"/>
      <c r="G267" s="49" t="str">
        <f t="shared" si="36"/>
        <v/>
      </c>
      <c r="H267" s="49"/>
      <c r="J267" s="20" t="str">
        <f t="shared" si="32"/>
        <v/>
      </c>
      <c r="K267" s="31"/>
      <c r="L267" s="31" t="str">
        <f t="shared" si="33"/>
        <v/>
      </c>
      <c r="M267" s="31" t="str">
        <f t="shared" si="34"/>
        <v/>
      </c>
      <c r="N267" s="31"/>
      <c r="O267" s="31" t="str">
        <f t="shared" si="35"/>
        <v/>
      </c>
    </row>
    <row r="268" spans="2:15" ht="19.95" customHeight="1" x14ac:dyDescent="0.35">
      <c r="B268" s="20" t="str">
        <f t="shared" si="28"/>
        <v/>
      </c>
      <c r="C268" s="31">
        <f t="shared" si="29"/>
        <v>0</v>
      </c>
      <c r="D268" s="31" t="str">
        <f t="shared" si="30"/>
        <v/>
      </c>
      <c r="E268" s="31" t="str">
        <f t="shared" si="31"/>
        <v/>
      </c>
      <c r="F268" s="31"/>
      <c r="G268" s="49" t="str">
        <f t="shared" si="36"/>
        <v/>
      </c>
      <c r="H268" s="49"/>
      <c r="J268" s="20" t="str">
        <f t="shared" si="32"/>
        <v/>
      </c>
      <c r="K268" s="31"/>
      <c r="L268" s="31" t="str">
        <f t="shared" si="33"/>
        <v/>
      </c>
      <c r="M268" s="31" t="str">
        <f t="shared" si="34"/>
        <v/>
      </c>
      <c r="N268" s="31"/>
      <c r="O268" s="31" t="str">
        <f t="shared" si="35"/>
        <v/>
      </c>
    </row>
    <row r="269" spans="2:15" ht="19.95" customHeight="1" x14ac:dyDescent="0.35">
      <c r="B269" s="20" t="str">
        <f t="shared" si="28"/>
        <v/>
      </c>
      <c r="C269" s="31">
        <f t="shared" si="29"/>
        <v>0</v>
      </c>
      <c r="D269" s="31" t="str">
        <f t="shared" si="30"/>
        <v/>
      </c>
      <c r="E269" s="31" t="str">
        <f t="shared" si="31"/>
        <v/>
      </c>
      <c r="F269" s="31"/>
      <c r="G269" s="49" t="str">
        <f t="shared" si="36"/>
        <v/>
      </c>
      <c r="H269" s="49"/>
      <c r="J269" s="20" t="str">
        <f t="shared" si="32"/>
        <v/>
      </c>
      <c r="K269" s="31"/>
      <c r="L269" s="31" t="str">
        <f t="shared" si="33"/>
        <v/>
      </c>
      <c r="M269" s="31" t="str">
        <f t="shared" si="34"/>
        <v/>
      </c>
      <c r="N269" s="31"/>
      <c r="O269" s="31" t="str">
        <f t="shared" si="35"/>
        <v/>
      </c>
    </row>
    <row r="270" spans="2:15" ht="19.95" customHeight="1" x14ac:dyDescent="0.35">
      <c r="B270" s="20" t="str">
        <f t="shared" si="28"/>
        <v/>
      </c>
      <c r="C270" s="31">
        <f t="shared" si="29"/>
        <v>0</v>
      </c>
      <c r="D270" s="31" t="str">
        <f t="shared" si="30"/>
        <v/>
      </c>
      <c r="E270" s="31" t="str">
        <f t="shared" si="31"/>
        <v/>
      </c>
      <c r="F270" s="31"/>
      <c r="G270" s="49" t="str">
        <f t="shared" si="36"/>
        <v/>
      </c>
      <c r="H270" s="49"/>
      <c r="J270" s="20" t="str">
        <f t="shared" si="32"/>
        <v/>
      </c>
      <c r="K270" s="31"/>
      <c r="L270" s="31" t="str">
        <f t="shared" si="33"/>
        <v/>
      </c>
      <c r="M270" s="31" t="str">
        <f t="shared" si="34"/>
        <v/>
      </c>
      <c r="N270" s="31"/>
      <c r="O270" s="31" t="str">
        <f t="shared" si="35"/>
        <v/>
      </c>
    </row>
    <row r="271" spans="2:15" ht="19.95" customHeight="1" x14ac:dyDescent="0.35">
      <c r="B271" s="20" t="str">
        <f t="shared" si="28"/>
        <v/>
      </c>
      <c r="C271" s="31">
        <f t="shared" si="29"/>
        <v>0</v>
      </c>
      <c r="D271" s="31" t="str">
        <f t="shared" si="30"/>
        <v/>
      </c>
      <c r="E271" s="31" t="str">
        <f t="shared" si="31"/>
        <v/>
      </c>
      <c r="F271" s="31"/>
      <c r="G271" s="49" t="str">
        <f t="shared" si="36"/>
        <v/>
      </c>
      <c r="H271" s="49"/>
      <c r="J271" s="20" t="str">
        <f t="shared" si="32"/>
        <v/>
      </c>
      <c r="K271" s="31"/>
      <c r="L271" s="31" t="str">
        <f t="shared" si="33"/>
        <v/>
      </c>
      <c r="M271" s="31" t="str">
        <f t="shared" si="34"/>
        <v/>
      </c>
      <c r="N271" s="31"/>
      <c r="O271" s="31" t="str">
        <f t="shared" si="35"/>
        <v/>
      </c>
    </row>
    <row r="272" spans="2:15" ht="19.95" customHeight="1" x14ac:dyDescent="0.35">
      <c r="B272" s="20" t="str">
        <f t="shared" si="28"/>
        <v/>
      </c>
      <c r="C272" s="31">
        <f t="shared" si="29"/>
        <v>0</v>
      </c>
      <c r="D272" s="31" t="str">
        <f t="shared" si="30"/>
        <v/>
      </c>
      <c r="E272" s="31" t="str">
        <f t="shared" si="31"/>
        <v/>
      </c>
      <c r="F272" s="31"/>
      <c r="G272" s="49" t="str">
        <f t="shared" si="36"/>
        <v/>
      </c>
      <c r="H272" s="49"/>
      <c r="J272" s="20" t="str">
        <f t="shared" si="32"/>
        <v/>
      </c>
      <c r="K272" s="31"/>
      <c r="L272" s="31" t="str">
        <f t="shared" si="33"/>
        <v/>
      </c>
      <c r="M272" s="31" t="str">
        <f t="shared" si="34"/>
        <v/>
      </c>
      <c r="N272" s="31"/>
      <c r="O272" s="31" t="str">
        <f t="shared" si="35"/>
        <v/>
      </c>
    </row>
    <row r="273" spans="2:15" ht="19.95" customHeight="1" x14ac:dyDescent="0.35">
      <c r="B273" s="20" t="str">
        <f t="shared" si="28"/>
        <v/>
      </c>
      <c r="C273" s="31">
        <f t="shared" si="29"/>
        <v>0</v>
      </c>
      <c r="D273" s="31" t="str">
        <f t="shared" si="30"/>
        <v/>
      </c>
      <c r="E273" s="31" t="str">
        <f t="shared" si="31"/>
        <v/>
      </c>
      <c r="F273" s="31"/>
      <c r="G273" s="49" t="str">
        <f t="shared" si="36"/>
        <v/>
      </c>
      <c r="H273" s="49"/>
      <c r="J273" s="20" t="str">
        <f t="shared" si="32"/>
        <v/>
      </c>
      <c r="K273" s="31"/>
      <c r="L273" s="31" t="str">
        <f t="shared" si="33"/>
        <v/>
      </c>
      <c r="M273" s="31" t="str">
        <f t="shared" si="34"/>
        <v/>
      </c>
      <c r="N273" s="31"/>
      <c r="O273" s="31" t="str">
        <f t="shared" si="35"/>
        <v/>
      </c>
    </row>
    <row r="274" spans="2:15" ht="19.95" customHeight="1" x14ac:dyDescent="0.35">
      <c r="B274" s="20" t="str">
        <f t="shared" si="28"/>
        <v/>
      </c>
      <c r="C274" s="31">
        <f t="shared" si="29"/>
        <v>0</v>
      </c>
      <c r="D274" s="31" t="str">
        <f t="shared" si="30"/>
        <v/>
      </c>
      <c r="E274" s="31" t="str">
        <f t="shared" si="31"/>
        <v/>
      </c>
      <c r="F274" s="31"/>
      <c r="G274" s="49" t="str">
        <f t="shared" si="36"/>
        <v/>
      </c>
      <c r="H274" s="49"/>
      <c r="J274" s="20" t="str">
        <f t="shared" si="32"/>
        <v/>
      </c>
      <c r="K274" s="31"/>
      <c r="L274" s="31" t="str">
        <f t="shared" si="33"/>
        <v/>
      </c>
      <c r="M274" s="31" t="str">
        <f t="shared" si="34"/>
        <v/>
      </c>
      <c r="N274" s="31"/>
      <c r="O274" s="31" t="str">
        <f t="shared" si="35"/>
        <v/>
      </c>
    </row>
    <row r="275" spans="2:15" ht="19.95" customHeight="1" x14ac:dyDescent="0.35">
      <c r="B275" s="20" t="str">
        <f t="shared" si="28"/>
        <v/>
      </c>
      <c r="C275" s="31">
        <f t="shared" si="29"/>
        <v>0</v>
      </c>
      <c r="D275" s="31" t="str">
        <f t="shared" si="30"/>
        <v/>
      </c>
      <c r="E275" s="31" t="str">
        <f t="shared" si="31"/>
        <v/>
      </c>
      <c r="F275" s="31"/>
      <c r="G275" s="49" t="str">
        <f t="shared" si="36"/>
        <v/>
      </c>
      <c r="H275" s="49"/>
      <c r="J275" s="20" t="str">
        <f t="shared" si="32"/>
        <v/>
      </c>
      <c r="K275" s="31"/>
      <c r="L275" s="31" t="str">
        <f t="shared" si="33"/>
        <v/>
      </c>
      <c r="M275" s="31" t="str">
        <f t="shared" si="34"/>
        <v/>
      </c>
      <c r="N275" s="31"/>
      <c r="O275" s="31" t="str">
        <f t="shared" si="35"/>
        <v/>
      </c>
    </row>
    <row r="276" spans="2:15" ht="19.95" customHeight="1" x14ac:dyDescent="0.35">
      <c r="B276" s="20" t="str">
        <f t="shared" si="28"/>
        <v/>
      </c>
      <c r="C276" s="31">
        <f t="shared" si="29"/>
        <v>0</v>
      </c>
      <c r="D276" s="31" t="str">
        <f t="shared" si="30"/>
        <v/>
      </c>
      <c r="E276" s="31" t="str">
        <f t="shared" si="31"/>
        <v/>
      </c>
      <c r="F276" s="31"/>
      <c r="G276" s="49" t="str">
        <f t="shared" si="36"/>
        <v/>
      </c>
      <c r="H276" s="49"/>
      <c r="J276" s="20" t="str">
        <f t="shared" si="32"/>
        <v/>
      </c>
      <c r="K276" s="31"/>
      <c r="L276" s="31" t="str">
        <f t="shared" si="33"/>
        <v/>
      </c>
      <c r="M276" s="31" t="str">
        <f t="shared" si="34"/>
        <v/>
      </c>
      <c r="N276" s="31"/>
      <c r="O276" s="31" t="str">
        <f t="shared" si="35"/>
        <v/>
      </c>
    </row>
    <row r="277" spans="2:15" ht="19.95" customHeight="1" x14ac:dyDescent="0.35">
      <c r="B277" s="20" t="str">
        <f t="shared" si="28"/>
        <v/>
      </c>
      <c r="C277" s="31">
        <f t="shared" si="29"/>
        <v>0</v>
      </c>
      <c r="D277" s="31" t="str">
        <f t="shared" si="30"/>
        <v/>
      </c>
      <c r="E277" s="31" t="str">
        <f t="shared" si="31"/>
        <v/>
      </c>
      <c r="F277" s="31"/>
      <c r="G277" s="49" t="str">
        <f t="shared" si="36"/>
        <v/>
      </c>
      <c r="H277" s="49"/>
      <c r="J277" s="20" t="str">
        <f t="shared" si="32"/>
        <v/>
      </c>
      <c r="K277" s="31"/>
      <c r="L277" s="31" t="str">
        <f t="shared" si="33"/>
        <v/>
      </c>
      <c r="M277" s="31" t="str">
        <f t="shared" si="34"/>
        <v/>
      </c>
      <c r="N277" s="31"/>
      <c r="O277" s="31" t="str">
        <f t="shared" si="35"/>
        <v/>
      </c>
    </row>
    <row r="278" spans="2:15" ht="19.95" customHeight="1" x14ac:dyDescent="0.35">
      <c r="B278" s="20" t="str">
        <f t="shared" si="28"/>
        <v/>
      </c>
      <c r="C278" s="31">
        <f t="shared" si="29"/>
        <v>0</v>
      </c>
      <c r="D278" s="31" t="str">
        <f t="shared" si="30"/>
        <v/>
      </c>
      <c r="E278" s="31" t="str">
        <f t="shared" si="31"/>
        <v/>
      </c>
      <c r="F278" s="31"/>
      <c r="G278" s="49" t="str">
        <f t="shared" si="36"/>
        <v/>
      </c>
      <c r="H278" s="49"/>
      <c r="J278" s="20" t="str">
        <f t="shared" si="32"/>
        <v/>
      </c>
      <c r="K278" s="31"/>
      <c r="L278" s="31" t="str">
        <f t="shared" si="33"/>
        <v/>
      </c>
      <c r="M278" s="31" t="str">
        <f t="shared" si="34"/>
        <v/>
      </c>
      <c r="N278" s="31"/>
      <c r="O278" s="31" t="str">
        <f t="shared" si="35"/>
        <v/>
      </c>
    </row>
    <row r="279" spans="2:15" ht="19.95" customHeight="1" x14ac:dyDescent="0.35">
      <c r="B279" s="20" t="str">
        <f t="shared" si="28"/>
        <v/>
      </c>
      <c r="C279" s="31">
        <f t="shared" si="29"/>
        <v>0</v>
      </c>
      <c r="D279" s="31" t="str">
        <f t="shared" si="30"/>
        <v/>
      </c>
      <c r="E279" s="31" t="str">
        <f t="shared" si="31"/>
        <v/>
      </c>
      <c r="F279" s="31"/>
      <c r="G279" s="49" t="str">
        <f t="shared" si="36"/>
        <v/>
      </c>
      <c r="H279" s="49"/>
      <c r="J279" s="20" t="str">
        <f t="shared" si="32"/>
        <v/>
      </c>
      <c r="K279" s="31"/>
      <c r="L279" s="31" t="str">
        <f t="shared" si="33"/>
        <v/>
      </c>
      <c r="M279" s="31" t="str">
        <f t="shared" si="34"/>
        <v/>
      </c>
      <c r="N279" s="31"/>
      <c r="O279" s="31" t="str">
        <f t="shared" si="35"/>
        <v/>
      </c>
    </row>
    <row r="280" spans="2:15" ht="19.95" customHeight="1" x14ac:dyDescent="0.35">
      <c r="B280" s="20" t="str">
        <f t="shared" si="28"/>
        <v/>
      </c>
      <c r="C280" s="31">
        <f t="shared" si="29"/>
        <v>0</v>
      </c>
      <c r="D280" s="31" t="str">
        <f t="shared" si="30"/>
        <v/>
      </c>
      <c r="E280" s="31" t="str">
        <f t="shared" si="31"/>
        <v/>
      </c>
      <c r="F280" s="31"/>
      <c r="G280" s="49" t="str">
        <f t="shared" si="36"/>
        <v/>
      </c>
      <c r="H280" s="49"/>
      <c r="J280" s="20" t="str">
        <f t="shared" si="32"/>
        <v/>
      </c>
      <c r="K280" s="31"/>
      <c r="L280" s="31" t="str">
        <f t="shared" si="33"/>
        <v/>
      </c>
      <c r="M280" s="31" t="str">
        <f t="shared" si="34"/>
        <v/>
      </c>
      <c r="N280" s="31"/>
      <c r="O280" s="31" t="str">
        <f t="shared" si="35"/>
        <v/>
      </c>
    </row>
    <row r="281" spans="2:15" ht="19.95" customHeight="1" x14ac:dyDescent="0.35">
      <c r="B281" s="20" t="str">
        <f t="shared" si="28"/>
        <v/>
      </c>
      <c r="C281" s="31">
        <f t="shared" si="29"/>
        <v>0</v>
      </c>
      <c r="D281" s="31" t="str">
        <f t="shared" si="30"/>
        <v/>
      </c>
      <c r="E281" s="31" t="str">
        <f t="shared" si="31"/>
        <v/>
      </c>
      <c r="F281" s="31"/>
      <c r="G281" s="49" t="str">
        <f t="shared" si="36"/>
        <v/>
      </c>
      <c r="H281" s="49"/>
      <c r="J281" s="20" t="str">
        <f t="shared" si="32"/>
        <v/>
      </c>
      <c r="K281" s="31"/>
      <c r="L281" s="31" t="str">
        <f t="shared" si="33"/>
        <v/>
      </c>
      <c r="M281" s="31" t="str">
        <f t="shared" si="34"/>
        <v/>
      </c>
      <c r="N281" s="31"/>
      <c r="O281" s="31" t="str">
        <f t="shared" si="35"/>
        <v/>
      </c>
    </row>
    <row r="282" spans="2:15" ht="19.95" customHeight="1" x14ac:dyDescent="0.35">
      <c r="B282" s="20" t="str">
        <f t="shared" si="28"/>
        <v/>
      </c>
      <c r="C282" s="31">
        <f t="shared" si="29"/>
        <v>0</v>
      </c>
      <c r="D282" s="31" t="str">
        <f t="shared" si="30"/>
        <v/>
      </c>
      <c r="E282" s="31" t="str">
        <f t="shared" si="31"/>
        <v/>
      </c>
      <c r="F282" s="31"/>
      <c r="G282" s="49" t="str">
        <f t="shared" si="36"/>
        <v/>
      </c>
      <c r="H282" s="49"/>
      <c r="J282" s="20" t="str">
        <f t="shared" si="32"/>
        <v/>
      </c>
      <c r="K282" s="31"/>
      <c r="L282" s="31" t="str">
        <f t="shared" si="33"/>
        <v/>
      </c>
      <c r="M282" s="31" t="str">
        <f t="shared" si="34"/>
        <v/>
      </c>
      <c r="N282" s="31"/>
      <c r="O282" s="31" t="str">
        <f t="shared" si="35"/>
        <v/>
      </c>
    </row>
    <row r="283" spans="2:15" ht="19.95" customHeight="1" x14ac:dyDescent="0.35">
      <c r="B283" s="20" t="str">
        <f t="shared" si="28"/>
        <v/>
      </c>
      <c r="C283" s="31">
        <f t="shared" si="29"/>
        <v>0</v>
      </c>
      <c r="D283" s="31" t="str">
        <f t="shared" si="30"/>
        <v/>
      </c>
      <c r="E283" s="31" t="str">
        <f t="shared" si="31"/>
        <v/>
      </c>
      <c r="F283" s="31"/>
      <c r="G283" s="49" t="str">
        <f t="shared" si="36"/>
        <v/>
      </c>
      <c r="H283" s="49"/>
      <c r="J283" s="20" t="str">
        <f t="shared" si="32"/>
        <v/>
      </c>
      <c r="K283" s="31"/>
      <c r="L283" s="31" t="str">
        <f t="shared" si="33"/>
        <v/>
      </c>
      <c r="M283" s="31" t="str">
        <f t="shared" si="34"/>
        <v/>
      </c>
      <c r="N283" s="31"/>
      <c r="O283" s="31" t="str">
        <f t="shared" si="35"/>
        <v/>
      </c>
    </row>
    <row r="284" spans="2:15" ht="19.95" customHeight="1" x14ac:dyDescent="0.35">
      <c r="B284" s="20" t="str">
        <f t="shared" si="28"/>
        <v/>
      </c>
      <c r="C284" s="31">
        <f t="shared" si="29"/>
        <v>0</v>
      </c>
      <c r="D284" s="31" t="str">
        <f t="shared" si="30"/>
        <v/>
      </c>
      <c r="E284" s="31" t="str">
        <f t="shared" si="31"/>
        <v/>
      </c>
      <c r="F284" s="31"/>
      <c r="G284" s="49" t="str">
        <f t="shared" si="36"/>
        <v/>
      </c>
      <c r="H284" s="49"/>
      <c r="J284" s="20" t="str">
        <f t="shared" si="32"/>
        <v/>
      </c>
      <c r="K284" s="31"/>
      <c r="L284" s="31" t="str">
        <f t="shared" si="33"/>
        <v/>
      </c>
      <c r="M284" s="31" t="str">
        <f t="shared" si="34"/>
        <v/>
      </c>
      <c r="N284" s="31"/>
      <c r="O284" s="31" t="str">
        <f t="shared" si="35"/>
        <v/>
      </c>
    </row>
    <row r="285" spans="2:15" ht="19.95" customHeight="1" x14ac:dyDescent="0.35">
      <c r="B285" s="20" t="str">
        <f t="shared" ref="B285:B312" si="37">IF(B284="","",IF(G284&gt;0,B284+1,""))</f>
        <v/>
      </c>
      <c r="C285" s="31">
        <f t="shared" ref="C285:C316" si="38">K285</f>
        <v>0</v>
      </c>
      <c r="D285" s="31" t="str">
        <f t="shared" ref="D285:D316" si="39">IF(B285="","",ROUND(IF(B285&lt;=$E$14,$E$15/12*G284,$E$13/12*G284),2))</f>
        <v/>
      </c>
      <c r="E285" s="31" t="str">
        <f t="shared" ref="E285:E316" si="40">IF(B285="","",MIN($E$8,G284+D285)+C285-D285)</f>
        <v/>
      </c>
      <c r="F285" s="31"/>
      <c r="G285" s="49" t="str">
        <f t="shared" si="36"/>
        <v/>
      </c>
      <c r="H285" s="49"/>
      <c r="J285" s="20" t="str">
        <f t="shared" ref="J285:J315" si="41">IF(J284="","",IF(O284&gt;0,J284+1,""))</f>
        <v/>
      </c>
      <c r="K285" s="31"/>
      <c r="L285" s="31" t="str">
        <f t="shared" ref="L285:L316" si="42">IF(J285="","",ROUND(IF(J285&lt;=$M$14,$M$15/12*O284,$M$13/12*O284),2))</f>
        <v/>
      </c>
      <c r="M285" s="31" t="str">
        <f t="shared" ref="M285:M316" si="43">IF(J285="","",MIN($E$8,O284+L285)+K285-L285)</f>
        <v/>
      </c>
      <c r="N285" s="31"/>
      <c r="O285" s="31" t="str">
        <f t="shared" ref="O285:O316" si="44">IF(J285="","",O284-M285)</f>
        <v/>
      </c>
    </row>
    <row r="286" spans="2:15" ht="19.95" customHeight="1" x14ac:dyDescent="0.35">
      <c r="B286" s="20" t="str">
        <f t="shared" si="37"/>
        <v/>
      </c>
      <c r="C286" s="31">
        <f t="shared" si="38"/>
        <v>0</v>
      </c>
      <c r="D286" s="31" t="str">
        <f t="shared" si="39"/>
        <v/>
      </c>
      <c r="E286" s="31" t="str">
        <f t="shared" si="40"/>
        <v/>
      </c>
      <c r="F286" s="31"/>
      <c r="G286" s="49" t="str">
        <f t="shared" si="36"/>
        <v/>
      </c>
      <c r="H286" s="49"/>
      <c r="J286" s="20" t="str">
        <f t="shared" si="41"/>
        <v/>
      </c>
      <c r="K286" s="31"/>
      <c r="L286" s="31" t="str">
        <f t="shared" si="42"/>
        <v/>
      </c>
      <c r="M286" s="31" t="str">
        <f t="shared" si="43"/>
        <v/>
      </c>
      <c r="N286" s="31"/>
      <c r="O286" s="31" t="str">
        <f t="shared" si="44"/>
        <v/>
      </c>
    </row>
    <row r="287" spans="2:15" ht="19.95" customHeight="1" x14ac:dyDescent="0.35">
      <c r="B287" s="20" t="str">
        <f t="shared" si="37"/>
        <v/>
      </c>
      <c r="C287" s="31">
        <f t="shared" si="38"/>
        <v>0</v>
      </c>
      <c r="D287" s="31" t="str">
        <f t="shared" si="39"/>
        <v/>
      </c>
      <c r="E287" s="31" t="str">
        <f t="shared" si="40"/>
        <v/>
      </c>
      <c r="F287" s="31"/>
      <c r="G287" s="49" t="str">
        <f t="shared" si="36"/>
        <v/>
      </c>
      <c r="H287" s="49"/>
      <c r="J287" s="20" t="str">
        <f t="shared" si="41"/>
        <v/>
      </c>
      <c r="K287" s="31"/>
      <c r="L287" s="31" t="str">
        <f t="shared" si="42"/>
        <v/>
      </c>
      <c r="M287" s="31" t="str">
        <f t="shared" si="43"/>
        <v/>
      </c>
      <c r="N287" s="31"/>
      <c r="O287" s="31" t="str">
        <f t="shared" si="44"/>
        <v/>
      </c>
    </row>
    <row r="288" spans="2:15" ht="19.95" customHeight="1" x14ac:dyDescent="0.35">
      <c r="B288" s="20" t="str">
        <f t="shared" si="37"/>
        <v/>
      </c>
      <c r="C288" s="31">
        <f t="shared" si="38"/>
        <v>0</v>
      </c>
      <c r="D288" s="31" t="str">
        <f t="shared" si="39"/>
        <v/>
      </c>
      <c r="E288" s="31" t="str">
        <f t="shared" si="40"/>
        <v/>
      </c>
      <c r="F288" s="31"/>
      <c r="G288" s="49" t="str">
        <f t="shared" si="36"/>
        <v/>
      </c>
      <c r="H288" s="49"/>
      <c r="J288" s="20" t="str">
        <f t="shared" si="41"/>
        <v/>
      </c>
      <c r="K288" s="31"/>
      <c r="L288" s="31" t="str">
        <f t="shared" si="42"/>
        <v/>
      </c>
      <c r="M288" s="31" t="str">
        <f t="shared" si="43"/>
        <v/>
      </c>
      <c r="N288" s="31"/>
      <c r="O288" s="31" t="str">
        <f t="shared" si="44"/>
        <v/>
      </c>
    </row>
    <row r="289" spans="2:15" ht="19.95" customHeight="1" x14ac:dyDescent="0.35">
      <c r="B289" s="20" t="str">
        <f t="shared" si="37"/>
        <v/>
      </c>
      <c r="C289" s="31">
        <f t="shared" si="38"/>
        <v>0</v>
      </c>
      <c r="D289" s="31" t="str">
        <f t="shared" si="39"/>
        <v/>
      </c>
      <c r="E289" s="31" t="str">
        <f t="shared" si="40"/>
        <v/>
      </c>
      <c r="F289" s="31"/>
      <c r="G289" s="49" t="str">
        <f t="shared" si="36"/>
        <v/>
      </c>
      <c r="H289" s="49"/>
      <c r="J289" s="20" t="str">
        <f t="shared" si="41"/>
        <v/>
      </c>
      <c r="K289" s="31"/>
      <c r="L289" s="31" t="str">
        <f t="shared" si="42"/>
        <v/>
      </c>
      <c r="M289" s="31" t="str">
        <f t="shared" si="43"/>
        <v/>
      </c>
      <c r="N289" s="31"/>
      <c r="O289" s="31" t="str">
        <f t="shared" si="44"/>
        <v/>
      </c>
    </row>
    <row r="290" spans="2:15" ht="19.95" customHeight="1" x14ac:dyDescent="0.35">
      <c r="B290" s="20" t="str">
        <f t="shared" si="37"/>
        <v/>
      </c>
      <c r="C290" s="31">
        <f t="shared" si="38"/>
        <v>0</v>
      </c>
      <c r="D290" s="31" t="str">
        <f t="shared" si="39"/>
        <v/>
      </c>
      <c r="E290" s="31" t="str">
        <f t="shared" si="40"/>
        <v/>
      </c>
      <c r="F290" s="31"/>
      <c r="G290" s="49" t="str">
        <f t="shared" si="36"/>
        <v/>
      </c>
      <c r="H290" s="49"/>
      <c r="J290" s="20" t="str">
        <f t="shared" si="41"/>
        <v/>
      </c>
      <c r="K290" s="31"/>
      <c r="L290" s="31" t="str">
        <f t="shared" si="42"/>
        <v/>
      </c>
      <c r="M290" s="31" t="str">
        <f t="shared" si="43"/>
        <v/>
      </c>
      <c r="N290" s="31"/>
      <c r="O290" s="31" t="str">
        <f t="shared" si="44"/>
        <v/>
      </c>
    </row>
    <row r="291" spans="2:15" ht="19.95" customHeight="1" x14ac:dyDescent="0.35">
      <c r="B291" s="20" t="str">
        <f t="shared" si="37"/>
        <v/>
      </c>
      <c r="C291" s="31">
        <f t="shared" si="38"/>
        <v>0</v>
      </c>
      <c r="D291" s="31" t="str">
        <f t="shared" si="39"/>
        <v/>
      </c>
      <c r="E291" s="31" t="str">
        <f t="shared" si="40"/>
        <v/>
      </c>
      <c r="F291" s="31"/>
      <c r="G291" s="49" t="str">
        <f t="shared" si="36"/>
        <v/>
      </c>
      <c r="H291" s="49"/>
      <c r="J291" s="20" t="str">
        <f t="shared" si="41"/>
        <v/>
      </c>
      <c r="K291" s="31"/>
      <c r="L291" s="31" t="str">
        <f t="shared" si="42"/>
        <v/>
      </c>
      <c r="M291" s="31" t="str">
        <f t="shared" si="43"/>
        <v/>
      </c>
      <c r="N291" s="31"/>
      <c r="O291" s="31" t="str">
        <f t="shared" si="44"/>
        <v/>
      </c>
    </row>
    <row r="292" spans="2:15" ht="19.95" customHeight="1" x14ac:dyDescent="0.35">
      <c r="B292" s="20" t="str">
        <f t="shared" si="37"/>
        <v/>
      </c>
      <c r="C292" s="31">
        <f t="shared" si="38"/>
        <v>0</v>
      </c>
      <c r="D292" s="31" t="str">
        <f t="shared" si="39"/>
        <v/>
      </c>
      <c r="E292" s="31" t="str">
        <f t="shared" si="40"/>
        <v/>
      </c>
      <c r="F292" s="31"/>
      <c r="G292" s="49" t="str">
        <f t="shared" ref="G292:G311" si="45">IF(B292="","",G291-E292)</f>
        <v/>
      </c>
      <c r="H292" s="49"/>
      <c r="J292" s="20" t="str">
        <f t="shared" si="41"/>
        <v/>
      </c>
      <c r="K292" s="31"/>
      <c r="L292" s="31" t="str">
        <f t="shared" si="42"/>
        <v/>
      </c>
      <c r="M292" s="31" t="str">
        <f t="shared" si="43"/>
        <v/>
      </c>
      <c r="N292" s="31"/>
      <c r="O292" s="31" t="str">
        <f t="shared" si="44"/>
        <v/>
      </c>
    </row>
    <row r="293" spans="2:15" ht="19.95" customHeight="1" x14ac:dyDescent="0.35">
      <c r="B293" s="20" t="str">
        <f t="shared" si="37"/>
        <v/>
      </c>
      <c r="C293" s="31">
        <f t="shared" si="38"/>
        <v>0</v>
      </c>
      <c r="D293" s="31" t="str">
        <f t="shared" si="39"/>
        <v/>
      </c>
      <c r="E293" s="31" t="str">
        <f t="shared" si="40"/>
        <v/>
      </c>
      <c r="F293" s="31"/>
      <c r="G293" s="49" t="str">
        <f t="shared" si="45"/>
        <v/>
      </c>
      <c r="H293" s="49"/>
      <c r="J293" s="20" t="str">
        <f t="shared" si="41"/>
        <v/>
      </c>
      <c r="K293" s="31"/>
      <c r="L293" s="31" t="str">
        <f t="shared" si="42"/>
        <v/>
      </c>
      <c r="M293" s="31" t="str">
        <f t="shared" si="43"/>
        <v/>
      </c>
      <c r="N293" s="31"/>
      <c r="O293" s="31" t="str">
        <f t="shared" si="44"/>
        <v/>
      </c>
    </row>
    <row r="294" spans="2:15" ht="19.95" customHeight="1" x14ac:dyDescent="0.35">
      <c r="B294" s="20" t="str">
        <f t="shared" si="37"/>
        <v/>
      </c>
      <c r="C294" s="31">
        <f t="shared" si="38"/>
        <v>0</v>
      </c>
      <c r="D294" s="31" t="str">
        <f t="shared" si="39"/>
        <v/>
      </c>
      <c r="E294" s="31" t="str">
        <f t="shared" si="40"/>
        <v/>
      </c>
      <c r="F294" s="31"/>
      <c r="G294" s="49" t="str">
        <f t="shared" si="45"/>
        <v/>
      </c>
      <c r="H294" s="49"/>
      <c r="J294" s="20" t="str">
        <f t="shared" si="41"/>
        <v/>
      </c>
      <c r="K294" s="31"/>
      <c r="L294" s="31" t="str">
        <f t="shared" si="42"/>
        <v/>
      </c>
      <c r="M294" s="31" t="str">
        <f t="shared" si="43"/>
        <v/>
      </c>
      <c r="N294" s="31"/>
      <c r="O294" s="31" t="str">
        <f t="shared" si="44"/>
        <v/>
      </c>
    </row>
    <row r="295" spans="2:15" ht="19.95" customHeight="1" x14ac:dyDescent="0.35">
      <c r="B295" s="20" t="str">
        <f t="shared" si="37"/>
        <v/>
      </c>
      <c r="C295" s="31">
        <f t="shared" si="38"/>
        <v>0</v>
      </c>
      <c r="D295" s="31" t="str">
        <f t="shared" si="39"/>
        <v/>
      </c>
      <c r="E295" s="31" t="str">
        <f t="shared" si="40"/>
        <v/>
      </c>
      <c r="F295" s="31"/>
      <c r="G295" s="49" t="str">
        <f t="shared" si="45"/>
        <v/>
      </c>
      <c r="H295" s="49"/>
      <c r="J295" s="20" t="str">
        <f t="shared" si="41"/>
        <v/>
      </c>
      <c r="K295" s="31"/>
      <c r="L295" s="31" t="str">
        <f t="shared" si="42"/>
        <v/>
      </c>
      <c r="M295" s="31" t="str">
        <f t="shared" si="43"/>
        <v/>
      </c>
      <c r="N295" s="31"/>
      <c r="O295" s="31" t="str">
        <f t="shared" si="44"/>
        <v/>
      </c>
    </row>
    <row r="296" spans="2:15" ht="19.95" customHeight="1" x14ac:dyDescent="0.35">
      <c r="B296" s="20" t="str">
        <f t="shared" si="37"/>
        <v/>
      </c>
      <c r="C296" s="31">
        <f t="shared" si="38"/>
        <v>0</v>
      </c>
      <c r="D296" s="31" t="str">
        <f t="shared" si="39"/>
        <v/>
      </c>
      <c r="E296" s="31" t="str">
        <f t="shared" si="40"/>
        <v/>
      </c>
      <c r="F296" s="31"/>
      <c r="G296" s="49" t="str">
        <f t="shared" si="45"/>
        <v/>
      </c>
      <c r="H296" s="49"/>
      <c r="J296" s="20" t="str">
        <f t="shared" si="41"/>
        <v/>
      </c>
      <c r="K296" s="31"/>
      <c r="L296" s="31" t="str">
        <f t="shared" si="42"/>
        <v/>
      </c>
      <c r="M296" s="31" t="str">
        <f t="shared" si="43"/>
        <v/>
      </c>
      <c r="N296" s="31"/>
      <c r="O296" s="31" t="str">
        <f t="shared" si="44"/>
        <v/>
      </c>
    </row>
    <row r="297" spans="2:15" ht="19.95" customHeight="1" x14ac:dyDescent="0.35">
      <c r="B297" s="20" t="str">
        <f t="shared" si="37"/>
        <v/>
      </c>
      <c r="C297" s="31">
        <f t="shared" si="38"/>
        <v>0</v>
      </c>
      <c r="D297" s="31" t="str">
        <f t="shared" si="39"/>
        <v/>
      </c>
      <c r="E297" s="31" t="str">
        <f t="shared" si="40"/>
        <v/>
      </c>
      <c r="F297" s="31"/>
      <c r="G297" s="49" t="str">
        <f t="shared" si="45"/>
        <v/>
      </c>
      <c r="H297" s="49"/>
      <c r="J297" s="20" t="str">
        <f t="shared" si="41"/>
        <v/>
      </c>
      <c r="K297" s="31"/>
      <c r="L297" s="31" t="str">
        <f t="shared" si="42"/>
        <v/>
      </c>
      <c r="M297" s="31" t="str">
        <f t="shared" si="43"/>
        <v/>
      </c>
      <c r="N297" s="31"/>
      <c r="O297" s="31" t="str">
        <f t="shared" si="44"/>
        <v/>
      </c>
    </row>
    <row r="298" spans="2:15" ht="19.95" customHeight="1" x14ac:dyDescent="0.35">
      <c r="B298" s="20" t="str">
        <f t="shared" si="37"/>
        <v/>
      </c>
      <c r="C298" s="31">
        <f t="shared" si="38"/>
        <v>0</v>
      </c>
      <c r="D298" s="31" t="str">
        <f t="shared" si="39"/>
        <v/>
      </c>
      <c r="E298" s="31" t="str">
        <f t="shared" si="40"/>
        <v/>
      </c>
      <c r="F298" s="31"/>
      <c r="G298" s="49" t="str">
        <f t="shared" si="45"/>
        <v/>
      </c>
      <c r="H298" s="49"/>
      <c r="J298" s="20" t="str">
        <f t="shared" si="41"/>
        <v/>
      </c>
      <c r="K298" s="31"/>
      <c r="L298" s="31" t="str">
        <f t="shared" si="42"/>
        <v/>
      </c>
      <c r="M298" s="31" t="str">
        <f t="shared" si="43"/>
        <v/>
      </c>
      <c r="N298" s="31"/>
      <c r="O298" s="31" t="str">
        <f t="shared" si="44"/>
        <v/>
      </c>
    </row>
    <row r="299" spans="2:15" ht="19.95" customHeight="1" x14ac:dyDescent="0.35">
      <c r="B299" s="20" t="str">
        <f t="shared" si="37"/>
        <v/>
      </c>
      <c r="C299" s="31">
        <f t="shared" si="38"/>
        <v>0</v>
      </c>
      <c r="D299" s="31" t="str">
        <f t="shared" si="39"/>
        <v/>
      </c>
      <c r="E299" s="31" t="str">
        <f t="shared" si="40"/>
        <v/>
      </c>
      <c r="F299" s="31"/>
      <c r="G299" s="49" t="str">
        <f t="shared" si="45"/>
        <v/>
      </c>
      <c r="H299" s="49"/>
      <c r="J299" s="20" t="str">
        <f t="shared" si="41"/>
        <v/>
      </c>
      <c r="K299" s="31"/>
      <c r="L299" s="31" t="str">
        <f t="shared" si="42"/>
        <v/>
      </c>
      <c r="M299" s="31" t="str">
        <f t="shared" si="43"/>
        <v/>
      </c>
      <c r="N299" s="31"/>
      <c r="O299" s="31" t="str">
        <f t="shared" si="44"/>
        <v/>
      </c>
    </row>
    <row r="300" spans="2:15" ht="19.95" customHeight="1" x14ac:dyDescent="0.35">
      <c r="B300" s="20" t="str">
        <f t="shared" si="37"/>
        <v/>
      </c>
      <c r="C300" s="31">
        <f t="shared" si="38"/>
        <v>0</v>
      </c>
      <c r="D300" s="31" t="str">
        <f t="shared" si="39"/>
        <v/>
      </c>
      <c r="E300" s="31" t="str">
        <f t="shared" si="40"/>
        <v/>
      </c>
      <c r="F300" s="31"/>
      <c r="G300" s="49" t="str">
        <f t="shared" si="45"/>
        <v/>
      </c>
      <c r="H300" s="49"/>
      <c r="J300" s="20" t="str">
        <f t="shared" si="41"/>
        <v/>
      </c>
      <c r="K300" s="31"/>
      <c r="L300" s="31" t="str">
        <f t="shared" si="42"/>
        <v/>
      </c>
      <c r="M300" s="31" t="str">
        <f t="shared" si="43"/>
        <v/>
      </c>
      <c r="N300" s="31"/>
      <c r="O300" s="31" t="str">
        <f t="shared" si="44"/>
        <v/>
      </c>
    </row>
    <row r="301" spans="2:15" ht="19.95" customHeight="1" x14ac:dyDescent="0.35">
      <c r="B301" s="20" t="str">
        <f t="shared" si="37"/>
        <v/>
      </c>
      <c r="C301" s="31">
        <f t="shared" si="38"/>
        <v>0</v>
      </c>
      <c r="D301" s="31" t="str">
        <f t="shared" si="39"/>
        <v/>
      </c>
      <c r="E301" s="31" t="str">
        <f t="shared" si="40"/>
        <v/>
      </c>
      <c r="F301" s="31"/>
      <c r="G301" s="49" t="str">
        <f t="shared" si="45"/>
        <v/>
      </c>
      <c r="H301" s="49"/>
      <c r="J301" s="20" t="str">
        <f t="shared" si="41"/>
        <v/>
      </c>
      <c r="K301" s="31"/>
      <c r="L301" s="31" t="str">
        <f t="shared" si="42"/>
        <v/>
      </c>
      <c r="M301" s="31" t="str">
        <f t="shared" si="43"/>
        <v/>
      </c>
      <c r="N301" s="31"/>
      <c r="O301" s="31" t="str">
        <f t="shared" si="44"/>
        <v/>
      </c>
    </row>
    <row r="302" spans="2:15" ht="19.95" customHeight="1" x14ac:dyDescent="0.35">
      <c r="B302" s="20" t="str">
        <f t="shared" si="37"/>
        <v/>
      </c>
      <c r="C302" s="31">
        <f t="shared" si="38"/>
        <v>0</v>
      </c>
      <c r="D302" s="31" t="str">
        <f t="shared" si="39"/>
        <v/>
      </c>
      <c r="E302" s="31" t="str">
        <f t="shared" si="40"/>
        <v/>
      </c>
      <c r="F302" s="31"/>
      <c r="G302" s="49" t="str">
        <f t="shared" si="45"/>
        <v/>
      </c>
      <c r="H302" s="49"/>
      <c r="J302" s="20" t="str">
        <f t="shared" si="41"/>
        <v/>
      </c>
      <c r="K302" s="31"/>
      <c r="L302" s="31" t="str">
        <f t="shared" si="42"/>
        <v/>
      </c>
      <c r="M302" s="31" t="str">
        <f t="shared" si="43"/>
        <v/>
      </c>
      <c r="N302" s="31"/>
      <c r="O302" s="31" t="str">
        <f t="shared" si="44"/>
        <v/>
      </c>
    </row>
    <row r="303" spans="2:15" ht="19.95" customHeight="1" x14ac:dyDescent="0.35">
      <c r="B303" s="20" t="str">
        <f t="shared" si="37"/>
        <v/>
      </c>
      <c r="C303" s="31">
        <f t="shared" si="38"/>
        <v>0</v>
      </c>
      <c r="D303" s="31" t="str">
        <f t="shared" si="39"/>
        <v/>
      </c>
      <c r="E303" s="31" t="str">
        <f t="shared" si="40"/>
        <v/>
      </c>
      <c r="F303" s="31"/>
      <c r="G303" s="49" t="str">
        <f t="shared" si="45"/>
        <v/>
      </c>
      <c r="H303" s="49"/>
      <c r="J303" s="20" t="str">
        <f t="shared" si="41"/>
        <v/>
      </c>
      <c r="K303" s="31"/>
      <c r="L303" s="31" t="str">
        <f t="shared" si="42"/>
        <v/>
      </c>
      <c r="M303" s="31" t="str">
        <f t="shared" si="43"/>
        <v/>
      </c>
      <c r="N303" s="31"/>
      <c r="O303" s="31" t="str">
        <f t="shared" si="44"/>
        <v/>
      </c>
    </row>
    <row r="304" spans="2:15" ht="19.95" customHeight="1" x14ac:dyDescent="0.35">
      <c r="B304" s="20" t="str">
        <f t="shared" si="37"/>
        <v/>
      </c>
      <c r="C304" s="31">
        <f t="shared" si="38"/>
        <v>0</v>
      </c>
      <c r="D304" s="31" t="str">
        <f t="shared" si="39"/>
        <v/>
      </c>
      <c r="E304" s="31" t="str">
        <f t="shared" si="40"/>
        <v/>
      </c>
      <c r="F304" s="31"/>
      <c r="G304" s="49" t="str">
        <f t="shared" si="45"/>
        <v/>
      </c>
      <c r="H304" s="49"/>
      <c r="J304" s="20" t="str">
        <f t="shared" si="41"/>
        <v/>
      </c>
      <c r="K304" s="31"/>
      <c r="L304" s="31" t="str">
        <f t="shared" si="42"/>
        <v/>
      </c>
      <c r="M304" s="31" t="str">
        <f t="shared" si="43"/>
        <v/>
      </c>
      <c r="N304" s="31"/>
      <c r="O304" s="31" t="str">
        <f t="shared" si="44"/>
        <v/>
      </c>
    </row>
    <row r="305" spans="2:15" ht="19.95" customHeight="1" x14ac:dyDescent="0.35">
      <c r="B305" s="20" t="str">
        <f t="shared" si="37"/>
        <v/>
      </c>
      <c r="C305" s="31">
        <f t="shared" si="38"/>
        <v>0</v>
      </c>
      <c r="D305" s="31" t="str">
        <f t="shared" si="39"/>
        <v/>
      </c>
      <c r="E305" s="31" t="str">
        <f t="shared" si="40"/>
        <v/>
      </c>
      <c r="F305" s="31"/>
      <c r="G305" s="49" t="str">
        <f t="shared" si="45"/>
        <v/>
      </c>
      <c r="H305" s="49"/>
      <c r="J305" s="20" t="str">
        <f t="shared" si="41"/>
        <v/>
      </c>
      <c r="K305" s="31"/>
      <c r="L305" s="31" t="str">
        <f t="shared" si="42"/>
        <v/>
      </c>
      <c r="M305" s="31" t="str">
        <f t="shared" si="43"/>
        <v/>
      </c>
      <c r="N305" s="31"/>
      <c r="O305" s="31" t="str">
        <f t="shared" si="44"/>
        <v/>
      </c>
    </row>
    <row r="306" spans="2:15" ht="19.95" customHeight="1" x14ac:dyDescent="0.35">
      <c r="B306" s="20" t="str">
        <f t="shared" si="37"/>
        <v/>
      </c>
      <c r="C306" s="31">
        <f t="shared" si="38"/>
        <v>0</v>
      </c>
      <c r="D306" s="31" t="str">
        <f t="shared" si="39"/>
        <v/>
      </c>
      <c r="E306" s="31" t="str">
        <f t="shared" si="40"/>
        <v/>
      </c>
      <c r="F306" s="31"/>
      <c r="G306" s="49" t="str">
        <f t="shared" si="45"/>
        <v/>
      </c>
      <c r="H306" s="49"/>
      <c r="J306" s="20" t="str">
        <f t="shared" si="41"/>
        <v/>
      </c>
      <c r="K306" s="31"/>
      <c r="L306" s="31" t="str">
        <f t="shared" si="42"/>
        <v/>
      </c>
      <c r="M306" s="31" t="str">
        <f t="shared" si="43"/>
        <v/>
      </c>
      <c r="N306" s="31"/>
      <c r="O306" s="31" t="str">
        <f t="shared" si="44"/>
        <v/>
      </c>
    </row>
    <row r="307" spans="2:15" ht="19.95" customHeight="1" x14ac:dyDescent="0.35">
      <c r="B307" s="20" t="str">
        <f t="shared" si="37"/>
        <v/>
      </c>
      <c r="C307" s="31">
        <f t="shared" si="38"/>
        <v>0</v>
      </c>
      <c r="D307" s="31" t="str">
        <f t="shared" si="39"/>
        <v/>
      </c>
      <c r="E307" s="31" t="str">
        <f t="shared" si="40"/>
        <v/>
      </c>
      <c r="F307" s="31"/>
      <c r="G307" s="49" t="str">
        <f t="shared" si="45"/>
        <v/>
      </c>
      <c r="H307" s="49"/>
      <c r="J307" s="20" t="str">
        <f t="shared" si="41"/>
        <v/>
      </c>
      <c r="K307" s="31"/>
      <c r="L307" s="31" t="str">
        <f t="shared" si="42"/>
        <v/>
      </c>
      <c r="M307" s="31" t="str">
        <f t="shared" si="43"/>
        <v/>
      </c>
      <c r="N307" s="31"/>
      <c r="O307" s="31" t="str">
        <f t="shared" si="44"/>
        <v/>
      </c>
    </row>
    <row r="308" spans="2:15" ht="19.95" customHeight="1" x14ac:dyDescent="0.35">
      <c r="B308" s="20" t="str">
        <f t="shared" si="37"/>
        <v/>
      </c>
      <c r="C308" s="31">
        <f t="shared" si="38"/>
        <v>0</v>
      </c>
      <c r="D308" s="31" t="str">
        <f t="shared" si="39"/>
        <v/>
      </c>
      <c r="E308" s="31" t="str">
        <f t="shared" si="40"/>
        <v/>
      </c>
      <c r="F308" s="31"/>
      <c r="G308" s="49" t="str">
        <f t="shared" si="45"/>
        <v/>
      </c>
      <c r="H308" s="49"/>
      <c r="J308" s="20" t="str">
        <f t="shared" si="41"/>
        <v/>
      </c>
      <c r="K308" s="31"/>
      <c r="L308" s="31" t="str">
        <f t="shared" si="42"/>
        <v/>
      </c>
      <c r="M308" s="31" t="str">
        <f t="shared" si="43"/>
        <v/>
      </c>
      <c r="N308" s="31"/>
      <c r="O308" s="31" t="str">
        <f t="shared" si="44"/>
        <v/>
      </c>
    </row>
    <row r="309" spans="2:15" ht="19.95" customHeight="1" x14ac:dyDescent="0.35">
      <c r="B309" s="20" t="str">
        <f t="shared" si="37"/>
        <v/>
      </c>
      <c r="C309" s="31">
        <f t="shared" si="38"/>
        <v>0</v>
      </c>
      <c r="D309" s="31" t="str">
        <f t="shared" si="39"/>
        <v/>
      </c>
      <c r="E309" s="31" t="str">
        <f t="shared" si="40"/>
        <v/>
      </c>
      <c r="F309" s="31"/>
      <c r="G309" s="49" t="str">
        <f t="shared" si="45"/>
        <v/>
      </c>
      <c r="H309" s="49"/>
      <c r="J309" s="20" t="str">
        <f t="shared" si="41"/>
        <v/>
      </c>
      <c r="K309" s="31"/>
      <c r="L309" s="31" t="str">
        <f t="shared" si="42"/>
        <v/>
      </c>
      <c r="M309" s="31" t="str">
        <f t="shared" si="43"/>
        <v/>
      </c>
      <c r="N309" s="31"/>
      <c r="O309" s="31" t="str">
        <f t="shared" si="44"/>
        <v/>
      </c>
    </row>
    <row r="310" spans="2:15" ht="19.95" customHeight="1" x14ac:dyDescent="0.35">
      <c r="B310" s="20" t="str">
        <f t="shared" si="37"/>
        <v/>
      </c>
      <c r="C310" s="31">
        <f t="shared" si="38"/>
        <v>0</v>
      </c>
      <c r="D310" s="31" t="str">
        <f t="shared" si="39"/>
        <v/>
      </c>
      <c r="E310" s="31" t="str">
        <f t="shared" si="40"/>
        <v/>
      </c>
      <c r="F310" s="31"/>
      <c r="G310" s="49" t="str">
        <f t="shared" si="45"/>
        <v/>
      </c>
      <c r="H310" s="49"/>
      <c r="J310" s="20" t="str">
        <f t="shared" si="41"/>
        <v/>
      </c>
      <c r="K310" s="31"/>
      <c r="L310" s="31" t="str">
        <f t="shared" si="42"/>
        <v/>
      </c>
      <c r="M310" s="31" t="str">
        <f t="shared" si="43"/>
        <v/>
      </c>
      <c r="N310" s="31"/>
      <c r="O310" s="31" t="str">
        <f t="shared" si="44"/>
        <v/>
      </c>
    </row>
    <row r="311" spans="2:15" ht="19.95" customHeight="1" x14ac:dyDescent="0.35">
      <c r="B311" s="20" t="str">
        <f t="shared" si="37"/>
        <v/>
      </c>
      <c r="C311" s="31">
        <f t="shared" si="38"/>
        <v>0</v>
      </c>
      <c r="D311" s="31" t="str">
        <f t="shared" si="39"/>
        <v/>
      </c>
      <c r="E311" s="31" t="str">
        <f t="shared" si="40"/>
        <v/>
      </c>
      <c r="F311" s="31"/>
      <c r="G311" s="49" t="str">
        <f t="shared" si="45"/>
        <v/>
      </c>
      <c r="H311" s="49"/>
      <c r="J311" s="20" t="str">
        <f t="shared" si="41"/>
        <v/>
      </c>
      <c r="K311" s="31"/>
      <c r="L311" s="31" t="str">
        <f t="shared" si="42"/>
        <v/>
      </c>
      <c r="M311" s="31" t="str">
        <f t="shared" si="43"/>
        <v/>
      </c>
      <c r="N311" s="31"/>
      <c r="O311" s="31" t="str">
        <f t="shared" si="44"/>
        <v/>
      </c>
    </row>
    <row r="312" spans="2:15" ht="19.95" customHeight="1" x14ac:dyDescent="0.35">
      <c r="B312" s="20" t="str">
        <f t="shared" si="37"/>
        <v/>
      </c>
      <c r="C312" s="31">
        <f t="shared" si="38"/>
        <v>0</v>
      </c>
      <c r="D312" s="31" t="str">
        <f t="shared" si="39"/>
        <v/>
      </c>
      <c r="E312" s="31" t="str">
        <f t="shared" si="40"/>
        <v/>
      </c>
      <c r="F312" s="31"/>
      <c r="G312" s="49"/>
      <c r="H312" s="49"/>
      <c r="J312" s="20" t="str">
        <f t="shared" si="41"/>
        <v/>
      </c>
      <c r="K312" s="31"/>
      <c r="L312" s="31" t="str">
        <f t="shared" si="42"/>
        <v/>
      </c>
      <c r="M312" s="31" t="str">
        <f t="shared" si="43"/>
        <v/>
      </c>
      <c r="N312" s="31"/>
      <c r="O312" s="31" t="str">
        <f t="shared" si="44"/>
        <v/>
      </c>
    </row>
    <row r="313" spans="2:15" ht="19.95" customHeight="1" x14ac:dyDescent="0.35">
      <c r="C313" s="31">
        <f t="shared" si="38"/>
        <v>0</v>
      </c>
      <c r="D313" s="31" t="str">
        <f t="shared" si="39"/>
        <v/>
      </c>
      <c r="E313" s="31" t="str">
        <f t="shared" si="40"/>
        <v/>
      </c>
      <c r="F313" s="31"/>
      <c r="G313" s="49"/>
      <c r="H313" s="49"/>
      <c r="J313" s="20" t="str">
        <f t="shared" si="41"/>
        <v/>
      </c>
      <c r="K313" s="31"/>
      <c r="L313" s="31" t="str">
        <f t="shared" si="42"/>
        <v/>
      </c>
      <c r="M313" s="31" t="str">
        <f t="shared" si="43"/>
        <v/>
      </c>
      <c r="N313" s="31"/>
      <c r="O313" s="31" t="str">
        <f t="shared" si="44"/>
        <v/>
      </c>
    </row>
    <row r="314" spans="2:15" ht="19.95" customHeight="1" x14ac:dyDescent="0.35">
      <c r="C314" s="31">
        <f t="shared" si="38"/>
        <v>0</v>
      </c>
      <c r="D314" s="31" t="str">
        <f t="shared" si="39"/>
        <v/>
      </c>
      <c r="E314" s="31" t="str">
        <f t="shared" si="40"/>
        <v/>
      </c>
      <c r="F314" s="31"/>
      <c r="G314" s="49"/>
      <c r="H314" s="49"/>
      <c r="J314" s="20" t="str">
        <f t="shared" si="41"/>
        <v/>
      </c>
      <c r="K314" s="31"/>
      <c r="L314" s="31" t="str">
        <f t="shared" si="42"/>
        <v/>
      </c>
      <c r="M314" s="31" t="str">
        <f t="shared" si="43"/>
        <v/>
      </c>
      <c r="N314" s="31"/>
      <c r="O314" s="31" t="str">
        <f t="shared" si="44"/>
        <v/>
      </c>
    </row>
    <row r="315" spans="2:15" ht="19.95" customHeight="1" x14ac:dyDescent="0.35">
      <c r="C315" s="31">
        <f t="shared" si="38"/>
        <v>0</v>
      </c>
      <c r="D315" s="31" t="str">
        <f t="shared" si="39"/>
        <v/>
      </c>
      <c r="E315" s="31" t="str">
        <f t="shared" si="40"/>
        <v/>
      </c>
      <c r="F315" s="31"/>
      <c r="G315" s="49"/>
      <c r="H315" s="49"/>
      <c r="J315" s="20" t="str">
        <f t="shared" si="41"/>
        <v/>
      </c>
      <c r="K315" s="31"/>
      <c r="L315" s="31" t="str">
        <f t="shared" si="42"/>
        <v/>
      </c>
      <c r="M315" s="31" t="str">
        <f t="shared" si="43"/>
        <v/>
      </c>
      <c r="N315" s="31"/>
      <c r="O315" s="31" t="str">
        <f t="shared" si="44"/>
        <v/>
      </c>
    </row>
    <row r="316" spans="2:15" ht="19.95" customHeight="1" x14ac:dyDescent="0.35">
      <c r="C316" s="31">
        <f t="shared" si="38"/>
        <v>0</v>
      </c>
      <c r="D316" s="31" t="str">
        <f t="shared" si="39"/>
        <v/>
      </c>
      <c r="E316" s="31" t="str">
        <f t="shared" si="40"/>
        <v/>
      </c>
      <c r="F316" s="31"/>
      <c r="G316" s="31"/>
      <c r="H316" s="31"/>
      <c r="K316" s="31"/>
      <c r="L316" s="31" t="str">
        <f t="shared" si="42"/>
        <v/>
      </c>
      <c r="M316" s="31" t="str">
        <f t="shared" si="43"/>
        <v/>
      </c>
      <c r="N316" s="31"/>
      <c r="O316" s="31" t="str">
        <f t="shared" si="44"/>
        <v/>
      </c>
    </row>
    <row r="317" spans="2:15" ht="19.95" customHeight="1" x14ac:dyDescent="0.35">
      <c r="C317" s="31"/>
      <c r="D317" s="31"/>
      <c r="E317" s="31"/>
      <c r="F317" s="31"/>
      <c r="G317" s="31"/>
      <c r="H317" s="31"/>
    </row>
    <row r="318" spans="2:15" ht="19.95" customHeight="1" x14ac:dyDescent="0.35">
      <c r="C318" s="31"/>
      <c r="D318" s="31"/>
      <c r="E318" s="31"/>
      <c r="F318" s="31"/>
      <c r="G318" s="31"/>
      <c r="H318" s="31"/>
    </row>
  </sheetData>
  <mergeCells count="324">
    <mergeCell ref="B4:F4"/>
    <mergeCell ref="G26:H26"/>
    <mergeCell ref="B25:H25"/>
    <mergeCell ref="J25:O25"/>
    <mergeCell ref="B5:D5"/>
    <mergeCell ref="B6:D6"/>
    <mergeCell ref="B7:D7"/>
    <mergeCell ref="B8:D8"/>
    <mergeCell ref="B9:D9"/>
    <mergeCell ref="J17:L17"/>
    <mergeCell ref="J11:N11"/>
    <mergeCell ref="J12:L12"/>
    <mergeCell ref="J13:L13"/>
    <mergeCell ref="J14:L14"/>
    <mergeCell ref="J15:L15"/>
    <mergeCell ref="J16:L16"/>
    <mergeCell ref="B16:D16"/>
    <mergeCell ref="B17:D17"/>
    <mergeCell ref="B11:F11"/>
    <mergeCell ref="B12:D12"/>
    <mergeCell ref="B13:D13"/>
    <mergeCell ref="B14:D14"/>
    <mergeCell ref="B15:D15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52:H52"/>
    <mergeCell ref="G53:H53"/>
    <mergeCell ref="G54:H54"/>
    <mergeCell ref="G55:H55"/>
    <mergeCell ref="G56:H56"/>
    <mergeCell ref="G47:H47"/>
    <mergeCell ref="G48:H48"/>
    <mergeCell ref="G49:H49"/>
    <mergeCell ref="G50:H50"/>
    <mergeCell ref="G51:H51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82:H8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92:H92"/>
    <mergeCell ref="G93:H93"/>
    <mergeCell ref="G94:H94"/>
    <mergeCell ref="G95:H95"/>
    <mergeCell ref="G96:H96"/>
    <mergeCell ref="G87:H87"/>
    <mergeCell ref="G88:H88"/>
    <mergeCell ref="G89:H89"/>
    <mergeCell ref="G90:H90"/>
    <mergeCell ref="G91:H91"/>
    <mergeCell ref="G102:H102"/>
    <mergeCell ref="G103:H103"/>
    <mergeCell ref="G104:H104"/>
    <mergeCell ref="G105:H105"/>
    <mergeCell ref="G106:H106"/>
    <mergeCell ref="G97:H97"/>
    <mergeCell ref="G98:H98"/>
    <mergeCell ref="G99:H99"/>
    <mergeCell ref="G100:H100"/>
    <mergeCell ref="G101:H101"/>
    <mergeCell ref="G112:H112"/>
    <mergeCell ref="G113:H113"/>
    <mergeCell ref="G114:H114"/>
    <mergeCell ref="G115:H115"/>
    <mergeCell ref="G116:H116"/>
    <mergeCell ref="G107:H107"/>
    <mergeCell ref="G108:H108"/>
    <mergeCell ref="G109:H109"/>
    <mergeCell ref="G110:H110"/>
    <mergeCell ref="G111:H111"/>
    <mergeCell ref="G122:H122"/>
    <mergeCell ref="G123:H123"/>
    <mergeCell ref="G124:H124"/>
    <mergeCell ref="G125:H125"/>
    <mergeCell ref="G126:H126"/>
    <mergeCell ref="G117:H117"/>
    <mergeCell ref="G118:H118"/>
    <mergeCell ref="G119:H119"/>
    <mergeCell ref="G120:H120"/>
    <mergeCell ref="G121:H121"/>
    <mergeCell ref="G132:H132"/>
    <mergeCell ref="G133:H133"/>
    <mergeCell ref="G134:H134"/>
    <mergeCell ref="G135:H135"/>
    <mergeCell ref="G136:H136"/>
    <mergeCell ref="G127:H127"/>
    <mergeCell ref="G128:H128"/>
    <mergeCell ref="G129:H129"/>
    <mergeCell ref="G130:H130"/>
    <mergeCell ref="G131:H131"/>
    <mergeCell ref="G142:H142"/>
    <mergeCell ref="G143:H143"/>
    <mergeCell ref="G144:H144"/>
    <mergeCell ref="G145:H145"/>
    <mergeCell ref="G146:H146"/>
    <mergeCell ref="G137:H137"/>
    <mergeCell ref="G138:H138"/>
    <mergeCell ref="G139:H139"/>
    <mergeCell ref="G140:H140"/>
    <mergeCell ref="G141:H141"/>
    <mergeCell ref="G152:H152"/>
    <mergeCell ref="G153:H153"/>
    <mergeCell ref="G154:H154"/>
    <mergeCell ref="G155:H155"/>
    <mergeCell ref="G156:H156"/>
    <mergeCell ref="G147:H147"/>
    <mergeCell ref="G148:H148"/>
    <mergeCell ref="G149:H149"/>
    <mergeCell ref="G150:H150"/>
    <mergeCell ref="G151:H151"/>
    <mergeCell ref="G162:H162"/>
    <mergeCell ref="G163:H163"/>
    <mergeCell ref="G164:H164"/>
    <mergeCell ref="G165:H165"/>
    <mergeCell ref="G166:H166"/>
    <mergeCell ref="G157:H157"/>
    <mergeCell ref="G158:H158"/>
    <mergeCell ref="G159:H159"/>
    <mergeCell ref="G160:H160"/>
    <mergeCell ref="G161:H161"/>
    <mergeCell ref="G172:H172"/>
    <mergeCell ref="G173:H173"/>
    <mergeCell ref="G174:H174"/>
    <mergeCell ref="G175:H175"/>
    <mergeCell ref="G176:H176"/>
    <mergeCell ref="G167:H167"/>
    <mergeCell ref="G168:H168"/>
    <mergeCell ref="G169:H169"/>
    <mergeCell ref="G170:H170"/>
    <mergeCell ref="G171:H171"/>
    <mergeCell ref="G182:H182"/>
    <mergeCell ref="G183:H183"/>
    <mergeCell ref="G184:H184"/>
    <mergeCell ref="G185:H185"/>
    <mergeCell ref="G186:H186"/>
    <mergeCell ref="G177:H177"/>
    <mergeCell ref="G178:H178"/>
    <mergeCell ref="G179:H179"/>
    <mergeCell ref="G180:H180"/>
    <mergeCell ref="G181:H181"/>
    <mergeCell ref="G192:H192"/>
    <mergeCell ref="G193:H193"/>
    <mergeCell ref="G194:H194"/>
    <mergeCell ref="G195:H195"/>
    <mergeCell ref="G196:H196"/>
    <mergeCell ref="G187:H187"/>
    <mergeCell ref="G188:H188"/>
    <mergeCell ref="G189:H189"/>
    <mergeCell ref="G190:H190"/>
    <mergeCell ref="G191:H191"/>
    <mergeCell ref="G202:H202"/>
    <mergeCell ref="G203:H203"/>
    <mergeCell ref="G204:H204"/>
    <mergeCell ref="G205:H205"/>
    <mergeCell ref="G206:H206"/>
    <mergeCell ref="G197:H197"/>
    <mergeCell ref="G198:H198"/>
    <mergeCell ref="G199:H199"/>
    <mergeCell ref="G200:H200"/>
    <mergeCell ref="G201:H201"/>
    <mergeCell ref="G212:H212"/>
    <mergeCell ref="G213:H213"/>
    <mergeCell ref="G214:H214"/>
    <mergeCell ref="G215:H215"/>
    <mergeCell ref="G216:H216"/>
    <mergeCell ref="G207:H207"/>
    <mergeCell ref="G208:H208"/>
    <mergeCell ref="G209:H209"/>
    <mergeCell ref="G210:H210"/>
    <mergeCell ref="G211:H211"/>
    <mergeCell ref="G222:H222"/>
    <mergeCell ref="G223:H223"/>
    <mergeCell ref="G224:H224"/>
    <mergeCell ref="G225:H225"/>
    <mergeCell ref="G226:H226"/>
    <mergeCell ref="G217:H217"/>
    <mergeCell ref="G218:H218"/>
    <mergeCell ref="G219:H219"/>
    <mergeCell ref="G220:H220"/>
    <mergeCell ref="G221:H221"/>
    <mergeCell ref="G232:H232"/>
    <mergeCell ref="G233:H233"/>
    <mergeCell ref="G234:H234"/>
    <mergeCell ref="G235:H235"/>
    <mergeCell ref="G236:H236"/>
    <mergeCell ref="G227:H227"/>
    <mergeCell ref="G228:H228"/>
    <mergeCell ref="G229:H229"/>
    <mergeCell ref="G230:H230"/>
    <mergeCell ref="G231:H231"/>
    <mergeCell ref="G242:H242"/>
    <mergeCell ref="G243:H243"/>
    <mergeCell ref="G244:H244"/>
    <mergeCell ref="G245:H245"/>
    <mergeCell ref="G246:H246"/>
    <mergeCell ref="G237:H237"/>
    <mergeCell ref="G238:H238"/>
    <mergeCell ref="G239:H239"/>
    <mergeCell ref="G240:H240"/>
    <mergeCell ref="G241:H241"/>
    <mergeCell ref="G252:H252"/>
    <mergeCell ref="G253:H253"/>
    <mergeCell ref="G254:H254"/>
    <mergeCell ref="G255:H255"/>
    <mergeCell ref="G256:H256"/>
    <mergeCell ref="G247:H247"/>
    <mergeCell ref="G248:H248"/>
    <mergeCell ref="G249:H249"/>
    <mergeCell ref="G250:H250"/>
    <mergeCell ref="G251:H251"/>
    <mergeCell ref="G262:H262"/>
    <mergeCell ref="G263:H263"/>
    <mergeCell ref="G264:H264"/>
    <mergeCell ref="G265:H265"/>
    <mergeCell ref="G266:H266"/>
    <mergeCell ref="G257:H257"/>
    <mergeCell ref="G258:H258"/>
    <mergeCell ref="G259:H259"/>
    <mergeCell ref="G260:H260"/>
    <mergeCell ref="G261:H261"/>
    <mergeCell ref="G279:H279"/>
    <mergeCell ref="G280:H280"/>
    <mergeCell ref="G281:H281"/>
    <mergeCell ref="G272:H272"/>
    <mergeCell ref="G273:H273"/>
    <mergeCell ref="G274:H274"/>
    <mergeCell ref="G275:H275"/>
    <mergeCell ref="G276:H276"/>
    <mergeCell ref="G267:H267"/>
    <mergeCell ref="G268:H268"/>
    <mergeCell ref="G269:H269"/>
    <mergeCell ref="G270:H270"/>
    <mergeCell ref="G271:H271"/>
    <mergeCell ref="G314:H314"/>
    <mergeCell ref="G315:H315"/>
    <mergeCell ref="B2:O2"/>
    <mergeCell ref="B19:D19"/>
    <mergeCell ref="B20:D20"/>
    <mergeCell ref="B21:D21"/>
    <mergeCell ref="B22:D22"/>
    <mergeCell ref="G307:H307"/>
    <mergeCell ref="G308:H308"/>
    <mergeCell ref="G309:H309"/>
    <mergeCell ref="G310:H310"/>
    <mergeCell ref="G311:H311"/>
    <mergeCell ref="G302:H302"/>
    <mergeCell ref="G303:H303"/>
    <mergeCell ref="G304:H304"/>
    <mergeCell ref="G305:H305"/>
    <mergeCell ref="G306:H306"/>
    <mergeCell ref="G297:H297"/>
    <mergeCell ref="G298:H298"/>
    <mergeCell ref="G299:H299"/>
    <mergeCell ref="G300:H300"/>
    <mergeCell ref="G301:H301"/>
    <mergeCell ref="G292:H292"/>
    <mergeCell ref="G293:H293"/>
    <mergeCell ref="J23:L23"/>
    <mergeCell ref="B18:F18"/>
    <mergeCell ref="J18:N18"/>
    <mergeCell ref="J19:L19"/>
    <mergeCell ref="J20:L20"/>
    <mergeCell ref="J21:L21"/>
    <mergeCell ref="J22:L22"/>
    <mergeCell ref="G312:H312"/>
    <mergeCell ref="G313:H313"/>
    <mergeCell ref="G294:H294"/>
    <mergeCell ref="G295:H295"/>
    <mergeCell ref="G296:H296"/>
    <mergeCell ref="G287:H287"/>
    <mergeCell ref="G288:H288"/>
    <mergeCell ref="G289:H289"/>
    <mergeCell ref="G290:H290"/>
    <mergeCell ref="G291:H291"/>
    <mergeCell ref="G282:H282"/>
    <mergeCell ref="G283:H283"/>
    <mergeCell ref="G284:H284"/>
    <mergeCell ref="G285:H285"/>
    <mergeCell ref="G286:H286"/>
    <mergeCell ref="G277:H277"/>
    <mergeCell ref="G278:H27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D996-BFF1-41AE-9934-DF0FF8A1FF17}">
  <dimension ref="B2:U215"/>
  <sheetViews>
    <sheetView showGridLines="0" tabSelected="1" topLeftCell="A3" zoomScale="90" zoomScaleNormal="90" workbookViewId="0">
      <selection activeCell="I16" sqref="I16"/>
    </sheetView>
  </sheetViews>
  <sheetFormatPr defaultRowHeight="19.95" customHeight="1" x14ac:dyDescent="0.35"/>
  <cols>
    <col min="1" max="1" width="2.77734375" style="20" customWidth="1"/>
    <col min="2" max="2" width="10.21875" style="20" customWidth="1"/>
    <col min="3" max="3" width="10.77734375" style="20" customWidth="1"/>
    <col min="4" max="4" width="10.88671875" style="20" customWidth="1"/>
    <col min="5" max="6" width="9.33203125" style="20" customWidth="1"/>
    <col min="7" max="7" width="9.21875" style="20" customWidth="1"/>
    <col min="8" max="8" width="1.21875" style="20" customWidth="1"/>
    <col min="9" max="9" width="10" style="20" customWidth="1"/>
    <col min="10" max="10" width="32.5546875" style="20" customWidth="1"/>
    <col min="11" max="18" width="8.88671875" style="20"/>
    <col min="19" max="19" width="9" style="20" customWidth="1"/>
    <col min="20" max="20" width="8.88671875" style="20"/>
    <col min="21" max="21" width="9.33203125" style="20" customWidth="1"/>
    <col min="22" max="22" width="10.44140625" style="20" customWidth="1"/>
    <col min="23" max="23" width="9.21875" style="20" customWidth="1"/>
    <col min="24" max="16384" width="8.88671875" style="20"/>
  </cols>
  <sheetData>
    <row r="2" spans="2:21" ht="19.95" customHeight="1" thickBot="1" x14ac:dyDescent="0.4">
      <c r="B2" s="44" t="s">
        <v>62</v>
      </c>
      <c r="C2" s="44"/>
      <c r="D2" s="44"/>
      <c r="E2" s="44"/>
      <c r="F2" s="44"/>
      <c r="G2" s="44"/>
      <c r="H2" s="44"/>
    </row>
    <row r="3" spans="2:21" ht="19.95" customHeight="1" thickTop="1" x14ac:dyDescent="0.35"/>
    <row r="4" spans="2:21" ht="19.95" customHeight="1" x14ac:dyDescent="0.35">
      <c r="B4" s="56"/>
      <c r="C4" s="56"/>
      <c r="D4" s="23"/>
      <c r="E4" s="39" t="s">
        <v>57</v>
      </c>
      <c r="F4" s="39" t="s">
        <v>58</v>
      </c>
      <c r="G4" s="39" t="s">
        <v>59</v>
      </c>
      <c r="H4" s="23"/>
    </row>
    <row r="5" spans="2:21" ht="19.95" customHeight="1" x14ac:dyDescent="0.35">
      <c r="B5" s="46" t="s">
        <v>61</v>
      </c>
      <c r="C5" s="46"/>
      <c r="D5" s="51"/>
      <c r="E5" s="27">
        <v>3000</v>
      </c>
      <c r="F5" s="27">
        <v>4500</v>
      </c>
      <c r="G5" s="27">
        <v>6250</v>
      </c>
      <c r="H5" s="21"/>
    </row>
    <row r="6" spans="2:21" ht="19.95" customHeight="1" x14ac:dyDescent="0.35">
      <c r="B6" s="46" t="s">
        <v>56</v>
      </c>
      <c r="C6" s="46"/>
      <c r="D6" s="51"/>
      <c r="E6" s="27">
        <v>200</v>
      </c>
      <c r="F6" s="27">
        <v>350</v>
      </c>
      <c r="G6" s="27">
        <v>400</v>
      </c>
      <c r="H6" s="21"/>
    </row>
    <row r="7" spans="2:21" ht="19.95" customHeight="1" x14ac:dyDescent="0.35">
      <c r="B7" s="46" t="s">
        <v>5</v>
      </c>
      <c r="C7" s="46"/>
      <c r="D7" s="51"/>
      <c r="E7" s="40">
        <v>0.09</v>
      </c>
      <c r="F7" s="40">
        <v>0.08</v>
      </c>
      <c r="G7" s="40">
        <v>7.0000000000000007E-2</v>
      </c>
      <c r="H7" s="21"/>
    </row>
    <row r="8" spans="2:21" ht="19.95" customHeight="1" x14ac:dyDescent="0.35">
      <c r="B8" s="46" t="s">
        <v>60</v>
      </c>
      <c r="C8" s="46"/>
      <c r="D8" s="51"/>
      <c r="E8" s="27">
        <v>200</v>
      </c>
      <c r="F8" s="27">
        <v>200</v>
      </c>
      <c r="G8" s="27">
        <v>200</v>
      </c>
      <c r="H8" s="21"/>
    </row>
    <row r="9" spans="2:21" ht="5.4" customHeight="1" x14ac:dyDescent="0.35">
      <c r="B9" s="21"/>
      <c r="C9" s="21"/>
      <c r="D9" s="21"/>
      <c r="E9" s="21"/>
      <c r="F9" s="21"/>
      <c r="G9" s="21"/>
      <c r="H9" s="21"/>
    </row>
    <row r="10" spans="2:21" ht="13.2" customHeight="1" x14ac:dyDescent="0.35"/>
    <row r="11" spans="2:21" ht="19.95" customHeight="1" x14ac:dyDescent="0.35">
      <c r="B11" s="45" t="s">
        <v>26</v>
      </c>
      <c r="C11" s="45"/>
      <c r="D11" s="45"/>
    </row>
    <row r="12" spans="2:21" ht="19.95" customHeight="1" x14ac:dyDescent="0.35">
      <c r="B12" s="55" t="s">
        <v>33</v>
      </c>
      <c r="C12" s="54" t="s">
        <v>57</v>
      </c>
      <c r="D12" s="54"/>
      <c r="E12" s="54" t="s">
        <v>58</v>
      </c>
      <c r="F12" s="54"/>
      <c r="G12" s="54" t="s">
        <v>59</v>
      </c>
      <c r="H12" s="54"/>
      <c r="I12" s="54"/>
    </row>
    <row r="13" spans="2:21" ht="19.95" customHeight="1" x14ac:dyDescent="0.35">
      <c r="B13" s="55"/>
      <c r="C13" s="41" t="s">
        <v>2</v>
      </c>
      <c r="D13" s="41" t="s">
        <v>55</v>
      </c>
      <c r="E13" s="41" t="s">
        <v>2</v>
      </c>
      <c r="F13" s="41" t="s">
        <v>55</v>
      </c>
      <c r="G13" s="52" t="s">
        <v>2</v>
      </c>
      <c r="H13" s="53"/>
      <c r="I13" s="41" t="s">
        <v>55</v>
      </c>
    </row>
    <row r="14" spans="2:21" ht="19.95" customHeight="1" x14ac:dyDescent="0.35">
      <c r="B14" s="20">
        <v>0</v>
      </c>
      <c r="C14" s="31"/>
      <c r="D14" s="31">
        <f>E5</f>
        <v>3000</v>
      </c>
      <c r="E14" s="31"/>
      <c r="F14" s="31">
        <f>F5</f>
        <v>4500</v>
      </c>
      <c r="G14" s="31"/>
      <c r="H14" s="31"/>
      <c r="I14" s="31">
        <f>G5</f>
        <v>6250</v>
      </c>
    </row>
    <row r="15" spans="2:21" ht="19.95" customHeight="1" x14ac:dyDescent="0.35">
      <c r="B15" s="20">
        <f>IF(AND(D14=0, F14=0, I14=0), "",
 IF(OR(D14&gt;0, F14&gt;0, I14&gt;0), B14+1, ""))</f>
        <v>1</v>
      </c>
      <c r="C15" s="31">
        <f>IF(D14-$E$8-$E$6&lt;=0,$E$8+D14-$E$8,$E$8+$E$6)</f>
        <v>400</v>
      </c>
      <c r="D15" s="31">
        <f>IF(D14-C15&lt;=0,0,(D14-C15)*(1+($E$7/12)))</f>
        <v>2619.5</v>
      </c>
      <c r="E15" s="57">
        <f>IF(AND(((F14-$F$8+C15-F$6-E$6)&lt;=0),D15=0),
F14,IF((F14-$F$6-$F$8)&lt;=0,F14,
IF(D15=0,$F$8-C15+F$6+E$6,F$6)))</f>
        <v>350</v>
      </c>
      <c r="F15" s="31">
        <f>IF(F14-E15&lt;=0,0,(F14-E15)*(1+($F$7/12)))</f>
        <v>4177.6666666666661</v>
      </c>
      <c r="G15" s="57">
        <f>IF(AND(((I14-$G$8+E15-G$6-F$6-E$6)&lt;=0),F15=0),
I14, IF((I14-$G$6-$G$8)&lt;=0,I14,
IF(F15=0,$G$8-E15+G$6+F$6+E$6,G$6)))</f>
        <v>400</v>
      </c>
      <c r="H15" s="31"/>
      <c r="I15" s="31">
        <f>IF(I14-G15&lt;=0,0,(I14-G15)*(1+($G$7/12)))</f>
        <v>5884.125</v>
      </c>
      <c r="O15" s="31"/>
      <c r="P15" s="31"/>
      <c r="Q15" s="31"/>
      <c r="R15" s="31"/>
      <c r="S15" s="31"/>
      <c r="T15" s="31"/>
      <c r="U15" s="31"/>
    </row>
    <row r="16" spans="2:21" ht="19.95" customHeight="1" x14ac:dyDescent="0.35">
      <c r="B16" s="20">
        <f t="shared" ref="B16:B79" si="0">IF(AND(D15=0, F15=0, I15=0), "",
 IF(OR(D15&gt;0, F15&gt;0, I15&gt;0), B15+1, ""))</f>
        <v>2</v>
      </c>
      <c r="C16" s="31">
        <f t="shared" ref="C16:C43" si="1">IF(D15-$E$8-$E$6&lt;=0,$E$8+D15-$E$8,$E$8+$E$6)</f>
        <v>400</v>
      </c>
      <c r="D16" s="31">
        <f t="shared" ref="D16:D43" si="2">IF(D15-C16&lt;=0,0,(D15-C16)*(1+($E$7/12)))</f>
        <v>2236.1462500000002</v>
      </c>
      <c r="E16" s="57">
        <f t="shared" ref="E16:E31" si="3">IF(AND(((F15-$F$8+C16-F$6-E$6)&lt;=0),D16=0),
F15,IF((F15-$F$6-$F$8)&lt;=0,F15,
IF(D16=0,$F$8-C16+F$6+E$6,F$6)))</f>
        <v>350</v>
      </c>
      <c r="F16" s="31">
        <f t="shared" ref="F16:F31" si="4">IF(F15-E16&lt;=0,0,(F15-E16)*(1+($F$7/12)))</f>
        <v>3853.1844444444437</v>
      </c>
      <c r="G16" s="57">
        <f t="shared" ref="G16:G31" si="5">IF(AND(((I15-$G$8+E16-G$6-F$6-E$6)&lt;=0),F16=0),
I15, IF((I15-$G$6-$G$8)&lt;=0,I15,
IF(F16=0,$G$8-E16+G$6+F$6+E$6,G$6)))</f>
        <v>400</v>
      </c>
      <c r="H16" s="31"/>
      <c r="I16" s="31">
        <f t="shared" ref="I16:I31" si="6">IF(I15-G16&lt;=0,0,(I15-G16)*(1+($G$7/12)))</f>
        <v>5516.1157291666668</v>
      </c>
      <c r="O16" s="31"/>
      <c r="P16" s="31"/>
      <c r="Q16" s="31"/>
      <c r="R16" s="31"/>
      <c r="S16" s="31"/>
      <c r="T16" s="31"/>
      <c r="U16" s="31"/>
    </row>
    <row r="17" spans="2:21" ht="19.95" customHeight="1" x14ac:dyDescent="0.35">
      <c r="B17" s="20">
        <f t="shared" si="0"/>
        <v>3</v>
      </c>
      <c r="C17" s="31">
        <f t="shared" si="1"/>
        <v>400</v>
      </c>
      <c r="D17" s="31">
        <f t="shared" si="2"/>
        <v>1849.9173468750002</v>
      </c>
      <c r="E17" s="57">
        <f t="shared" si="3"/>
        <v>350</v>
      </c>
      <c r="F17" s="31">
        <f t="shared" si="4"/>
        <v>3526.5390074074062</v>
      </c>
      <c r="G17" s="57">
        <f t="shared" si="5"/>
        <v>400</v>
      </c>
      <c r="H17" s="31"/>
      <c r="I17" s="31">
        <f t="shared" si="6"/>
        <v>5145.9597375868061</v>
      </c>
      <c r="O17" s="31"/>
      <c r="P17" s="31"/>
      <c r="Q17" s="31"/>
      <c r="R17" s="31"/>
      <c r="S17" s="31"/>
      <c r="T17" s="31"/>
      <c r="U17" s="31"/>
    </row>
    <row r="18" spans="2:21" ht="19.95" customHeight="1" x14ac:dyDescent="0.35">
      <c r="B18" s="20">
        <f t="shared" si="0"/>
        <v>4</v>
      </c>
      <c r="C18" s="31">
        <f t="shared" si="1"/>
        <v>400</v>
      </c>
      <c r="D18" s="31">
        <f t="shared" si="2"/>
        <v>1460.7917269765628</v>
      </c>
      <c r="E18" s="57">
        <f t="shared" si="3"/>
        <v>350</v>
      </c>
      <c r="F18" s="31">
        <f t="shared" si="4"/>
        <v>3197.7159341234556</v>
      </c>
      <c r="G18" s="57">
        <f t="shared" si="5"/>
        <v>400</v>
      </c>
      <c r="H18" s="31"/>
      <c r="I18" s="31">
        <f t="shared" si="6"/>
        <v>4773.6445027227292</v>
      </c>
      <c r="O18" s="31"/>
      <c r="P18" s="31"/>
      <c r="Q18" s="31"/>
      <c r="R18" s="31"/>
      <c r="S18" s="31"/>
      <c r="T18" s="31"/>
      <c r="U18" s="31"/>
    </row>
    <row r="19" spans="2:21" ht="19.95" customHeight="1" x14ac:dyDescent="0.35">
      <c r="B19" s="20">
        <f t="shared" si="0"/>
        <v>5</v>
      </c>
      <c r="C19" s="31">
        <f t="shared" si="1"/>
        <v>400</v>
      </c>
      <c r="D19" s="31">
        <f t="shared" si="2"/>
        <v>1068.7476649288872</v>
      </c>
      <c r="E19" s="57">
        <f t="shared" si="3"/>
        <v>350</v>
      </c>
      <c r="F19" s="31">
        <f t="shared" si="4"/>
        <v>2866.7007070176119</v>
      </c>
      <c r="G19" s="57">
        <f t="shared" si="5"/>
        <v>400</v>
      </c>
      <c r="H19" s="31"/>
      <c r="I19" s="31">
        <f t="shared" si="6"/>
        <v>4399.1574289886121</v>
      </c>
      <c r="O19" s="31"/>
      <c r="P19" s="31"/>
      <c r="Q19" s="31"/>
      <c r="R19" s="31"/>
      <c r="S19" s="31"/>
      <c r="T19" s="31"/>
      <c r="U19" s="31"/>
    </row>
    <row r="20" spans="2:21" ht="19.95" customHeight="1" x14ac:dyDescent="0.35">
      <c r="B20" s="20">
        <f t="shared" si="0"/>
        <v>6</v>
      </c>
      <c r="C20" s="31">
        <f t="shared" si="1"/>
        <v>400</v>
      </c>
      <c r="D20" s="31">
        <f t="shared" si="2"/>
        <v>673.76327241585386</v>
      </c>
      <c r="E20" s="57">
        <f t="shared" si="3"/>
        <v>350</v>
      </c>
      <c r="F20" s="31">
        <f t="shared" si="4"/>
        <v>2533.4787117310625</v>
      </c>
      <c r="G20" s="57">
        <f t="shared" si="5"/>
        <v>400</v>
      </c>
      <c r="H20" s="31"/>
      <c r="I20" s="31">
        <f t="shared" si="6"/>
        <v>4022.4858473243789</v>
      </c>
      <c r="O20" s="31"/>
      <c r="P20" s="31"/>
      <c r="Q20" s="31"/>
      <c r="R20" s="31"/>
      <c r="S20" s="31"/>
      <c r="T20" s="31"/>
      <c r="U20" s="31"/>
    </row>
    <row r="21" spans="2:21" ht="19.95" customHeight="1" x14ac:dyDescent="0.35">
      <c r="B21" s="20">
        <f t="shared" si="0"/>
        <v>7</v>
      </c>
      <c r="C21" s="31">
        <f t="shared" si="1"/>
        <v>400</v>
      </c>
      <c r="D21" s="31">
        <f t="shared" si="2"/>
        <v>275.81649695897278</v>
      </c>
      <c r="E21" s="57">
        <f t="shared" si="3"/>
        <v>350</v>
      </c>
      <c r="F21" s="31">
        <f t="shared" si="4"/>
        <v>2198.035236475936</v>
      </c>
      <c r="G21" s="57">
        <f t="shared" si="5"/>
        <v>400</v>
      </c>
      <c r="H21" s="31"/>
      <c r="I21" s="31">
        <f t="shared" si="6"/>
        <v>3643.6170147671046</v>
      </c>
      <c r="O21" s="31"/>
      <c r="P21" s="31"/>
      <c r="Q21" s="31"/>
      <c r="R21" s="31"/>
      <c r="S21" s="31"/>
      <c r="T21" s="31"/>
      <c r="U21" s="31"/>
    </row>
    <row r="22" spans="2:21" ht="19.95" customHeight="1" x14ac:dyDescent="0.35">
      <c r="B22" s="20">
        <f t="shared" si="0"/>
        <v>8</v>
      </c>
      <c r="C22" s="31">
        <f t="shared" si="1"/>
        <v>275.81649695897278</v>
      </c>
      <c r="D22" s="31">
        <f t="shared" si="2"/>
        <v>0</v>
      </c>
      <c r="E22" s="57">
        <f t="shared" si="3"/>
        <v>474.18350304102722</v>
      </c>
      <c r="F22" s="31">
        <f t="shared" si="4"/>
        <v>1735.3440783244746</v>
      </c>
      <c r="G22" s="57">
        <f t="shared" si="5"/>
        <v>400</v>
      </c>
      <c r="H22" s="31"/>
      <c r="I22" s="31">
        <f t="shared" si="6"/>
        <v>3262.5381140199129</v>
      </c>
      <c r="O22" s="31"/>
      <c r="P22" s="31"/>
      <c r="Q22" s="31"/>
      <c r="R22" s="31"/>
      <c r="S22" s="31"/>
      <c r="T22" s="31"/>
      <c r="U22" s="31"/>
    </row>
    <row r="23" spans="2:21" ht="19.95" customHeight="1" x14ac:dyDescent="0.35">
      <c r="B23" s="20">
        <f t="shared" si="0"/>
        <v>9</v>
      </c>
      <c r="C23" s="31">
        <f t="shared" si="1"/>
        <v>0</v>
      </c>
      <c r="D23" s="31">
        <f t="shared" si="2"/>
        <v>0</v>
      </c>
      <c r="E23" s="57">
        <f t="shared" si="3"/>
        <v>750</v>
      </c>
      <c r="F23" s="31">
        <f t="shared" si="4"/>
        <v>991.91303884663773</v>
      </c>
      <c r="G23" s="57">
        <f t="shared" si="5"/>
        <v>400</v>
      </c>
      <c r="H23" s="31"/>
      <c r="I23" s="31">
        <f t="shared" si="6"/>
        <v>2879.2362530183623</v>
      </c>
      <c r="O23" s="31"/>
      <c r="P23" s="31"/>
      <c r="Q23" s="31"/>
      <c r="R23" s="31"/>
      <c r="S23" s="31"/>
      <c r="T23" s="31"/>
      <c r="U23" s="31"/>
    </row>
    <row r="24" spans="2:21" ht="19.95" customHeight="1" x14ac:dyDescent="0.35">
      <c r="B24" s="20">
        <f t="shared" si="0"/>
        <v>10</v>
      </c>
      <c r="C24" s="31">
        <f t="shared" si="1"/>
        <v>0</v>
      </c>
      <c r="D24" s="31">
        <f t="shared" si="2"/>
        <v>0</v>
      </c>
      <c r="E24" s="57">
        <f t="shared" si="3"/>
        <v>750</v>
      </c>
      <c r="F24" s="31">
        <f t="shared" si="4"/>
        <v>243.52579243894863</v>
      </c>
      <c r="G24" s="57">
        <f t="shared" si="5"/>
        <v>400</v>
      </c>
      <c r="H24" s="31"/>
      <c r="I24" s="31">
        <f t="shared" si="6"/>
        <v>2493.6984644943027</v>
      </c>
      <c r="O24" s="31"/>
      <c r="P24" s="31"/>
      <c r="Q24" s="31"/>
      <c r="R24" s="31"/>
      <c r="S24" s="31"/>
      <c r="T24" s="31"/>
      <c r="U24" s="31"/>
    </row>
    <row r="25" spans="2:21" ht="19.95" customHeight="1" x14ac:dyDescent="0.35">
      <c r="B25" s="20">
        <f t="shared" si="0"/>
        <v>11</v>
      </c>
      <c r="C25" s="31">
        <f t="shared" si="1"/>
        <v>0</v>
      </c>
      <c r="D25" s="31">
        <f t="shared" si="2"/>
        <v>0</v>
      </c>
      <c r="E25" s="57">
        <f t="shared" si="3"/>
        <v>243.52579243894863</v>
      </c>
      <c r="F25" s="31">
        <f t="shared" si="4"/>
        <v>0</v>
      </c>
      <c r="G25" s="57">
        <f t="shared" si="5"/>
        <v>906.47420756105134</v>
      </c>
      <c r="H25" s="31"/>
      <c r="I25" s="31">
        <f t="shared" si="6"/>
        <v>1596.4830650986953</v>
      </c>
      <c r="O25" s="31"/>
      <c r="P25" s="31"/>
      <c r="Q25" s="31"/>
      <c r="R25" s="31"/>
      <c r="S25" s="31"/>
      <c r="T25" s="31"/>
      <c r="U25" s="31"/>
    </row>
    <row r="26" spans="2:21" ht="19.95" customHeight="1" x14ac:dyDescent="0.35">
      <c r="B26" s="20">
        <f t="shared" si="0"/>
        <v>12</v>
      </c>
      <c r="C26" s="31">
        <f t="shared" si="1"/>
        <v>0</v>
      </c>
      <c r="D26" s="31">
        <f t="shared" si="2"/>
        <v>0</v>
      </c>
      <c r="E26" s="57">
        <f t="shared" si="3"/>
        <v>0</v>
      </c>
      <c r="F26" s="31">
        <f t="shared" si="4"/>
        <v>0</v>
      </c>
      <c r="G26" s="57">
        <f t="shared" si="5"/>
        <v>1150</v>
      </c>
      <c r="H26" s="31"/>
      <c r="I26" s="31">
        <f t="shared" si="6"/>
        <v>449.08754964510439</v>
      </c>
    </row>
    <row r="27" spans="2:21" ht="19.95" customHeight="1" x14ac:dyDescent="0.35">
      <c r="B27" s="20">
        <f t="shared" si="0"/>
        <v>13</v>
      </c>
      <c r="C27" s="31">
        <f t="shared" si="1"/>
        <v>0</v>
      </c>
      <c r="D27" s="31">
        <f t="shared" si="2"/>
        <v>0</v>
      </c>
      <c r="E27" s="57">
        <f t="shared" si="3"/>
        <v>0</v>
      </c>
      <c r="F27" s="31">
        <f t="shared" si="4"/>
        <v>0</v>
      </c>
      <c r="G27" s="57">
        <f t="shared" si="5"/>
        <v>449.08754964510439</v>
      </c>
      <c r="H27" s="31"/>
      <c r="I27" s="31">
        <f t="shared" si="6"/>
        <v>0</v>
      </c>
    </row>
    <row r="28" spans="2:21" ht="19.95" customHeight="1" x14ac:dyDescent="0.35">
      <c r="B28" s="20" t="str">
        <f t="shared" si="0"/>
        <v/>
      </c>
      <c r="C28" s="31">
        <f t="shared" si="1"/>
        <v>0</v>
      </c>
      <c r="D28" s="31">
        <f t="shared" si="2"/>
        <v>0</v>
      </c>
      <c r="E28" s="57">
        <f t="shared" si="3"/>
        <v>0</v>
      </c>
      <c r="F28" s="31">
        <f t="shared" si="4"/>
        <v>0</v>
      </c>
      <c r="G28" s="57">
        <f t="shared" si="5"/>
        <v>0</v>
      </c>
      <c r="H28" s="31"/>
      <c r="I28" s="31">
        <f t="shared" si="6"/>
        <v>0</v>
      </c>
    </row>
    <row r="29" spans="2:21" ht="19.95" customHeight="1" x14ac:dyDescent="0.35">
      <c r="B29" s="20" t="str">
        <f t="shared" si="0"/>
        <v/>
      </c>
      <c r="C29" s="31">
        <f t="shared" si="1"/>
        <v>0</v>
      </c>
      <c r="D29" s="31">
        <f t="shared" si="2"/>
        <v>0</v>
      </c>
      <c r="E29" s="57">
        <f t="shared" si="3"/>
        <v>0</v>
      </c>
      <c r="F29" s="31">
        <f t="shared" si="4"/>
        <v>0</v>
      </c>
      <c r="G29" s="57">
        <f t="shared" si="5"/>
        <v>0</v>
      </c>
      <c r="H29" s="31"/>
      <c r="I29" s="31">
        <f t="shared" si="6"/>
        <v>0</v>
      </c>
    </row>
    <row r="30" spans="2:21" ht="19.95" customHeight="1" x14ac:dyDescent="0.35">
      <c r="B30" s="20" t="str">
        <f t="shared" si="0"/>
        <v/>
      </c>
      <c r="C30" s="31">
        <f t="shared" si="1"/>
        <v>0</v>
      </c>
      <c r="D30" s="31">
        <f t="shared" si="2"/>
        <v>0</v>
      </c>
      <c r="E30" s="57">
        <f t="shared" si="3"/>
        <v>0</v>
      </c>
      <c r="F30" s="31">
        <f t="shared" si="4"/>
        <v>0</v>
      </c>
      <c r="G30" s="57">
        <f t="shared" si="5"/>
        <v>0</v>
      </c>
      <c r="H30" s="31"/>
      <c r="I30" s="31">
        <f t="shared" si="6"/>
        <v>0</v>
      </c>
    </row>
    <row r="31" spans="2:21" ht="19.95" customHeight="1" x14ac:dyDescent="0.35">
      <c r="B31" s="20" t="str">
        <f t="shared" si="0"/>
        <v/>
      </c>
      <c r="C31" s="31">
        <f t="shared" si="1"/>
        <v>0</v>
      </c>
      <c r="D31" s="31">
        <f t="shared" si="2"/>
        <v>0</v>
      </c>
      <c r="E31" s="57">
        <f t="shared" si="3"/>
        <v>0</v>
      </c>
      <c r="F31" s="31">
        <f t="shared" si="4"/>
        <v>0</v>
      </c>
      <c r="G31" s="57">
        <f t="shared" si="5"/>
        <v>0</v>
      </c>
      <c r="H31" s="31"/>
      <c r="I31" s="31">
        <f t="shared" si="6"/>
        <v>0</v>
      </c>
    </row>
    <row r="32" spans="2:21" ht="19.95" customHeight="1" x14ac:dyDescent="0.35">
      <c r="B32" s="20" t="str">
        <f t="shared" si="0"/>
        <v/>
      </c>
      <c r="C32" s="31">
        <f t="shared" si="1"/>
        <v>0</v>
      </c>
      <c r="D32" s="31">
        <f t="shared" si="2"/>
        <v>0</v>
      </c>
      <c r="E32" s="57">
        <f t="shared" ref="E16:E79" si="7">IF(AND(((F31-$F$8+C32-F$6-E$6)&lt;=0),D32=0),
F31,IF((F31-$F$6-$F$8)&lt;=0,F31,
IF(D32=0,$F$8-C32+F$6+E$6,F$6)))</f>
        <v>0</v>
      </c>
      <c r="F32" s="31">
        <f t="shared" ref="F16:F79" si="8">IF(F31-Q32&lt;=0,0,(F31-Q32)*(1+($F$7/12)))</f>
        <v>0</v>
      </c>
      <c r="G32" s="57">
        <f t="shared" ref="G16:G79" si="9">IF(AND(((I31-$G$8+E32-G$6-F$6-E$6)&lt;=0),F32=0),
I31, IF((I31-$G$6-$G$8)&lt;=0,I31,
IF(F32=0,$G$8-E32+G$6+F$6+E$6,G$6)))</f>
        <v>0</v>
      </c>
      <c r="H32" s="31"/>
      <c r="I32" s="31">
        <f t="shared" ref="I16:I79" si="10">IF(I31-S32&lt;=0,0,(I31-S32)*(1+($G$7/12)))</f>
        <v>0</v>
      </c>
    </row>
    <row r="33" spans="2:9" ht="19.95" customHeight="1" x14ac:dyDescent="0.35">
      <c r="B33" s="20" t="str">
        <f t="shared" si="0"/>
        <v/>
      </c>
      <c r="C33" s="31">
        <f t="shared" si="1"/>
        <v>0</v>
      </c>
      <c r="D33" s="31">
        <f t="shared" si="2"/>
        <v>0</v>
      </c>
      <c r="E33" s="57">
        <f t="shared" si="7"/>
        <v>0</v>
      </c>
      <c r="F33" s="31">
        <f t="shared" si="8"/>
        <v>0</v>
      </c>
      <c r="G33" s="57">
        <f t="shared" si="9"/>
        <v>0</v>
      </c>
      <c r="H33" s="31"/>
      <c r="I33" s="31">
        <f t="shared" si="10"/>
        <v>0</v>
      </c>
    </row>
    <row r="34" spans="2:9" ht="19.95" customHeight="1" x14ac:dyDescent="0.35">
      <c r="B34" s="20" t="str">
        <f t="shared" si="0"/>
        <v/>
      </c>
      <c r="C34" s="31">
        <f t="shared" si="1"/>
        <v>0</v>
      </c>
      <c r="D34" s="31">
        <f t="shared" si="2"/>
        <v>0</v>
      </c>
      <c r="E34" s="57">
        <f t="shared" si="7"/>
        <v>0</v>
      </c>
      <c r="F34" s="31">
        <f t="shared" si="8"/>
        <v>0</v>
      </c>
      <c r="G34" s="57">
        <f t="shared" si="9"/>
        <v>0</v>
      </c>
      <c r="H34" s="31"/>
      <c r="I34" s="31">
        <f t="shared" si="10"/>
        <v>0</v>
      </c>
    </row>
    <row r="35" spans="2:9" ht="19.95" customHeight="1" x14ac:dyDescent="0.35">
      <c r="B35" s="20" t="str">
        <f t="shared" si="0"/>
        <v/>
      </c>
      <c r="C35" s="31">
        <f t="shared" si="1"/>
        <v>0</v>
      </c>
      <c r="D35" s="31">
        <f t="shared" si="2"/>
        <v>0</v>
      </c>
      <c r="E35" s="57">
        <f t="shared" si="7"/>
        <v>0</v>
      </c>
      <c r="F35" s="31">
        <f t="shared" si="8"/>
        <v>0</v>
      </c>
      <c r="G35" s="57">
        <f t="shared" si="9"/>
        <v>0</v>
      </c>
      <c r="H35" s="31"/>
      <c r="I35" s="31">
        <f t="shared" si="10"/>
        <v>0</v>
      </c>
    </row>
    <row r="36" spans="2:9" ht="19.95" customHeight="1" x14ac:dyDescent="0.35">
      <c r="B36" s="20" t="str">
        <f t="shared" si="0"/>
        <v/>
      </c>
      <c r="C36" s="31">
        <f t="shared" si="1"/>
        <v>0</v>
      </c>
      <c r="D36" s="31">
        <f t="shared" si="2"/>
        <v>0</v>
      </c>
      <c r="E36" s="57">
        <f t="shared" si="7"/>
        <v>0</v>
      </c>
      <c r="F36" s="31">
        <f t="shared" si="8"/>
        <v>0</v>
      </c>
      <c r="G36" s="57">
        <f t="shared" si="9"/>
        <v>0</v>
      </c>
      <c r="H36" s="31"/>
      <c r="I36" s="31">
        <f t="shared" si="10"/>
        <v>0</v>
      </c>
    </row>
    <row r="37" spans="2:9" ht="19.95" customHeight="1" x14ac:dyDescent="0.35">
      <c r="B37" s="20" t="str">
        <f t="shared" si="0"/>
        <v/>
      </c>
      <c r="C37" s="31">
        <f t="shared" si="1"/>
        <v>0</v>
      </c>
      <c r="D37" s="31">
        <f t="shared" si="2"/>
        <v>0</v>
      </c>
      <c r="E37" s="57">
        <f t="shared" si="7"/>
        <v>0</v>
      </c>
      <c r="F37" s="31">
        <f t="shared" si="8"/>
        <v>0</v>
      </c>
      <c r="G37" s="57">
        <f t="shared" si="9"/>
        <v>0</v>
      </c>
      <c r="H37" s="31"/>
      <c r="I37" s="31">
        <f t="shared" si="10"/>
        <v>0</v>
      </c>
    </row>
    <row r="38" spans="2:9" ht="19.95" customHeight="1" x14ac:dyDescent="0.35">
      <c r="B38" s="20" t="str">
        <f t="shared" si="0"/>
        <v/>
      </c>
      <c r="C38" s="31">
        <f t="shared" si="1"/>
        <v>0</v>
      </c>
      <c r="D38" s="31">
        <f t="shared" si="2"/>
        <v>0</v>
      </c>
      <c r="E38" s="57">
        <f t="shared" si="7"/>
        <v>0</v>
      </c>
      <c r="F38" s="31">
        <f t="shared" si="8"/>
        <v>0</v>
      </c>
      <c r="G38" s="57">
        <f t="shared" si="9"/>
        <v>0</v>
      </c>
      <c r="H38" s="31"/>
      <c r="I38" s="31">
        <f t="shared" si="10"/>
        <v>0</v>
      </c>
    </row>
    <row r="39" spans="2:9" ht="19.95" customHeight="1" x14ac:dyDescent="0.35">
      <c r="B39" s="20" t="str">
        <f t="shared" si="0"/>
        <v/>
      </c>
      <c r="C39" s="31">
        <f t="shared" si="1"/>
        <v>0</v>
      </c>
      <c r="D39" s="31">
        <f t="shared" si="2"/>
        <v>0</v>
      </c>
      <c r="E39" s="57">
        <f t="shared" si="7"/>
        <v>0</v>
      </c>
      <c r="F39" s="31">
        <f t="shared" si="8"/>
        <v>0</v>
      </c>
      <c r="G39" s="57">
        <f t="shared" si="9"/>
        <v>0</v>
      </c>
      <c r="H39" s="31"/>
      <c r="I39" s="31">
        <f t="shared" si="10"/>
        <v>0</v>
      </c>
    </row>
    <row r="40" spans="2:9" ht="19.95" customHeight="1" x14ac:dyDescent="0.35">
      <c r="B40" s="20" t="str">
        <f t="shared" si="0"/>
        <v/>
      </c>
      <c r="C40" s="31">
        <f t="shared" si="1"/>
        <v>0</v>
      </c>
      <c r="D40" s="31">
        <f t="shared" si="2"/>
        <v>0</v>
      </c>
      <c r="E40" s="57">
        <f t="shared" si="7"/>
        <v>0</v>
      </c>
      <c r="F40" s="31">
        <f t="shared" si="8"/>
        <v>0</v>
      </c>
      <c r="G40" s="57">
        <f t="shared" si="9"/>
        <v>0</v>
      </c>
      <c r="H40" s="31"/>
      <c r="I40" s="31">
        <f t="shared" si="10"/>
        <v>0</v>
      </c>
    </row>
    <row r="41" spans="2:9" ht="19.95" customHeight="1" x14ac:dyDescent="0.35">
      <c r="B41" s="20" t="str">
        <f t="shared" si="0"/>
        <v/>
      </c>
      <c r="C41" s="31">
        <f t="shared" si="1"/>
        <v>0</v>
      </c>
      <c r="D41" s="31">
        <f t="shared" si="2"/>
        <v>0</v>
      </c>
      <c r="E41" s="57">
        <f t="shared" si="7"/>
        <v>0</v>
      </c>
      <c r="F41" s="31">
        <f t="shared" si="8"/>
        <v>0</v>
      </c>
      <c r="G41" s="57">
        <f t="shared" si="9"/>
        <v>0</v>
      </c>
      <c r="H41" s="31"/>
      <c r="I41" s="31">
        <f t="shared" si="10"/>
        <v>0</v>
      </c>
    </row>
    <row r="42" spans="2:9" ht="19.95" customHeight="1" x14ac:dyDescent="0.35">
      <c r="B42" s="20" t="str">
        <f t="shared" si="0"/>
        <v/>
      </c>
      <c r="C42" s="31">
        <f t="shared" si="1"/>
        <v>0</v>
      </c>
      <c r="D42" s="31">
        <f t="shared" si="2"/>
        <v>0</v>
      </c>
      <c r="E42" s="57">
        <f t="shared" si="7"/>
        <v>0</v>
      </c>
      <c r="F42" s="31">
        <f t="shared" si="8"/>
        <v>0</v>
      </c>
      <c r="G42" s="57">
        <f t="shared" si="9"/>
        <v>0</v>
      </c>
      <c r="H42" s="31"/>
      <c r="I42" s="31">
        <f t="shared" si="10"/>
        <v>0</v>
      </c>
    </row>
    <row r="43" spans="2:9" ht="19.95" customHeight="1" x14ac:dyDescent="0.35">
      <c r="B43" s="20" t="str">
        <f t="shared" si="0"/>
        <v/>
      </c>
      <c r="C43" s="31">
        <f t="shared" si="1"/>
        <v>0</v>
      </c>
      <c r="D43" s="31">
        <f t="shared" si="2"/>
        <v>0</v>
      </c>
      <c r="E43" s="57">
        <f t="shared" si="7"/>
        <v>0</v>
      </c>
      <c r="F43" s="31">
        <f t="shared" si="8"/>
        <v>0</v>
      </c>
      <c r="G43" s="57">
        <f t="shared" si="9"/>
        <v>0</v>
      </c>
      <c r="H43" s="31"/>
      <c r="I43" s="31">
        <f t="shared" si="10"/>
        <v>0</v>
      </c>
    </row>
    <row r="44" spans="2:9" ht="19.95" customHeight="1" x14ac:dyDescent="0.35">
      <c r="B44" s="20" t="str">
        <f t="shared" si="0"/>
        <v/>
      </c>
      <c r="C44" s="31">
        <f t="shared" ref="C16:C79" si="11">IF(D43-$E$8-$E$6&lt;=0,$E$8+D43-$E$8,$E$8+$E$6)</f>
        <v>0</v>
      </c>
      <c r="D44" s="31">
        <f t="shared" ref="D16:D79" si="12">IF(D43-C44&lt;=0,0,(D43-C44)*(1+($E$7/12)))</f>
        <v>0</v>
      </c>
      <c r="E44" s="57">
        <f t="shared" si="7"/>
        <v>0</v>
      </c>
      <c r="F44" s="31">
        <f t="shared" si="8"/>
        <v>0</v>
      </c>
      <c r="G44" s="57">
        <f t="shared" si="9"/>
        <v>0</v>
      </c>
      <c r="H44" s="31"/>
      <c r="I44" s="31">
        <f t="shared" si="10"/>
        <v>0</v>
      </c>
    </row>
    <row r="45" spans="2:9" ht="19.95" customHeight="1" x14ac:dyDescent="0.35">
      <c r="B45" s="20" t="str">
        <f t="shared" si="0"/>
        <v/>
      </c>
      <c r="C45" s="31">
        <f t="shared" si="11"/>
        <v>0</v>
      </c>
      <c r="D45" s="31">
        <f t="shared" si="12"/>
        <v>0</v>
      </c>
      <c r="E45" s="57">
        <f t="shared" si="7"/>
        <v>0</v>
      </c>
      <c r="F45" s="31">
        <f t="shared" si="8"/>
        <v>0</v>
      </c>
      <c r="G45" s="57">
        <f t="shared" si="9"/>
        <v>0</v>
      </c>
      <c r="H45" s="31"/>
      <c r="I45" s="31">
        <f t="shared" si="10"/>
        <v>0</v>
      </c>
    </row>
    <row r="46" spans="2:9" ht="19.95" customHeight="1" x14ac:dyDescent="0.35">
      <c r="B46" s="20" t="str">
        <f t="shared" si="0"/>
        <v/>
      </c>
      <c r="C46" s="31">
        <f t="shared" si="11"/>
        <v>0</v>
      </c>
      <c r="D46" s="31">
        <f t="shared" si="12"/>
        <v>0</v>
      </c>
      <c r="E46" s="57">
        <f t="shared" si="7"/>
        <v>0</v>
      </c>
      <c r="F46" s="31">
        <f t="shared" si="8"/>
        <v>0</v>
      </c>
      <c r="G46" s="57">
        <f t="shared" si="9"/>
        <v>0</v>
      </c>
      <c r="H46" s="31"/>
      <c r="I46" s="31">
        <f t="shared" si="10"/>
        <v>0</v>
      </c>
    </row>
    <row r="47" spans="2:9" ht="19.95" customHeight="1" x14ac:dyDescent="0.35">
      <c r="B47" s="20" t="str">
        <f t="shared" si="0"/>
        <v/>
      </c>
      <c r="C47" s="31">
        <f t="shared" si="11"/>
        <v>0</v>
      </c>
      <c r="D47" s="31">
        <f t="shared" si="12"/>
        <v>0</v>
      </c>
      <c r="E47" s="57">
        <f t="shared" si="7"/>
        <v>0</v>
      </c>
      <c r="F47" s="31">
        <f t="shared" si="8"/>
        <v>0</v>
      </c>
      <c r="G47" s="57">
        <f t="shared" si="9"/>
        <v>0</v>
      </c>
      <c r="H47" s="31"/>
      <c r="I47" s="31">
        <f t="shared" si="10"/>
        <v>0</v>
      </c>
    </row>
    <row r="48" spans="2:9" ht="19.95" customHeight="1" x14ac:dyDescent="0.35">
      <c r="B48" s="20" t="str">
        <f t="shared" si="0"/>
        <v/>
      </c>
      <c r="C48" s="31">
        <f t="shared" si="11"/>
        <v>0</v>
      </c>
      <c r="D48" s="31">
        <f t="shared" si="12"/>
        <v>0</v>
      </c>
      <c r="E48" s="57">
        <f t="shared" si="7"/>
        <v>0</v>
      </c>
      <c r="F48" s="31">
        <f t="shared" si="8"/>
        <v>0</v>
      </c>
      <c r="G48" s="57">
        <f t="shared" si="9"/>
        <v>0</v>
      </c>
      <c r="H48" s="31"/>
      <c r="I48" s="31">
        <f t="shared" si="10"/>
        <v>0</v>
      </c>
    </row>
    <row r="49" spans="2:9" ht="19.95" customHeight="1" x14ac:dyDescent="0.35">
      <c r="B49" s="20" t="str">
        <f t="shared" si="0"/>
        <v/>
      </c>
      <c r="C49" s="31">
        <f t="shared" si="11"/>
        <v>0</v>
      </c>
      <c r="D49" s="31">
        <f t="shared" si="12"/>
        <v>0</v>
      </c>
      <c r="E49" s="57">
        <f t="shared" si="7"/>
        <v>0</v>
      </c>
      <c r="F49" s="31">
        <f t="shared" si="8"/>
        <v>0</v>
      </c>
      <c r="G49" s="57">
        <f t="shared" si="9"/>
        <v>0</v>
      </c>
      <c r="H49" s="31"/>
      <c r="I49" s="31">
        <f t="shared" si="10"/>
        <v>0</v>
      </c>
    </row>
    <row r="50" spans="2:9" ht="19.95" customHeight="1" x14ac:dyDescent="0.35">
      <c r="B50" s="20" t="str">
        <f t="shared" si="0"/>
        <v/>
      </c>
      <c r="C50" s="31">
        <f t="shared" si="11"/>
        <v>0</v>
      </c>
      <c r="D50" s="31">
        <f t="shared" si="12"/>
        <v>0</v>
      </c>
      <c r="E50" s="57">
        <f t="shared" si="7"/>
        <v>0</v>
      </c>
      <c r="F50" s="31">
        <f t="shared" si="8"/>
        <v>0</v>
      </c>
      <c r="G50" s="57">
        <f t="shared" si="9"/>
        <v>0</v>
      </c>
      <c r="H50" s="31"/>
      <c r="I50" s="31">
        <f t="shared" si="10"/>
        <v>0</v>
      </c>
    </row>
    <row r="51" spans="2:9" ht="19.95" customHeight="1" x14ac:dyDescent="0.35">
      <c r="B51" s="20" t="str">
        <f t="shared" si="0"/>
        <v/>
      </c>
      <c r="C51" s="31">
        <f t="shared" si="11"/>
        <v>0</v>
      </c>
      <c r="D51" s="31">
        <f t="shared" si="12"/>
        <v>0</v>
      </c>
      <c r="E51" s="57">
        <f t="shared" si="7"/>
        <v>0</v>
      </c>
      <c r="F51" s="31">
        <f t="shared" si="8"/>
        <v>0</v>
      </c>
      <c r="G51" s="57">
        <f t="shared" si="9"/>
        <v>0</v>
      </c>
      <c r="H51" s="31"/>
      <c r="I51" s="31">
        <f t="shared" si="10"/>
        <v>0</v>
      </c>
    </row>
    <row r="52" spans="2:9" ht="19.95" customHeight="1" x14ac:dyDescent="0.35">
      <c r="B52" s="20" t="str">
        <f t="shared" si="0"/>
        <v/>
      </c>
      <c r="C52" s="31">
        <f t="shared" si="11"/>
        <v>0</v>
      </c>
      <c r="D52" s="31">
        <f t="shared" si="12"/>
        <v>0</v>
      </c>
      <c r="E52" s="57">
        <f t="shared" si="7"/>
        <v>0</v>
      </c>
      <c r="F52" s="31">
        <f t="shared" si="8"/>
        <v>0</v>
      </c>
      <c r="G52" s="57">
        <f t="shared" si="9"/>
        <v>0</v>
      </c>
      <c r="H52" s="31"/>
      <c r="I52" s="31">
        <f t="shared" si="10"/>
        <v>0</v>
      </c>
    </row>
    <row r="53" spans="2:9" ht="19.95" customHeight="1" x14ac:dyDescent="0.35">
      <c r="B53" s="20" t="str">
        <f t="shared" si="0"/>
        <v/>
      </c>
      <c r="C53" s="31">
        <f t="shared" si="11"/>
        <v>0</v>
      </c>
      <c r="D53" s="31">
        <f t="shared" si="12"/>
        <v>0</v>
      </c>
      <c r="E53" s="57">
        <f t="shared" si="7"/>
        <v>0</v>
      </c>
      <c r="F53" s="31">
        <f t="shared" si="8"/>
        <v>0</v>
      </c>
      <c r="G53" s="57">
        <f t="shared" si="9"/>
        <v>0</v>
      </c>
      <c r="H53" s="31"/>
      <c r="I53" s="31">
        <f t="shared" si="10"/>
        <v>0</v>
      </c>
    </row>
    <row r="54" spans="2:9" ht="19.95" customHeight="1" x14ac:dyDescent="0.35">
      <c r="B54" s="20" t="str">
        <f t="shared" si="0"/>
        <v/>
      </c>
      <c r="C54" s="31">
        <f t="shared" si="11"/>
        <v>0</v>
      </c>
      <c r="D54" s="31">
        <f t="shared" si="12"/>
        <v>0</v>
      </c>
      <c r="E54" s="57">
        <f t="shared" si="7"/>
        <v>0</v>
      </c>
      <c r="F54" s="31">
        <f t="shared" si="8"/>
        <v>0</v>
      </c>
      <c r="G54" s="57">
        <f t="shared" si="9"/>
        <v>0</v>
      </c>
      <c r="H54" s="31"/>
      <c r="I54" s="31">
        <f t="shared" si="10"/>
        <v>0</v>
      </c>
    </row>
    <row r="55" spans="2:9" ht="19.95" customHeight="1" x14ac:dyDescent="0.35">
      <c r="B55" s="20" t="str">
        <f t="shared" si="0"/>
        <v/>
      </c>
      <c r="C55" s="31">
        <f t="shared" si="11"/>
        <v>0</v>
      </c>
      <c r="D55" s="31">
        <f t="shared" si="12"/>
        <v>0</v>
      </c>
      <c r="E55" s="57">
        <f t="shared" si="7"/>
        <v>0</v>
      </c>
      <c r="F55" s="31">
        <f t="shared" si="8"/>
        <v>0</v>
      </c>
      <c r="G55" s="57">
        <f t="shared" si="9"/>
        <v>0</v>
      </c>
      <c r="H55" s="31"/>
      <c r="I55" s="31">
        <f t="shared" si="10"/>
        <v>0</v>
      </c>
    </row>
    <row r="56" spans="2:9" ht="19.95" customHeight="1" x14ac:dyDescent="0.35">
      <c r="B56" s="20" t="str">
        <f t="shared" si="0"/>
        <v/>
      </c>
      <c r="C56" s="31">
        <f t="shared" si="11"/>
        <v>0</v>
      </c>
      <c r="D56" s="31">
        <f t="shared" si="12"/>
        <v>0</v>
      </c>
      <c r="E56" s="57">
        <f t="shared" si="7"/>
        <v>0</v>
      </c>
      <c r="F56" s="31">
        <f t="shared" si="8"/>
        <v>0</v>
      </c>
      <c r="G56" s="57">
        <f t="shared" si="9"/>
        <v>0</v>
      </c>
      <c r="H56" s="31"/>
      <c r="I56" s="31">
        <f t="shared" si="10"/>
        <v>0</v>
      </c>
    </row>
    <row r="57" spans="2:9" ht="19.95" customHeight="1" x14ac:dyDescent="0.35">
      <c r="B57" s="20" t="str">
        <f t="shared" si="0"/>
        <v/>
      </c>
      <c r="C57" s="31">
        <f t="shared" si="11"/>
        <v>0</v>
      </c>
      <c r="D57" s="31">
        <f t="shared" si="12"/>
        <v>0</v>
      </c>
      <c r="E57" s="57">
        <f t="shared" si="7"/>
        <v>0</v>
      </c>
      <c r="F57" s="31">
        <f t="shared" si="8"/>
        <v>0</v>
      </c>
      <c r="G57" s="57">
        <f t="shared" si="9"/>
        <v>0</v>
      </c>
      <c r="H57" s="31"/>
      <c r="I57" s="31">
        <f t="shared" si="10"/>
        <v>0</v>
      </c>
    </row>
    <row r="58" spans="2:9" ht="19.95" customHeight="1" x14ac:dyDescent="0.35">
      <c r="B58" s="20" t="str">
        <f t="shared" si="0"/>
        <v/>
      </c>
      <c r="C58" s="31">
        <f t="shared" si="11"/>
        <v>0</v>
      </c>
      <c r="D58" s="31">
        <f t="shared" si="12"/>
        <v>0</v>
      </c>
      <c r="E58" s="57">
        <f t="shared" si="7"/>
        <v>0</v>
      </c>
      <c r="F58" s="31">
        <f t="shared" si="8"/>
        <v>0</v>
      </c>
      <c r="G58" s="57">
        <f t="shared" si="9"/>
        <v>0</v>
      </c>
      <c r="H58" s="31"/>
      <c r="I58" s="31">
        <f t="shared" si="10"/>
        <v>0</v>
      </c>
    </row>
    <row r="59" spans="2:9" ht="19.95" customHeight="1" x14ac:dyDescent="0.35">
      <c r="B59" s="20" t="str">
        <f t="shared" si="0"/>
        <v/>
      </c>
      <c r="C59" s="31">
        <f t="shared" si="11"/>
        <v>0</v>
      </c>
      <c r="D59" s="31">
        <f t="shared" si="12"/>
        <v>0</v>
      </c>
      <c r="E59" s="57">
        <f t="shared" si="7"/>
        <v>0</v>
      </c>
      <c r="F59" s="31">
        <f t="shared" si="8"/>
        <v>0</v>
      </c>
      <c r="G59" s="57">
        <f t="shared" si="9"/>
        <v>0</v>
      </c>
      <c r="H59" s="31"/>
      <c r="I59" s="31">
        <f t="shared" si="10"/>
        <v>0</v>
      </c>
    </row>
    <row r="60" spans="2:9" ht="19.95" customHeight="1" x14ac:dyDescent="0.35">
      <c r="B60" s="20" t="str">
        <f t="shared" si="0"/>
        <v/>
      </c>
      <c r="C60" s="31">
        <f t="shared" si="11"/>
        <v>0</v>
      </c>
      <c r="D60" s="31">
        <f t="shared" si="12"/>
        <v>0</v>
      </c>
      <c r="E60" s="57">
        <f t="shared" si="7"/>
        <v>0</v>
      </c>
      <c r="F60" s="31">
        <f t="shared" si="8"/>
        <v>0</v>
      </c>
      <c r="G60" s="57">
        <f t="shared" si="9"/>
        <v>0</v>
      </c>
      <c r="H60" s="31"/>
      <c r="I60" s="31">
        <f t="shared" si="10"/>
        <v>0</v>
      </c>
    </row>
    <row r="61" spans="2:9" ht="19.95" customHeight="1" x14ac:dyDescent="0.35">
      <c r="B61" s="20" t="str">
        <f t="shared" si="0"/>
        <v/>
      </c>
      <c r="C61" s="31">
        <f t="shared" si="11"/>
        <v>0</v>
      </c>
      <c r="D61" s="31">
        <f t="shared" si="12"/>
        <v>0</v>
      </c>
      <c r="E61" s="57">
        <f t="shared" si="7"/>
        <v>0</v>
      </c>
      <c r="F61" s="31">
        <f t="shared" si="8"/>
        <v>0</v>
      </c>
      <c r="G61" s="57">
        <f t="shared" si="9"/>
        <v>0</v>
      </c>
      <c r="H61" s="31"/>
      <c r="I61" s="31">
        <f t="shared" si="10"/>
        <v>0</v>
      </c>
    </row>
    <row r="62" spans="2:9" ht="19.95" customHeight="1" x14ac:dyDescent="0.35">
      <c r="B62" s="20" t="str">
        <f t="shared" si="0"/>
        <v/>
      </c>
      <c r="C62" s="31">
        <f t="shared" si="11"/>
        <v>0</v>
      </c>
      <c r="D62" s="31">
        <f t="shared" si="12"/>
        <v>0</v>
      </c>
      <c r="E62" s="57">
        <f t="shared" si="7"/>
        <v>0</v>
      </c>
      <c r="F62" s="31">
        <f t="shared" si="8"/>
        <v>0</v>
      </c>
      <c r="G62" s="57">
        <f t="shared" si="9"/>
        <v>0</v>
      </c>
      <c r="H62" s="31"/>
      <c r="I62" s="31">
        <f t="shared" si="10"/>
        <v>0</v>
      </c>
    </row>
    <row r="63" spans="2:9" ht="19.95" customHeight="1" x14ac:dyDescent="0.35">
      <c r="B63" s="20" t="str">
        <f t="shared" si="0"/>
        <v/>
      </c>
      <c r="C63" s="31">
        <f t="shared" si="11"/>
        <v>0</v>
      </c>
      <c r="D63" s="31">
        <f t="shared" si="12"/>
        <v>0</v>
      </c>
      <c r="E63" s="57">
        <f t="shared" si="7"/>
        <v>0</v>
      </c>
      <c r="F63" s="31">
        <f t="shared" si="8"/>
        <v>0</v>
      </c>
      <c r="G63" s="57">
        <f t="shared" si="9"/>
        <v>0</v>
      </c>
      <c r="H63" s="31"/>
      <c r="I63" s="31">
        <f t="shared" si="10"/>
        <v>0</v>
      </c>
    </row>
    <row r="64" spans="2:9" ht="19.95" customHeight="1" x14ac:dyDescent="0.35">
      <c r="B64" s="20" t="str">
        <f t="shared" si="0"/>
        <v/>
      </c>
      <c r="C64" s="31">
        <f t="shared" si="11"/>
        <v>0</v>
      </c>
      <c r="D64" s="31">
        <f t="shared" si="12"/>
        <v>0</v>
      </c>
      <c r="E64" s="57">
        <f t="shared" si="7"/>
        <v>0</v>
      </c>
      <c r="F64" s="31">
        <f t="shared" si="8"/>
        <v>0</v>
      </c>
      <c r="G64" s="57">
        <f t="shared" si="9"/>
        <v>0</v>
      </c>
      <c r="H64" s="31"/>
      <c r="I64" s="31">
        <f t="shared" si="10"/>
        <v>0</v>
      </c>
    </row>
    <row r="65" spans="2:9" ht="19.95" customHeight="1" x14ac:dyDescent="0.35">
      <c r="B65" s="20" t="str">
        <f t="shared" si="0"/>
        <v/>
      </c>
      <c r="C65" s="31">
        <f t="shared" si="11"/>
        <v>0</v>
      </c>
      <c r="D65" s="31">
        <f t="shared" si="12"/>
        <v>0</v>
      </c>
      <c r="E65" s="57">
        <f t="shared" si="7"/>
        <v>0</v>
      </c>
      <c r="F65" s="31">
        <f t="shared" si="8"/>
        <v>0</v>
      </c>
      <c r="G65" s="57">
        <f t="shared" si="9"/>
        <v>0</v>
      </c>
      <c r="H65" s="31"/>
      <c r="I65" s="31">
        <f t="shared" si="10"/>
        <v>0</v>
      </c>
    </row>
    <row r="66" spans="2:9" ht="19.95" customHeight="1" x14ac:dyDescent="0.35">
      <c r="B66" s="20" t="str">
        <f t="shared" si="0"/>
        <v/>
      </c>
      <c r="C66" s="31">
        <f t="shared" si="11"/>
        <v>0</v>
      </c>
      <c r="D66" s="31">
        <f t="shared" si="12"/>
        <v>0</v>
      </c>
      <c r="E66" s="57">
        <f t="shared" si="7"/>
        <v>0</v>
      </c>
      <c r="F66" s="31">
        <f t="shared" si="8"/>
        <v>0</v>
      </c>
      <c r="G66" s="57">
        <f t="shared" si="9"/>
        <v>0</v>
      </c>
      <c r="H66" s="31"/>
      <c r="I66" s="31">
        <f t="shared" si="10"/>
        <v>0</v>
      </c>
    </row>
    <row r="67" spans="2:9" ht="19.95" customHeight="1" x14ac:dyDescent="0.35">
      <c r="B67" s="20" t="str">
        <f t="shared" si="0"/>
        <v/>
      </c>
      <c r="C67" s="31">
        <f t="shared" si="11"/>
        <v>0</v>
      </c>
      <c r="D67" s="31">
        <f t="shared" si="12"/>
        <v>0</v>
      </c>
      <c r="E67" s="57">
        <f t="shared" si="7"/>
        <v>0</v>
      </c>
      <c r="F67" s="31">
        <f t="shared" si="8"/>
        <v>0</v>
      </c>
      <c r="G67" s="57">
        <f t="shared" si="9"/>
        <v>0</v>
      </c>
      <c r="H67" s="31"/>
      <c r="I67" s="31">
        <f t="shared" si="10"/>
        <v>0</v>
      </c>
    </row>
    <row r="68" spans="2:9" ht="19.95" customHeight="1" x14ac:dyDescent="0.35">
      <c r="B68" s="20" t="str">
        <f t="shared" si="0"/>
        <v/>
      </c>
      <c r="C68" s="31">
        <f t="shared" si="11"/>
        <v>0</v>
      </c>
      <c r="D68" s="31">
        <f t="shared" si="12"/>
        <v>0</v>
      </c>
      <c r="E68" s="57">
        <f t="shared" si="7"/>
        <v>0</v>
      </c>
      <c r="F68" s="31">
        <f t="shared" si="8"/>
        <v>0</v>
      </c>
      <c r="G68" s="57">
        <f t="shared" si="9"/>
        <v>0</v>
      </c>
      <c r="H68" s="31"/>
      <c r="I68" s="31">
        <f t="shared" si="10"/>
        <v>0</v>
      </c>
    </row>
    <row r="69" spans="2:9" ht="19.95" customHeight="1" x14ac:dyDescent="0.35">
      <c r="B69" s="20" t="str">
        <f t="shared" si="0"/>
        <v/>
      </c>
      <c r="C69" s="31">
        <f t="shared" si="11"/>
        <v>0</v>
      </c>
      <c r="D69" s="31">
        <f t="shared" si="12"/>
        <v>0</v>
      </c>
      <c r="E69" s="57">
        <f t="shared" si="7"/>
        <v>0</v>
      </c>
      <c r="F69" s="31">
        <f t="shared" si="8"/>
        <v>0</v>
      </c>
      <c r="G69" s="57">
        <f t="shared" si="9"/>
        <v>0</v>
      </c>
      <c r="I69" s="31">
        <f t="shared" si="10"/>
        <v>0</v>
      </c>
    </row>
    <row r="70" spans="2:9" ht="19.95" customHeight="1" x14ac:dyDescent="0.35">
      <c r="B70" s="20" t="str">
        <f t="shared" si="0"/>
        <v/>
      </c>
      <c r="C70" s="31">
        <f t="shared" si="11"/>
        <v>0</v>
      </c>
      <c r="D70" s="31">
        <f t="shared" si="12"/>
        <v>0</v>
      </c>
      <c r="E70" s="57">
        <f t="shared" si="7"/>
        <v>0</v>
      </c>
      <c r="F70" s="31">
        <f t="shared" si="8"/>
        <v>0</v>
      </c>
      <c r="G70" s="57">
        <f t="shared" si="9"/>
        <v>0</v>
      </c>
      <c r="I70" s="31">
        <f t="shared" si="10"/>
        <v>0</v>
      </c>
    </row>
    <row r="71" spans="2:9" ht="19.95" customHeight="1" x14ac:dyDescent="0.35">
      <c r="B71" s="20" t="str">
        <f t="shared" si="0"/>
        <v/>
      </c>
      <c r="C71" s="31">
        <f t="shared" si="11"/>
        <v>0</v>
      </c>
      <c r="D71" s="31">
        <f t="shared" si="12"/>
        <v>0</v>
      </c>
      <c r="E71" s="57">
        <f t="shared" si="7"/>
        <v>0</v>
      </c>
      <c r="F71" s="31">
        <f t="shared" si="8"/>
        <v>0</v>
      </c>
      <c r="G71" s="57">
        <f t="shared" si="9"/>
        <v>0</v>
      </c>
      <c r="I71" s="31">
        <f t="shared" si="10"/>
        <v>0</v>
      </c>
    </row>
    <row r="72" spans="2:9" ht="19.95" customHeight="1" x14ac:dyDescent="0.35">
      <c r="B72" s="20" t="str">
        <f t="shared" si="0"/>
        <v/>
      </c>
      <c r="C72" s="31">
        <f t="shared" si="11"/>
        <v>0</v>
      </c>
      <c r="D72" s="31">
        <f t="shared" si="12"/>
        <v>0</v>
      </c>
      <c r="E72" s="57">
        <f t="shared" si="7"/>
        <v>0</v>
      </c>
      <c r="F72" s="31">
        <f t="shared" si="8"/>
        <v>0</v>
      </c>
      <c r="G72" s="57">
        <f t="shared" si="9"/>
        <v>0</v>
      </c>
      <c r="I72" s="31">
        <f t="shared" si="10"/>
        <v>0</v>
      </c>
    </row>
    <row r="73" spans="2:9" ht="19.95" customHeight="1" x14ac:dyDescent="0.35">
      <c r="B73" s="20" t="str">
        <f t="shared" si="0"/>
        <v/>
      </c>
      <c r="C73" s="31">
        <f t="shared" si="11"/>
        <v>0</v>
      </c>
      <c r="D73" s="31">
        <f t="shared" si="12"/>
        <v>0</v>
      </c>
      <c r="E73" s="57">
        <f t="shared" si="7"/>
        <v>0</v>
      </c>
      <c r="F73" s="31">
        <f t="shared" si="8"/>
        <v>0</v>
      </c>
      <c r="G73" s="57">
        <f t="shared" si="9"/>
        <v>0</v>
      </c>
      <c r="I73" s="31">
        <f t="shared" si="10"/>
        <v>0</v>
      </c>
    </row>
    <row r="74" spans="2:9" ht="19.95" customHeight="1" x14ac:dyDescent="0.35">
      <c r="B74" s="20" t="str">
        <f t="shared" si="0"/>
        <v/>
      </c>
      <c r="C74" s="31">
        <f t="shared" si="11"/>
        <v>0</v>
      </c>
      <c r="D74" s="31">
        <f t="shared" si="12"/>
        <v>0</v>
      </c>
      <c r="E74" s="57">
        <f t="shared" si="7"/>
        <v>0</v>
      </c>
      <c r="F74" s="31">
        <f t="shared" si="8"/>
        <v>0</v>
      </c>
      <c r="G74" s="57">
        <f t="shared" si="9"/>
        <v>0</v>
      </c>
      <c r="I74" s="31">
        <f t="shared" si="10"/>
        <v>0</v>
      </c>
    </row>
    <row r="75" spans="2:9" ht="19.95" customHeight="1" x14ac:dyDescent="0.35">
      <c r="B75" s="20" t="str">
        <f t="shared" si="0"/>
        <v/>
      </c>
      <c r="C75" s="31">
        <f t="shared" si="11"/>
        <v>0</v>
      </c>
      <c r="D75" s="31">
        <f t="shared" si="12"/>
        <v>0</v>
      </c>
      <c r="E75" s="57">
        <f t="shared" si="7"/>
        <v>0</v>
      </c>
      <c r="F75" s="31">
        <f t="shared" si="8"/>
        <v>0</v>
      </c>
      <c r="G75" s="57">
        <f t="shared" si="9"/>
        <v>0</v>
      </c>
      <c r="I75" s="31">
        <f t="shared" si="10"/>
        <v>0</v>
      </c>
    </row>
    <row r="76" spans="2:9" ht="19.95" customHeight="1" x14ac:dyDescent="0.35">
      <c r="B76" s="20" t="str">
        <f t="shared" si="0"/>
        <v/>
      </c>
      <c r="C76" s="31">
        <f t="shared" si="11"/>
        <v>0</v>
      </c>
      <c r="D76" s="31">
        <f t="shared" si="12"/>
        <v>0</v>
      </c>
      <c r="E76" s="57">
        <f t="shared" si="7"/>
        <v>0</v>
      </c>
      <c r="F76" s="31">
        <f t="shared" si="8"/>
        <v>0</v>
      </c>
      <c r="G76" s="57">
        <f t="shared" si="9"/>
        <v>0</v>
      </c>
      <c r="I76" s="31">
        <f t="shared" si="10"/>
        <v>0</v>
      </c>
    </row>
    <row r="77" spans="2:9" ht="19.95" customHeight="1" x14ac:dyDescent="0.35">
      <c r="B77" s="20" t="str">
        <f t="shared" si="0"/>
        <v/>
      </c>
      <c r="C77" s="31">
        <f t="shared" si="11"/>
        <v>0</v>
      </c>
      <c r="D77" s="31">
        <f t="shared" si="12"/>
        <v>0</v>
      </c>
      <c r="E77" s="57">
        <f t="shared" si="7"/>
        <v>0</v>
      </c>
      <c r="F77" s="31">
        <f t="shared" si="8"/>
        <v>0</v>
      </c>
      <c r="G77" s="57">
        <f t="shared" si="9"/>
        <v>0</v>
      </c>
      <c r="I77" s="31">
        <f t="shared" si="10"/>
        <v>0</v>
      </c>
    </row>
    <row r="78" spans="2:9" ht="19.95" customHeight="1" x14ac:dyDescent="0.35">
      <c r="B78" s="20" t="str">
        <f t="shared" si="0"/>
        <v/>
      </c>
      <c r="C78" s="31">
        <f t="shared" si="11"/>
        <v>0</v>
      </c>
      <c r="D78" s="31">
        <f t="shared" si="12"/>
        <v>0</v>
      </c>
      <c r="E78" s="57">
        <f t="shared" si="7"/>
        <v>0</v>
      </c>
      <c r="F78" s="31">
        <f t="shared" si="8"/>
        <v>0</v>
      </c>
      <c r="G78" s="57">
        <f t="shared" si="9"/>
        <v>0</v>
      </c>
      <c r="I78" s="31">
        <f t="shared" si="10"/>
        <v>0</v>
      </c>
    </row>
    <row r="79" spans="2:9" ht="19.95" customHeight="1" x14ac:dyDescent="0.35">
      <c r="B79" s="20" t="str">
        <f t="shared" si="0"/>
        <v/>
      </c>
      <c r="C79" s="31">
        <f t="shared" si="11"/>
        <v>0</v>
      </c>
      <c r="D79" s="31">
        <f t="shared" si="12"/>
        <v>0</v>
      </c>
      <c r="E79" s="57">
        <f t="shared" si="7"/>
        <v>0</v>
      </c>
      <c r="F79" s="31">
        <f t="shared" si="8"/>
        <v>0</v>
      </c>
      <c r="G79" s="57">
        <f t="shared" si="9"/>
        <v>0</v>
      </c>
      <c r="I79" s="31">
        <f t="shared" si="10"/>
        <v>0</v>
      </c>
    </row>
    <row r="80" spans="2:9" ht="19.95" customHeight="1" x14ac:dyDescent="0.35">
      <c r="B80" s="20" t="str">
        <f t="shared" ref="B80:B143" si="13">IF(AND(D79=0, F79=0, I79=0), "",
 IF(OR(D79&gt;0, F79&gt;0, I79&gt;0), B79+1, ""))</f>
        <v/>
      </c>
      <c r="C80" s="31">
        <f t="shared" ref="C80:C143" si="14">IF(D79-$E$8-$E$6&lt;=0,$E$8+D79-$E$8,$E$8+$E$6)</f>
        <v>0</v>
      </c>
      <c r="D80" s="31">
        <f t="shared" ref="D80:D143" si="15">IF(D79-C80&lt;=0,0,(D79-C80)*(1+($E$7/12)))</f>
        <v>0</v>
      </c>
      <c r="E80" s="57">
        <f t="shared" ref="E80:E143" si="16">IF(AND(((F79-$F$8+C80-F$6-E$6)&lt;=0),D80=0),
F79,IF((F79-$F$6-$F$8)&lt;=0,F79,
IF(D80=0,$F$8-C80+F$6+E$6,F$6)))</f>
        <v>0</v>
      </c>
      <c r="F80" s="31">
        <f t="shared" ref="F80:F143" si="17">IF(F79-Q80&lt;=0,0,(F79-Q80)*(1+($F$7/12)))</f>
        <v>0</v>
      </c>
      <c r="G80" s="57">
        <f t="shared" ref="G80:G143" si="18">IF(AND(((I79-$G$8+E80-G$6-F$6-E$6)&lt;=0),F80=0),
I79, IF((I79-$G$6-$G$8)&lt;=0,I79,
IF(F80=0,$G$8-E80+G$6+F$6+E$6,G$6)))</f>
        <v>0</v>
      </c>
      <c r="I80" s="31">
        <f t="shared" ref="I80:I143" si="19">IF(I79-S80&lt;=0,0,(I79-S80)*(1+($G$7/12)))</f>
        <v>0</v>
      </c>
    </row>
    <row r="81" spans="2:9" ht="19.95" customHeight="1" x14ac:dyDescent="0.35">
      <c r="B81" s="20" t="str">
        <f t="shared" si="13"/>
        <v/>
      </c>
      <c r="C81" s="31">
        <f t="shared" si="14"/>
        <v>0</v>
      </c>
      <c r="D81" s="31">
        <f t="shared" si="15"/>
        <v>0</v>
      </c>
      <c r="E81" s="57">
        <f t="shared" si="16"/>
        <v>0</v>
      </c>
      <c r="F81" s="31">
        <f t="shared" si="17"/>
        <v>0</v>
      </c>
      <c r="G81" s="57">
        <f t="shared" si="18"/>
        <v>0</v>
      </c>
      <c r="I81" s="31">
        <f t="shared" si="19"/>
        <v>0</v>
      </c>
    </row>
    <row r="82" spans="2:9" ht="19.95" customHeight="1" x14ac:dyDescent="0.35">
      <c r="B82" s="20" t="str">
        <f t="shared" si="13"/>
        <v/>
      </c>
      <c r="C82" s="31">
        <f t="shared" si="14"/>
        <v>0</v>
      </c>
      <c r="D82" s="31">
        <f t="shared" si="15"/>
        <v>0</v>
      </c>
      <c r="E82" s="57">
        <f t="shared" si="16"/>
        <v>0</v>
      </c>
      <c r="F82" s="31">
        <f t="shared" si="17"/>
        <v>0</v>
      </c>
      <c r="G82" s="57">
        <f t="shared" si="18"/>
        <v>0</v>
      </c>
      <c r="I82" s="31">
        <f t="shared" si="19"/>
        <v>0</v>
      </c>
    </row>
    <row r="83" spans="2:9" ht="19.95" customHeight="1" x14ac:dyDescent="0.35">
      <c r="B83" s="20" t="str">
        <f t="shared" si="13"/>
        <v/>
      </c>
      <c r="C83" s="31">
        <f t="shared" si="14"/>
        <v>0</v>
      </c>
      <c r="D83" s="31">
        <f t="shared" si="15"/>
        <v>0</v>
      </c>
      <c r="E83" s="57">
        <f t="shared" si="16"/>
        <v>0</v>
      </c>
      <c r="F83" s="31">
        <f t="shared" si="17"/>
        <v>0</v>
      </c>
      <c r="G83" s="57">
        <f t="shared" si="18"/>
        <v>0</v>
      </c>
      <c r="I83" s="31">
        <f t="shared" si="19"/>
        <v>0</v>
      </c>
    </row>
    <row r="84" spans="2:9" ht="19.95" customHeight="1" x14ac:dyDescent="0.35">
      <c r="B84" s="20" t="str">
        <f t="shared" si="13"/>
        <v/>
      </c>
      <c r="C84" s="31">
        <f t="shared" si="14"/>
        <v>0</v>
      </c>
      <c r="D84" s="31">
        <f t="shared" si="15"/>
        <v>0</v>
      </c>
      <c r="E84" s="57">
        <f t="shared" si="16"/>
        <v>0</v>
      </c>
      <c r="F84" s="31">
        <f t="shared" si="17"/>
        <v>0</v>
      </c>
      <c r="G84" s="57">
        <f t="shared" si="18"/>
        <v>0</v>
      </c>
      <c r="I84" s="31">
        <f t="shared" si="19"/>
        <v>0</v>
      </c>
    </row>
    <row r="85" spans="2:9" ht="19.95" customHeight="1" x14ac:dyDescent="0.35">
      <c r="B85" s="20" t="str">
        <f t="shared" si="13"/>
        <v/>
      </c>
      <c r="C85" s="31">
        <f t="shared" si="14"/>
        <v>0</v>
      </c>
      <c r="D85" s="31">
        <f t="shared" si="15"/>
        <v>0</v>
      </c>
      <c r="E85" s="57">
        <f t="shared" si="16"/>
        <v>0</v>
      </c>
      <c r="F85" s="31">
        <f t="shared" si="17"/>
        <v>0</v>
      </c>
      <c r="G85" s="57">
        <f t="shared" si="18"/>
        <v>0</v>
      </c>
      <c r="I85" s="31">
        <f t="shared" si="19"/>
        <v>0</v>
      </c>
    </row>
    <row r="86" spans="2:9" ht="19.95" customHeight="1" x14ac:dyDescent="0.35">
      <c r="B86" s="20" t="str">
        <f t="shared" si="13"/>
        <v/>
      </c>
      <c r="C86" s="31">
        <f t="shared" si="14"/>
        <v>0</v>
      </c>
      <c r="D86" s="31">
        <f t="shared" si="15"/>
        <v>0</v>
      </c>
      <c r="E86" s="57">
        <f t="shared" si="16"/>
        <v>0</v>
      </c>
      <c r="F86" s="31">
        <f t="shared" si="17"/>
        <v>0</v>
      </c>
      <c r="G86" s="57">
        <f t="shared" si="18"/>
        <v>0</v>
      </c>
      <c r="I86" s="31">
        <f t="shared" si="19"/>
        <v>0</v>
      </c>
    </row>
    <row r="87" spans="2:9" ht="19.95" customHeight="1" x14ac:dyDescent="0.35">
      <c r="B87" s="20" t="str">
        <f t="shared" si="13"/>
        <v/>
      </c>
      <c r="C87" s="31">
        <f t="shared" si="14"/>
        <v>0</v>
      </c>
      <c r="D87" s="31">
        <f t="shared" si="15"/>
        <v>0</v>
      </c>
      <c r="E87" s="57">
        <f t="shared" si="16"/>
        <v>0</v>
      </c>
      <c r="F87" s="31">
        <f t="shared" si="17"/>
        <v>0</v>
      </c>
      <c r="G87" s="57">
        <f t="shared" si="18"/>
        <v>0</v>
      </c>
      <c r="I87" s="31">
        <f t="shared" si="19"/>
        <v>0</v>
      </c>
    </row>
    <row r="88" spans="2:9" ht="19.95" customHeight="1" x14ac:dyDescent="0.35">
      <c r="B88" s="20" t="str">
        <f t="shared" si="13"/>
        <v/>
      </c>
      <c r="C88" s="31">
        <f t="shared" si="14"/>
        <v>0</v>
      </c>
      <c r="D88" s="31">
        <f t="shared" si="15"/>
        <v>0</v>
      </c>
      <c r="E88" s="57">
        <f t="shared" si="16"/>
        <v>0</v>
      </c>
      <c r="F88" s="31">
        <f t="shared" si="17"/>
        <v>0</v>
      </c>
      <c r="G88" s="57">
        <f t="shared" si="18"/>
        <v>0</v>
      </c>
      <c r="I88" s="31">
        <f t="shared" si="19"/>
        <v>0</v>
      </c>
    </row>
    <row r="89" spans="2:9" ht="19.95" customHeight="1" x14ac:dyDescent="0.35">
      <c r="B89" s="20" t="str">
        <f t="shared" si="13"/>
        <v/>
      </c>
      <c r="C89" s="31">
        <f t="shared" si="14"/>
        <v>0</v>
      </c>
      <c r="D89" s="31">
        <f t="shared" si="15"/>
        <v>0</v>
      </c>
      <c r="E89" s="57">
        <f t="shared" si="16"/>
        <v>0</v>
      </c>
      <c r="F89" s="31">
        <f t="shared" si="17"/>
        <v>0</v>
      </c>
      <c r="G89" s="57">
        <f t="shared" si="18"/>
        <v>0</v>
      </c>
      <c r="I89" s="31">
        <f t="shared" si="19"/>
        <v>0</v>
      </c>
    </row>
    <row r="90" spans="2:9" ht="19.95" customHeight="1" x14ac:dyDescent="0.35">
      <c r="B90" s="20" t="str">
        <f t="shared" si="13"/>
        <v/>
      </c>
      <c r="C90" s="31">
        <f t="shared" si="14"/>
        <v>0</v>
      </c>
      <c r="D90" s="31">
        <f t="shared" si="15"/>
        <v>0</v>
      </c>
      <c r="E90" s="57">
        <f t="shared" si="16"/>
        <v>0</v>
      </c>
      <c r="F90" s="31">
        <f t="shared" si="17"/>
        <v>0</v>
      </c>
      <c r="G90" s="57">
        <f t="shared" si="18"/>
        <v>0</v>
      </c>
      <c r="I90" s="31">
        <f t="shared" si="19"/>
        <v>0</v>
      </c>
    </row>
    <row r="91" spans="2:9" ht="19.95" customHeight="1" x14ac:dyDescent="0.35">
      <c r="B91" s="20" t="str">
        <f t="shared" si="13"/>
        <v/>
      </c>
      <c r="C91" s="31">
        <f t="shared" si="14"/>
        <v>0</v>
      </c>
      <c r="D91" s="31">
        <f t="shared" si="15"/>
        <v>0</v>
      </c>
      <c r="E91" s="57">
        <f t="shared" si="16"/>
        <v>0</v>
      </c>
      <c r="F91" s="31">
        <f t="shared" si="17"/>
        <v>0</v>
      </c>
      <c r="G91" s="57">
        <f t="shared" si="18"/>
        <v>0</v>
      </c>
      <c r="I91" s="31">
        <f t="shared" si="19"/>
        <v>0</v>
      </c>
    </row>
    <row r="92" spans="2:9" ht="19.95" customHeight="1" x14ac:dyDescent="0.35">
      <c r="B92" s="20" t="str">
        <f t="shared" si="13"/>
        <v/>
      </c>
      <c r="C92" s="31">
        <f t="shared" si="14"/>
        <v>0</v>
      </c>
      <c r="D92" s="31">
        <f t="shared" si="15"/>
        <v>0</v>
      </c>
      <c r="E92" s="57">
        <f t="shared" si="16"/>
        <v>0</v>
      </c>
      <c r="F92" s="31">
        <f t="shared" si="17"/>
        <v>0</v>
      </c>
      <c r="G92" s="57">
        <f t="shared" si="18"/>
        <v>0</v>
      </c>
      <c r="I92" s="31">
        <f t="shared" si="19"/>
        <v>0</v>
      </c>
    </row>
    <row r="93" spans="2:9" ht="19.95" customHeight="1" x14ac:dyDescent="0.35">
      <c r="B93" s="20" t="str">
        <f t="shared" si="13"/>
        <v/>
      </c>
      <c r="C93" s="31">
        <f t="shared" si="14"/>
        <v>0</v>
      </c>
      <c r="D93" s="31">
        <f t="shared" si="15"/>
        <v>0</v>
      </c>
      <c r="E93" s="57">
        <f t="shared" si="16"/>
        <v>0</v>
      </c>
      <c r="F93" s="31">
        <f t="shared" si="17"/>
        <v>0</v>
      </c>
      <c r="G93" s="57">
        <f t="shared" si="18"/>
        <v>0</v>
      </c>
      <c r="I93" s="31">
        <f t="shared" si="19"/>
        <v>0</v>
      </c>
    </row>
    <row r="94" spans="2:9" ht="19.95" customHeight="1" x14ac:dyDescent="0.35">
      <c r="B94" s="20" t="str">
        <f t="shared" si="13"/>
        <v/>
      </c>
      <c r="C94" s="31">
        <f t="shared" si="14"/>
        <v>0</v>
      </c>
      <c r="D94" s="31">
        <f t="shared" si="15"/>
        <v>0</v>
      </c>
      <c r="E94" s="57">
        <f t="shared" si="16"/>
        <v>0</v>
      </c>
      <c r="F94" s="31">
        <f t="shared" si="17"/>
        <v>0</v>
      </c>
      <c r="G94" s="57">
        <f t="shared" si="18"/>
        <v>0</v>
      </c>
      <c r="I94" s="31">
        <f t="shared" si="19"/>
        <v>0</v>
      </c>
    </row>
    <row r="95" spans="2:9" ht="19.95" customHeight="1" x14ac:dyDescent="0.35">
      <c r="B95" s="20" t="str">
        <f t="shared" si="13"/>
        <v/>
      </c>
      <c r="C95" s="31">
        <f t="shared" si="14"/>
        <v>0</v>
      </c>
      <c r="D95" s="31">
        <f t="shared" si="15"/>
        <v>0</v>
      </c>
      <c r="E95" s="57">
        <f t="shared" si="16"/>
        <v>0</v>
      </c>
      <c r="F95" s="31">
        <f t="shared" si="17"/>
        <v>0</v>
      </c>
      <c r="G95" s="57">
        <f t="shared" si="18"/>
        <v>0</v>
      </c>
      <c r="I95" s="31">
        <f t="shared" si="19"/>
        <v>0</v>
      </c>
    </row>
    <row r="96" spans="2:9" ht="19.95" customHeight="1" x14ac:dyDescent="0.35">
      <c r="B96" s="20" t="str">
        <f t="shared" si="13"/>
        <v/>
      </c>
      <c r="C96" s="31">
        <f t="shared" si="14"/>
        <v>0</v>
      </c>
      <c r="D96" s="31">
        <f t="shared" si="15"/>
        <v>0</v>
      </c>
      <c r="E96" s="57">
        <f t="shared" si="16"/>
        <v>0</v>
      </c>
      <c r="F96" s="31">
        <f t="shared" si="17"/>
        <v>0</v>
      </c>
      <c r="G96" s="57">
        <f t="shared" si="18"/>
        <v>0</v>
      </c>
      <c r="I96" s="31">
        <f t="shared" si="19"/>
        <v>0</v>
      </c>
    </row>
    <row r="97" spans="2:9" ht="19.95" customHeight="1" x14ac:dyDescent="0.35">
      <c r="B97" s="20" t="str">
        <f t="shared" si="13"/>
        <v/>
      </c>
      <c r="C97" s="31">
        <f t="shared" si="14"/>
        <v>0</v>
      </c>
      <c r="D97" s="31">
        <f t="shared" si="15"/>
        <v>0</v>
      </c>
      <c r="E97" s="57">
        <f t="shared" si="16"/>
        <v>0</v>
      </c>
      <c r="F97" s="31">
        <f t="shared" si="17"/>
        <v>0</v>
      </c>
      <c r="G97" s="57">
        <f t="shared" si="18"/>
        <v>0</v>
      </c>
      <c r="I97" s="31">
        <f t="shared" si="19"/>
        <v>0</v>
      </c>
    </row>
    <row r="98" spans="2:9" ht="19.95" customHeight="1" x14ac:dyDescent="0.35">
      <c r="B98" s="20" t="str">
        <f t="shared" si="13"/>
        <v/>
      </c>
      <c r="C98" s="31">
        <f t="shared" si="14"/>
        <v>0</v>
      </c>
      <c r="D98" s="31">
        <f t="shared" si="15"/>
        <v>0</v>
      </c>
      <c r="E98" s="57">
        <f t="shared" si="16"/>
        <v>0</v>
      </c>
      <c r="F98" s="31">
        <f t="shared" si="17"/>
        <v>0</v>
      </c>
      <c r="G98" s="57">
        <f t="shared" si="18"/>
        <v>0</v>
      </c>
      <c r="I98" s="31">
        <f t="shared" si="19"/>
        <v>0</v>
      </c>
    </row>
    <row r="99" spans="2:9" ht="19.95" customHeight="1" x14ac:dyDescent="0.35">
      <c r="B99" s="20" t="str">
        <f t="shared" si="13"/>
        <v/>
      </c>
      <c r="C99" s="31">
        <f t="shared" si="14"/>
        <v>0</v>
      </c>
      <c r="D99" s="31">
        <f t="shared" si="15"/>
        <v>0</v>
      </c>
      <c r="E99" s="57">
        <f t="shared" si="16"/>
        <v>0</v>
      </c>
      <c r="F99" s="31">
        <f t="shared" si="17"/>
        <v>0</v>
      </c>
      <c r="G99" s="57">
        <f t="shared" si="18"/>
        <v>0</v>
      </c>
      <c r="I99" s="31">
        <f t="shared" si="19"/>
        <v>0</v>
      </c>
    </row>
    <row r="100" spans="2:9" ht="19.95" customHeight="1" x14ac:dyDescent="0.35">
      <c r="B100" s="20" t="str">
        <f t="shared" si="13"/>
        <v/>
      </c>
      <c r="C100" s="31">
        <f t="shared" si="14"/>
        <v>0</v>
      </c>
      <c r="D100" s="31">
        <f t="shared" si="15"/>
        <v>0</v>
      </c>
      <c r="E100" s="57">
        <f t="shared" si="16"/>
        <v>0</v>
      </c>
      <c r="F100" s="31">
        <f t="shared" si="17"/>
        <v>0</v>
      </c>
      <c r="G100" s="57">
        <f t="shared" si="18"/>
        <v>0</v>
      </c>
      <c r="I100" s="31">
        <f t="shared" si="19"/>
        <v>0</v>
      </c>
    </row>
    <row r="101" spans="2:9" ht="19.95" customHeight="1" x14ac:dyDescent="0.35">
      <c r="B101" s="20" t="str">
        <f t="shared" si="13"/>
        <v/>
      </c>
      <c r="C101" s="31">
        <f t="shared" si="14"/>
        <v>0</v>
      </c>
      <c r="D101" s="31">
        <f t="shared" si="15"/>
        <v>0</v>
      </c>
      <c r="E101" s="57">
        <f t="shared" si="16"/>
        <v>0</v>
      </c>
      <c r="F101" s="31">
        <f t="shared" si="17"/>
        <v>0</v>
      </c>
      <c r="G101" s="57">
        <f t="shared" si="18"/>
        <v>0</v>
      </c>
      <c r="I101" s="31">
        <f t="shared" si="19"/>
        <v>0</v>
      </c>
    </row>
    <row r="102" spans="2:9" ht="19.95" customHeight="1" x14ac:dyDescent="0.35">
      <c r="B102" s="20" t="str">
        <f t="shared" si="13"/>
        <v/>
      </c>
      <c r="C102" s="31">
        <f t="shared" si="14"/>
        <v>0</v>
      </c>
      <c r="D102" s="31">
        <f t="shared" si="15"/>
        <v>0</v>
      </c>
      <c r="E102" s="57">
        <f t="shared" si="16"/>
        <v>0</v>
      </c>
      <c r="F102" s="31">
        <f t="shared" si="17"/>
        <v>0</v>
      </c>
      <c r="G102" s="57">
        <f t="shared" si="18"/>
        <v>0</v>
      </c>
      <c r="I102" s="31">
        <f t="shared" si="19"/>
        <v>0</v>
      </c>
    </row>
    <row r="103" spans="2:9" ht="19.95" customHeight="1" x14ac:dyDescent="0.35">
      <c r="B103" s="20" t="str">
        <f t="shared" si="13"/>
        <v/>
      </c>
      <c r="C103" s="31">
        <f t="shared" si="14"/>
        <v>0</v>
      </c>
      <c r="D103" s="31">
        <f t="shared" si="15"/>
        <v>0</v>
      </c>
      <c r="E103" s="57">
        <f t="shared" si="16"/>
        <v>0</v>
      </c>
      <c r="F103" s="31">
        <f t="shared" si="17"/>
        <v>0</v>
      </c>
      <c r="G103" s="57">
        <f t="shared" si="18"/>
        <v>0</v>
      </c>
      <c r="I103" s="31">
        <f t="shared" si="19"/>
        <v>0</v>
      </c>
    </row>
    <row r="104" spans="2:9" ht="19.95" customHeight="1" x14ac:dyDescent="0.35">
      <c r="B104" s="20" t="str">
        <f t="shared" si="13"/>
        <v/>
      </c>
      <c r="C104" s="31">
        <f t="shared" si="14"/>
        <v>0</v>
      </c>
      <c r="D104" s="31">
        <f t="shared" si="15"/>
        <v>0</v>
      </c>
      <c r="E104" s="57">
        <f t="shared" si="16"/>
        <v>0</v>
      </c>
      <c r="F104" s="31">
        <f t="shared" si="17"/>
        <v>0</v>
      </c>
      <c r="G104" s="57">
        <f t="shared" si="18"/>
        <v>0</v>
      </c>
      <c r="I104" s="31">
        <f t="shared" si="19"/>
        <v>0</v>
      </c>
    </row>
    <row r="105" spans="2:9" ht="19.95" customHeight="1" x14ac:dyDescent="0.35">
      <c r="B105" s="20" t="str">
        <f t="shared" si="13"/>
        <v/>
      </c>
      <c r="C105" s="31">
        <f t="shared" si="14"/>
        <v>0</v>
      </c>
      <c r="D105" s="31">
        <f t="shared" si="15"/>
        <v>0</v>
      </c>
      <c r="E105" s="57">
        <f t="shared" si="16"/>
        <v>0</v>
      </c>
      <c r="F105" s="31">
        <f t="shared" si="17"/>
        <v>0</v>
      </c>
      <c r="G105" s="57">
        <f t="shared" si="18"/>
        <v>0</v>
      </c>
      <c r="I105" s="31">
        <f t="shared" si="19"/>
        <v>0</v>
      </c>
    </row>
    <row r="106" spans="2:9" ht="19.95" customHeight="1" x14ac:dyDescent="0.35">
      <c r="B106" s="20" t="str">
        <f t="shared" si="13"/>
        <v/>
      </c>
      <c r="C106" s="31">
        <f t="shared" si="14"/>
        <v>0</v>
      </c>
      <c r="D106" s="31">
        <f t="shared" si="15"/>
        <v>0</v>
      </c>
      <c r="E106" s="57">
        <f t="shared" si="16"/>
        <v>0</v>
      </c>
      <c r="F106" s="31">
        <f t="shared" si="17"/>
        <v>0</v>
      </c>
      <c r="G106" s="57">
        <f t="shared" si="18"/>
        <v>0</v>
      </c>
      <c r="I106" s="31">
        <f t="shared" si="19"/>
        <v>0</v>
      </c>
    </row>
    <row r="107" spans="2:9" ht="19.95" customHeight="1" x14ac:dyDescent="0.35">
      <c r="B107" s="20" t="str">
        <f t="shared" si="13"/>
        <v/>
      </c>
      <c r="C107" s="31">
        <f t="shared" si="14"/>
        <v>0</v>
      </c>
      <c r="D107" s="31">
        <f t="shared" si="15"/>
        <v>0</v>
      </c>
      <c r="E107" s="57">
        <f t="shared" si="16"/>
        <v>0</v>
      </c>
      <c r="F107" s="31">
        <f t="shared" si="17"/>
        <v>0</v>
      </c>
      <c r="G107" s="57">
        <f t="shared" si="18"/>
        <v>0</v>
      </c>
      <c r="I107" s="31">
        <f t="shared" si="19"/>
        <v>0</v>
      </c>
    </row>
    <row r="108" spans="2:9" ht="19.95" customHeight="1" x14ac:dyDescent="0.35">
      <c r="B108" s="20" t="str">
        <f t="shared" si="13"/>
        <v/>
      </c>
      <c r="C108" s="31">
        <f t="shared" si="14"/>
        <v>0</v>
      </c>
      <c r="D108" s="31">
        <f t="shared" si="15"/>
        <v>0</v>
      </c>
      <c r="E108" s="57">
        <f t="shared" si="16"/>
        <v>0</v>
      </c>
      <c r="F108" s="31">
        <f t="shared" si="17"/>
        <v>0</v>
      </c>
      <c r="G108" s="57">
        <f t="shared" si="18"/>
        <v>0</v>
      </c>
      <c r="I108" s="31">
        <f t="shared" si="19"/>
        <v>0</v>
      </c>
    </row>
    <row r="109" spans="2:9" ht="19.95" customHeight="1" x14ac:dyDescent="0.35">
      <c r="B109" s="20" t="str">
        <f t="shared" si="13"/>
        <v/>
      </c>
      <c r="C109" s="31">
        <f t="shared" si="14"/>
        <v>0</v>
      </c>
      <c r="D109" s="31">
        <f t="shared" si="15"/>
        <v>0</v>
      </c>
      <c r="E109" s="57">
        <f t="shared" si="16"/>
        <v>0</v>
      </c>
      <c r="F109" s="31">
        <f t="shared" si="17"/>
        <v>0</v>
      </c>
      <c r="G109" s="57">
        <f t="shared" si="18"/>
        <v>0</v>
      </c>
      <c r="I109" s="31">
        <f t="shared" si="19"/>
        <v>0</v>
      </c>
    </row>
    <row r="110" spans="2:9" ht="19.95" customHeight="1" x14ac:dyDescent="0.35">
      <c r="B110" s="20" t="str">
        <f t="shared" si="13"/>
        <v/>
      </c>
      <c r="C110" s="31">
        <f t="shared" si="14"/>
        <v>0</v>
      </c>
      <c r="D110" s="31">
        <f t="shared" si="15"/>
        <v>0</v>
      </c>
      <c r="E110" s="57">
        <f t="shared" si="16"/>
        <v>0</v>
      </c>
      <c r="F110" s="31">
        <f t="shared" si="17"/>
        <v>0</v>
      </c>
      <c r="G110" s="57">
        <f t="shared" si="18"/>
        <v>0</v>
      </c>
      <c r="I110" s="31">
        <f t="shared" si="19"/>
        <v>0</v>
      </c>
    </row>
    <row r="111" spans="2:9" ht="19.95" customHeight="1" x14ac:dyDescent="0.35">
      <c r="B111" s="20" t="str">
        <f t="shared" si="13"/>
        <v/>
      </c>
      <c r="C111" s="31">
        <f t="shared" si="14"/>
        <v>0</v>
      </c>
      <c r="D111" s="31">
        <f t="shared" si="15"/>
        <v>0</v>
      </c>
      <c r="E111" s="57">
        <f t="shared" si="16"/>
        <v>0</v>
      </c>
      <c r="F111" s="31">
        <f t="shared" si="17"/>
        <v>0</v>
      </c>
      <c r="G111" s="57">
        <f t="shared" si="18"/>
        <v>0</v>
      </c>
      <c r="I111" s="31">
        <f t="shared" si="19"/>
        <v>0</v>
      </c>
    </row>
    <row r="112" spans="2:9" ht="19.95" customHeight="1" x14ac:dyDescent="0.35">
      <c r="B112" s="20" t="str">
        <f t="shared" si="13"/>
        <v/>
      </c>
      <c r="C112" s="31">
        <f t="shared" si="14"/>
        <v>0</v>
      </c>
      <c r="D112" s="31">
        <f t="shared" si="15"/>
        <v>0</v>
      </c>
      <c r="E112" s="57">
        <f t="shared" si="16"/>
        <v>0</v>
      </c>
      <c r="F112" s="31">
        <f t="shared" si="17"/>
        <v>0</v>
      </c>
      <c r="G112" s="57">
        <f t="shared" si="18"/>
        <v>0</v>
      </c>
      <c r="I112" s="31">
        <f t="shared" si="19"/>
        <v>0</v>
      </c>
    </row>
    <row r="113" spans="2:9" ht="19.95" customHeight="1" x14ac:dyDescent="0.35">
      <c r="B113" s="20" t="str">
        <f t="shared" si="13"/>
        <v/>
      </c>
      <c r="C113" s="31">
        <f t="shared" si="14"/>
        <v>0</v>
      </c>
      <c r="D113" s="31">
        <f t="shared" si="15"/>
        <v>0</v>
      </c>
      <c r="E113" s="57">
        <f t="shared" si="16"/>
        <v>0</v>
      </c>
      <c r="F113" s="31">
        <f t="shared" si="17"/>
        <v>0</v>
      </c>
      <c r="G113" s="57">
        <f t="shared" si="18"/>
        <v>0</v>
      </c>
      <c r="I113" s="31">
        <f t="shared" si="19"/>
        <v>0</v>
      </c>
    </row>
    <row r="114" spans="2:9" ht="19.95" customHeight="1" x14ac:dyDescent="0.35">
      <c r="B114" s="20" t="str">
        <f t="shared" si="13"/>
        <v/>
      </c>
      <c r="C114" s="31">
        <f t="shared" si="14"/>
        <v>0</v>
      </c>
      <c r="D114" s="31">
        <f t="shared" si="15"/>
        <v>0</v>
      </c>
      <c r="E114" s="57">
        <f t="shared" si="16"/>
        <v>0</v>
      </c>
      <c r="F114" s="31">
        <f t="shared" si="17"/>
        <v>0</v>
      </c>
      <c r="G114" s="57">
        <f t="shared" si="18"/>
        <v>0</v>
      </c>
      <c r="I114" s="31">
        <f t="shared" si="19"/>
        <v>0</v>
      </c>
    </row>
    <row r="115" spans="2:9" ht="19.95" customHeight="1" x14ac:dyDescent="0.35">
      <c r="B115" s="20" t="str">
        <f t="shared" si="13"/>
        <v/>
      </c>
      <c r="C115" s="31">
        <f t="shared" si="14"/>
        <v>0</v>
      </c>
      <c r="D115" s="31">
        <f t="shared" si="15"/>
        <v>0</v>
      </c>
      <c r="E115" s="57">
        <f t="shared" si="16"/>
        <v>0</v>
      </c>
      <c r="F115" s="31">
        <f t="shared" si="17"/>
        <v>0</v>
      </c>
      <c r="G115" s="57">
        <f t="shared" si="18"/>
        <v>0</v>
      </c>
      <c r="I115" s="31">
        <f t="shared" si="19"/>
        <v>0</v>
      </c>
    </row>
    <row r="116" spans="2:9" ht="19.95" customHeight="1" x14ac:dyDescent="0.35">
      <c r="B116" s="20" t="str">
        <f t="shared" si="13"/>
        <v/>
      </c>
      <c r="C116" s="31">
        <f t="shared" si="14"/>
        <v>0</v>
      </c>
      <c r="D116" s="31">
        <f t="shared" si="15"/>
        <v>0</v>
      </c>
      <c r="E116" s="57">
        <f t="shared" si="16"/>
        <v>0</v>
      </c>
      <c r="F116" s="31">
        <f t="shared" si="17"/>
        <v>0</v>
      </c>
      <c r="G116" s="57">
        <f t="shared" si="18"/>
        <v>0</v>
      </c>
      <c r="I116" s="31">
        <f t="shared" si="19"/>
        <v>0</v>
      </c>
    </row>
    <row r="117" spans="2:9" ht="19.95" customHeight="1" x14ac:dyDescent="0.35">
      <c r="B117" s="20" t="str">
        <f t="shared" si="13"/>
        <v/>
      </c>
      <c r="C117" s="31">
        <f t="shared" si="14"/>
        <v>0</v>
      </c>
      <c r="D117" s="31">
        <f t="shared" si="15"/>
        <v>0</v>
      </c>
      <c r="E117" s="57">
        <f t="shared" si="16"/>
        <v>0</v>
      </c>
      <c r="F117" s="31">
        <f t="shared" si="17"/>
        <v>0</v>
      </c>
      <c r="G117" s="57">
        <f t="shared" si="18"/>
        <v>0</v>
      </c>
      <c r="I117" s="31">
        <f t="shared" si="19"/>
        <v>0</v>
      </c>
    </row>
    <row r="118" spans="2:9" ht="19.95" customHeight="1" x14ac:dyDescent="0.35">
      <c r="B118" s="20" t="str">
        <f t="shared" si="13"/>
        <v/>
      </c>
      <c r="C118" s="31">
        <f t="shared" si="14"/>
        <v>0</v>
      </c>
      <c r="D118" s="31">
        <f t="shared" si="15"/>
        <v>0</v>
      </c>
      <c r="E118" s="57">
        <f t="shared" si="16"/>
        <v>0</v>
      </c>
      <c r="F118" s="31">
        <f t="shared" si="17"/>
        <v>0</v>
      </c>
      <c r="G118" s="57">
        <f t="shared" si="18"/>
        <v>0</v>
      </c>
      <c r="I118" s="31">
        <f t="shared" si="19"/>
        <v>0</v>
      </c>
    </row>
    <row r="119" spans="2:9" ht="19.95" customHeight="1" x14ac:dyDescent="0.35">
      <c r="B119" s="20" t="str">
        <f t="shared" si="13"/>
        <v/>
      </c>
      <c r="C119" s="31">
        <f t="shared" si="14"/>
        <v>0</v>
      </c>
      <c r="D119" s="31">
        <f t="shared" si="15"/>
        <v>0</v>
      </c>
      <c r="E119" s="57">
        <f t="shared" si="16"/>
        <v>0</v>
      </c>
      <c r="F119" s="31">
        <f t="shared" si="17"/>
        <v>0</v>
      </c>
      <c r="G119" s="57">
        <f t="shared" si="18"/>
        <v>0</v>
      </c>
      <c r="I119" s="31">
        <f t="shared" si="19"/>
        <v>0</v>
      </c>
    </row>
    <row r="120" spans="2:9" ht="19.95" customHeight="1" x14ac:dyDescent="0.35">
      <c r="B120" s="20" t="str">
        <f t="shared" si="13"/>
        <v/>
      </c>
      <c r="C120" s="31">
        <f t="shared" si="14"/>
        <v>0</v>
      </c>
      <c r="D120" s="31">
        <f t="shared" si="15"/>
        <v>0</v>
      </c>
      <c r="E120" s="57">
        <f t="shared" si="16"/>
        <v>0</v>
      </c>
      <c r="F120" s="31">
        <f t="shared" si="17"/>
        <v>0</v>
      </c>
      <c r="G120" s="57">
        <f t="shared" si="18"/>
        <v>0</v>
      </c>
      <c r="I120" s="31">
        <f t="shared" si="19"/>
        <v>0</v>
      </c>
    </row>
    <row r="121" spans="2:9" ht="19.95" customHeight="1" x14ac:dyDescent="0.35">
      <c r="B121" s="20" t="str">
        <f t="shared" si="13"/>
        <v/>
      </c>
      <c r="C121" s="31">
        <f t="shared" si="14"/>
        <v>0</v>
      </c>
      <c r="D121" s="31">
        <f t="shared" si="15"/>
        <v>0</v>
      </c>
      <c r="E121" s="57">
        <f t="shared" si="16"/>
        <v>0</v>
      </c>
      <c r="F121" s="31">
        <f t="shared" si="17"/>
        <v>0</v>
      </c>
      <c r="G121" s="57">
        <f t="shared" si="18"/>
        <v>0</v>
      </c>
      <c r="I121" s="31">
        <f t="shared" si="19"/>
        <v>0</v>
      </c>
    </row>
    <row r="122" spans="2:9" ht="19.95" customHeight="1" x14ac:dyDescent="0.35">
      <c r="B122" s="20" t="str">
        <f t="shared" si="13"/>
        <v/>
      </c>
      <c r="C122" s="31">
        <f t="shared" si="14"/>
        <v>0</v>
      </c>
      <c r="D122" s="31">
        <f t="shared" si="15"/>
        <v>0</v>
      </c>
      <c r="E122" s="57">
        <f t="shared" si="16"/>
        <v>0</v>
      </c>
      <c r="F122" s="31">
        <f t="shared" si="17"/>
        <v>0</v>
      </c>
      <c r="G122" s="57">
        <f t="shared" si="18"/>
        <v>0</v>
      </c>
      <c r="I122" s="31">
        <f t="shared" si="19"/>
        <v>0</v>
      </c>
    </row>
    <row r="123" spans="2:9" ht="19.95" customHeight="1" x14ac:dyDescent="0.35">
      <c r="B123" s="20" t="str">
        <f t="shared" si="13"/>
        <v/>
      </c>
      <c r="C123" s="31">
        <f t="shared" si="14"/>
        <v>0</v>
      </c>
      <c r="D123" s="31">
        <f t="shared" si="15"/>
        <v>0</v>
      </c>
      <c r="E123" s="57">
        <f t="shared" si="16"/>
        <v>0</v>
      </c>
      <c r="F123" s="31">
        <f t="shared" si="17"/>
        <v>0</v>
      </c>
      <c r="G123" s="57">
        <f t="shared" si="18"/>
        <v>0</v>
      </c>
      <c r="I123" s="31">
        <f t="shared" si="19"/>
        <v>0</v>
      </c>
    </row>
    <row r="124" spans="2:9" ht="19.95" customHeight="1" x14ac:dyDescent="0.35">
      <c r="B124" s="20" t="str">
        <f t="shared" si="13"/>
        <v/>
      </c>
      <c r="C124" s="31">
        <f t="shared" si="14"/>
        <v>0</v>
      </c>
      <c r="D124" s="31">
        <f t="shared" si="15"/>
        <v>0</v>
      </c>
      <c r="E124" s="57">
        <f t="shared" si="16"/>
        <v>0</v>
      </c>
      <c r="F124" s="31">
        <f t="shared" si="17"/>
        <v>0</v>
      </c>
      <c r="G124" s="57">
        <f t="shared" si="18"/>
        <v>0</v>
      </c>
      <c r="I124" s="31">
        <f t="shared" si="19"/>
        <v>0</v>
      </c>
    </row>
    <row r="125" spans="2:9" ht="19.95" customHeight="1" x14ac:dyDescent="0.35">
      <c r="B125" s="20" t="str">
        <f t="shared" si="13"/>
        <v/>
      </c>
      <c r="C125" s="31">
        <f t="shared" si="14"/>
        <v>0</v>
      </c>
      <c r="D125" s="31">
        <f t="shared" si="15"/>
        <v>0</v>
      </c>
      <c r="E125" s="57">
        <f t="shared" si="16"/>
        <v>0</v>
      </c>
      <c r="F125" s="31">
        <f t="shared" si="17"/>
        <v>0</v>
      </c>
      <c r="G125" s="57">
        <f t="shared" si="18"/>
        <v>0</v>
      </c>
      <c r="I125" s="31">
        <f t="shared" si="19"/>
        <v>0</v>
      </c>
    </row>
    <row r="126" spans="2:9" ht="19.95" customHeight="1" x14ac:dyDescent="0.35">
      <c r="B126" s="20" t="str">
        <f t="shared" si="13"/>
        <v/>
      </c>
      <c r="C126" s="31">
        <f t="shared" si="14"/>
        <v>0</v>
      </c>
      <c r="D126" s="31">
        <f t="shared" si="15"/>
        <v>0</v>
      </c>
      <c r="E126" s="57">
        <f t="shared" si="16"/>
        <v>0</v>
      </c>
      <c r="F126" s="31">
        <f t="shared" si="17"/>
        <v>0</v>
      </c>
      <c r="G126" s="57">
        <f t="shared" si="18"/>
        <v>0</v>
      </c>
      <c r="I126" s="31">
        <f t="shared" si="19"/>
        <v>0</v>
      </c>
    </row>
    <row r="127" spans="2:9" ht="19.95" customHeight="1" x14ac:dyDescent="0.35">
      <c r="B127" s="20" t="str">
        <f t="shared" si="13"/>
        <v/>
      </c>
      <c r="C127" s="31">
        <f t="shared" si="14"/>
        <v>0</v>
      </c>
      <c r="D127" s="31">
        <f t="shared" si="15"/>
        <v>0</v>
      </c>
      <c r="E127" s="57">
        <f t="shared" si="16"/>
        <v>0</v>
      </c>
      <c r="F127" s="31">
        <f t="shared" si="17"/>
        <v>0</v>
      </c>
      <c r="G127" s="57">
        <f t="shared" si="18"/>
        <v>0</v>
      </c>
      <c r="I127" s="31">
        <f t="shared" si="19"/>
        <v>0</v>
      </c>
    </row>
    <row r="128" spans="2:9" ht="19.95" customHeight="1" x14ac:dyDescent="0.35">
      <c r="B128" s="20" t="str">
        <f t="shared" si="13"/>
        <v/>
      </c>
      <c r="C128" s="31">
        <f t="shared" si="14"/>
        <v>0</v>
      </c>
      <c r="D128" s="31">
        <f t="shared" si="15"/>
        <v>0</v>
      </c>
      <c r="E128" s="57">
        <f t="shared" si="16"/>
        <v>0</v>
      </c>
      <c r="F128" s="31">
        <f t="shared" si="17"/>
        <v>0</v>
      </c>
      <c r="G128" s="57">
        <f t="shared" si="18"/>
        <v>0</v>
      </c>
      <c r="I128" s="31">
        <f t="shared" si="19"/>
        <v>0</v>
      </c>
    </row>
    <row r="129" spans="2:9" ht="19.95" customHeight="1" x14ac:dyDescent="0.35">
      <c r="B129" s="20" t="str">
        <f t="shared" si="13"/>
        <v/>
      </c>
      <c r="C129" s="31">
        <f t="shared" si="14"/>
        <v>0</v>
      </c>
      <c r="D129" s="31">
        <f t="shared" si="15"/>
        <v>0</v>
      </c>
      <c r="E129" s="57">
        <f t="shared" si="16"/>
        <v>0</v>
      </c>
      <c r="F129" s="31">
        <f t="shared" si="17"/>
        <v>0</v>
      </c>
      <c r="G129" s="57">
        <f t="shared" si="18"/>
        <v>0</v>
      </c>
      <c r="I129" s="31">
        <f t="shared" si="19"/>
        <v>0</v>
      </c>
    </row>
    <row r="130" spans="2:9" ht="19.95" customHeight="1" x14ac:dyDescent="0.35">
      <c r="B130" s="20" t="str">
        <f t="shared" si="13"/>
        <v/>
      </c>
      <c r="C130" s="31">
        <f t="shared" si="14"/>
        <v>0</v>
      </c>
      <c r="D130" s="31">
        <f t="shared" si="15"/>
        <v>0</v>
      </c>
      <c r="E130" s="57">
        <f t="shared" si="16"/>
        <v>0</v>
      </c>
      <c r="F130" s="31">
        <f t="shared" si="17"/>
        <v>0</v>
      </c>
      <c r="G130" s="57">
        <f t="shared" si="18"/>
        <v>0</v>
      </c>
      <c r="I130" s="31">
        <f t="shared" si="19"/>
        <v>0</v>
      </c>
    </row>
    <row r="131" spans="2:9" ht="19.95" customHeight="1" x14ac:dyDescent="0.35">
      <c r="B131" s="20" t="str">
        <f t="shared" si="13"/>
        <v/>
      </c>
      <c r="C131" s="31">
        <f t="shared" si="14"/>
        <v>0</v>
      </c>
      <c r="D131" s="31">
        <f t="shared" si="15"/>
        <v>0</v>
      </c>
      <c r="E131" s="57">
        <f t="shared" si="16"/>
        <v>0</v>
      </c>
      <c r="F131" s="31">
        <f t="shared" si="17"/>
        <v>0</v>
      </c>
      <c r="G131" s="57">
        <f t="shared" si="18"/>
        <v>0</v>
      </c>
      <c r="I131" s="31">
        <f t="shared" si="19"/>
        <v>0</v>
      </c>
    </row>
    <row r="132" spans="2:9" ht="19.95" customHeight="1" x14ac:dyDescent="0.35">
      <c r="B132" s="20" t="str">
        <f t="shared" si="13"/>
        <v/>
      </c>
      <c r="C132" s="31">
        <f t="shared" si="14"/>
        <v>0</v>
      </c>
      <c r="D132" s="31">
        <f t="shared" si="15"/>
        <v>0</v>
      </c>
      <c r="E132" s="57">
        <f t="shared" si="16"/>
        <v>0</v>
      </c>
      <c r="F132" s="31">
        <f t="shared" si="17"/>
        <v>0</v>
      </c>
      <c r="G132" s="57">
        <f t="shared" si="18"/>
        <v>0</v>
      </c>
      <c r="I132" s="31">
        <f t="shared" si="19"/>
        <v>0</v>
      </c>
    </row>
    <row r="133" spans="2:9" ht="19.95" customHeight="1" x14ac:dyDescent="0.35">
      <c r="B133" s="20" t="str">
        <f t="shared" si="13"/>
        <v/>
      </c>
      <c r="C133" s="31">
        <f t="shared" si="14"/>
        <v>0</v>
      </c>
      <c r="D133" s="31">
        <f t="shared" si="15"/>
        <v>0</v>
      </c>
      <c r="E133" s="57">
        <f t="shared" si="16"/>
        <v>0</v>
      </c>
      <c r="F133" s="31">
        <f t="shared" si="17"/>
        <v>0</v>
      </c>
      <c r="G133" s="57">
        <f t="shared" si="18"/>
        <v>0</v>
      </c>
      <c r="I133" s="31">
        <f t="shared" si="19"/>
        <v>0</v>
      </c>
    </row>
    <row r="134" spans="2:9" ht="19.95" customHeight="1" x14ac:dyDescent="0.35">
      <c r="B134" s="20" t="str">
        <f t="shared" si="13"/>
        <v/>
      </c>
      <c r="C134" s="31">
        <f t="shared" si="14"/>
        <v>0</v>
      </c>
      <c r="D134" s="31">
        <f t="shared" si="15"/>
        <v>0</v>
      </c>
      <c r="E134" s="57">
        <f t="shared" si="16"/>
        <v>0</v>
      </c>
      <c r="F134" s="31">
        <f t="shared" si="17"/>
        <v>0</v>
      </c>
      <c r="G134" s="57">
        <f t="shared" si="18"/>
        <v>0</v>
      </c>
      <c r="I134" s="31">
        <f t="shared" si="19"/>
        <v>0</v>
      </c>
    </row>
    <row r="135" spans="2:9" ht="19.95" customHeight="1" x14ac:dyDescent="0.35">
      <c r="B135" s="20" t="str">
        <f t="shared" si="13"/>
        <v/>
      </c>
      <c r="C135" s="31">
        <f t="shared" si="14"/>
        <v>0</v>
      </c>
      <c r="D135" s="31">
        <f t="shared" si="15"/>
        <v>0</v>
      </c>
      <c r="E135" s="57">
        <f t="shared" si="16"/>
        <v>0</v>
      </c>
      <c r="F135" s="31">
        <f t="shared" si="17"/>
        <v>0</v>
      </c>
      <c r="G135" s="57">
        <f t="shared" si="18"/>
        <v>0</v>
      </c>
      <c r="I135" s="31">
        <f t="shared" si="19"/>
        <v>0</v>
      </c>
    </row>
    <row r="136" spans="2:9" ht="19.95" customHeight="1" x14ac:dyDescent="0.35">
      <c r="B136" s="20" t="str">
        <f t="shared" si="13"/>
        <v/>
      </c>
      <c r="C136" s="31">
        <f t="shared" si="14"/>
        <v>0</v>
      </c>
      <c r="D136" s="31">
        <f t="shared" si="15"/>
        <v>0</v>
      </c>
      <c r="E136" s="57">
        <f t="shared" si="16"/>
        <v>0</v>
      </c>
      <c r="F136" s="31">
        <f t="shared" si="17"/>
        <v>0</v>
      </c>
      <c r="G136" s="57">
        <f t="shared" si="18"/>
        <v>0</v>
      </c>
      <c r="I136" s="31">
        <f t="shared" si="19"/>
        <v>0</v>
      </c>
    </row>
    <row r="137" spans="2:9" ht="19.95" customHeight="1" x14ac:dyDescent="0.35">
      <c r="B137" s="20" t="str">
        <f t="shared" si="13"/>
        <v/>
      </c>
      <c r="C137" s="31">
        <f t="shared" si="14"/>
        <v>0</v>
      </c>
      <c r="D137" s="31">
        <f t="shared" si="15"/>
        <v>0</v>
      </c>
      <c r="E137" s="57">
        <f t="shared" si="16"/>
        <v>0</v>
      </c>
      <c r="F137" s="31">
        <f t="shared" si="17"/>
        <v>0</v>
      </c>
      <c r="G137" s="57">
        <f t="shared" si="18"/>
        <v>0</v>
      </c>
      <c r="I137" s="31">
        <f t="shared" si="19"/>
        <v>0</v>
      </c>
    </row>
    <row r="138" spans="2:9" ht="19.95" customHeight="1" x14ac:dyDescent="0.35">
      <c r="B138" s="20" t="str">
        <f t="shared" si="13"/>
        <v/>
      </c>
      <c r="C138" s="31">
        <f t="shared" si="14"/>
        <v>0</v>
      </c>
      <c r="D138" s="31">
        <f t="shared" si="15"/>
        <v>0</v>
      </c>
      <c r="E138" s="57">
        <f t="shared" si="16"/>
        <v>0</v>
      </c>
      <c r="F138" s="31">
        <f t="shared" si="17"/>
        <v>0</v>
      </c>
      <c r="G138" s="57">
        <f t="shared" si="18"/>
        <v>0</v>
      </c>
      <c r="I138" s="31">
        <f t="shared" si="19"/>
        <v>0</v>
      </c>
    </row>
    <row r="139" spans="2:9" ht="19.95" customHeight="1" x14ac:dyDescent="0.35">
      <c r="B139" s="20" t="str">
        <f t="shared" si="13"/>
        <v/>
      </c>
      <c r="C139" s="31">
        <f t="shared" si="14"/>
        <v>0</v>
      </c>
      <c r="D139" s="31">
        <f t="shared" si="15"/>
        <v>0</v>
      </c>
      <c r="E139" s="57">
        <f t="shared" si="16"/>
        <v>0</v>
      </c>
      <c r="F139" s="31">
        <f t="shared" si="17"/>
        <v>0</v>
      </c>
      <c r="G139" s="57">
        <f t="shared" si="18"/>
        <v>0</v>
      </c>
      <c r="I139" s="31">
        <f t="shared" si="19"/>
        <v>0</v>
      </c>
    </row>
    <row r="140" spans="2:9" ht="19.95" customHeight="1" x14ac:dyDescent="0.35">
      <c r="B140" s="20" t="str">
        <f t="shared" si="13"/>
        <v/>
      </c>
      <c r="C140" s="31">
        <f t="shared" si="14"/>
        <v>0</v>
      </c>
      <c r="D140" s="31">
        <f t="shared" si="15"/>
        <v>0</v>
      </c>
      <c r="E140" s="57">
        <f t="shared" si="16"/>
        <v>0</v>
      </c>
      <c r="F140" s="31">
        <f t="shared" si="17"/>
        <v>0</v>
      </c>
      <c r="G140" s="57">
        <f t="shared" si="18"/>
        <v>0</v>
      </c>
      <c r="I140" s="31">
        <f t="shared" si="19"/>
        <v>0</v>
      </c>
    </row>
    <row r="141" spans="2:9" ht="19.95" customHeight="1" x14ac:dyDescent="0.35">
      <c r="B141" s="20" t="str">
        <f t="shared" si="13"/>
        <v/>
      </c>
      <c r="C141" s="31">
        <f t="shared" si="14"/>
        <v>0</v>
      </c>
      <c r="D141" s="31">
        <f t="shared" si="15"/>
        <v>0</v>
      </c>
      <c r="E141" s="57">
        <f t="shared" si="16"/>
        <v>0</v>
      </c>
      <c r="F141" s="31">
        <f t="shared" si="17"/>
        <v>0</v>
      </c>
      <c r="G141" s="57">
        <f t="shared" si="18"/>
        <v>0</v>
      </c>
      <c r="I141" s="31">
        <f t="shared" si="19"/>
        <v>0</v>
      </c>
    </row>
    <row r="142" spans="2:9" ht="19.95" customHeight="1" x14ac:dyDescent="0.35">
      <c r="B142" s="20" t="str">
        <f t="shared" si="13"/>
        <v/>
      </c>
      <c r="C142" s="31">
        <f t="shared" si="14"/>
        <v>0</v>
      </c>
      <c r="D142" s="31">
        <f t="shared" si="15"/>
        <v>0</v>
      </c>
      <c r="E142" s="57">
        <f t="shared" si="16"/>
        <v>0</v>
      </c>
      <c r="F142" s="31">
        <f t="shared" si="17"/>
        <v>0</v>
      </c>
      <c r="G142" s="57">
        <f t="shared" si="18"/>
        <v>0</v>
      </c>
      <c r="I142" s="31">
        <f t="shared" si="19"/>
        <v>0</v>
      </c>
    </row>
    <row r="143" spans="2:9" ht="19.95" customHeight="1" x14ac:dyDescent="0.35">
      <c r="B143" s="20" t="str">
        <f t="shared" si="13"/>
        <v/>
      </c>
      <c r="C143" s="31">
        <f t="shared" si="14"/>
        <v>0</v>
      </c>
      <c r="D143" s="31">
        <f t="shared" si="15"/>
        <v>0</v>
      </c>
      <c r="E143" s="57">
        <f t="shared" si="16"/>
        <v>0</v>
      </c>
      <c r="F143" s="31">
        <f t="shared" si="17"/>
        <v>0</v>
      </c>
      <c r="G143" s="57">
        <f t="shared" si="18"/>
        <v>0</v>
      </c>
      <c r="I143" s="31">
        <f t="shared" si="19"/>
        <v>0</v>
      </c>
    </row>
    <row r="144" spans="2:9" ht="19.95" customHeight="1" x14ac:dyDescent="0.35">
      <c r="B144" s="20" t="str">
        <f t="shared" ref="B144:B207" si="20">IF(AND(D143=0, F143=0, I143=0), "",
 IF(OR(D143&gt;0, F143&gt;0, I143&gt;0), B143+1, ""))</f>
        <v/>
      </c>
      <c r="C144" s="31">
        <f t="shared" ref="C144:C207" si="21">IF(D143-$E$8-$E$6&lt;=0,$E$8+D143-$E$8,$E$8+$E$6)</f>
        <v>0</v>
      </c>
      <c r="D144" s="31">
        <f t="shared" ref="D144:D207" si="22">IF(D143-C144&lt;=0,0,(D143-C144)*(1+($E$7/12)))</f>
        <v>0</v>
      </c>
      <c r="E144" s="57">
        <f t="shared" ref="E144:E207" si="23">IF(AND(((F143-$F$8+C144-F$6-E$6)&lt;=0),D144=0),
F143,IF((F143-$F$6-$F$8)&lt;=0,F143,
IF(D144=0,$F$8-C144+F$6+E$6,F$6)))</f>
        <v>0</v>
      </c>
      <c r="F144" s="31">
        <f t="shared" ref="F144:F207" si="24">IF(F143-Q144&lt;=0,0,(F143-Q144)*(1+($F$7/12)))</f>
        <v>0</v>
      </c>
      <c r="G144" s="57">
        <f t="shared" ref="G144:G207" si="25">IF(AND(((I143-$G$8+E144-G$6-F$6-E$6)&lt;=0),F144=0),
I143, IF((I143-$G$6-$G$8)&lt;=0,I143,
IF(F144=0,$G$8-E144+G$6+F$6+E$6,G$6)))</f>
        <v>0</v>
      </c>
      <c r="I144" s="31">
        <f t="shared" ref="I144:I207" si="26">IF(I143-S144&lt;=0,0,(I143-S144)*(1+($G$7/12)))</f>
        <v>0</v>
      </c>
    </row>
    <row r="145" spans="2:9" ht="19.95" customHeight="1" x14ac:dyDescent="0.35">
      <c r="B145" s="20" t="str">
        <f t="shared" si="20"/>
        <v/>
      </c>
      <c r="C145" s="31">
        <f t="shared" si="21"/>
        <v>0</v>
      </c>
      <c r="D145" s="31">
        <f t="shared" si="22"/>
        <v>0</v>
      </c>
      <c r="E145" s="57">
        <f t="shared" si="23"/>
        <v>0</v>
      </c>
      <c r="F145" s="31">
        <f t="shared" si="24"/>
        <v>0</v>
      </c>
      <c r="G145" s="57">
        <f t="shared" si="25"/>
        <v>0</v>
      </c>
      <c r="I145" s="31">
        <f t="shared" si="26"/>
        <v>0</v>
      </c>
    </row>
    <row r="146" spans="2:9" ht="19.95" customHeight="1" x14ac:dyDescent="0.35">
      <c r="B146" s="20" t="str">
        <f t="shared" si="20"/>
        <v/>
      </c>
      <c r="C146" s="31">
        <f t="shared" si="21"/>
        <v>0</v>
      </c>
      <c r="D146" s="31">
        <f t="shared" si="22"/>
        <v>0</v>
      </c>
      <c r="E146" s="57">
        <f t="shared" si="23"/>
        <v>0</v>
      </c>
      <c r="F146" s="31">
        <f t="shared" si="24"/>
        <v>0</v>
      </c>
      <c r="G146" s="57">
        <f t="shared" si="25"/>
        <v>0</v>
      </c>
      <c r="I146" s="31">
        <f t="shared" si="26"/>
        <v>0</v>
      </c>
    </row>
    <row r="147" spans="2:9" ht="19.95" customHeight="1" x14ac:dyDescent="0.35">
      <c r="B147" s="20" t="str">
        <f t="shared" si="20"/>
        <v/>
      </c>
      <c r="C147" s="31">
        <f t="shared" si="21"/>
        <v>0</v>
      </c>
      <c r="D147" s="31">
        <f t="shared" si="22"/>
        <v>0</v>
      </c>
      <c r="E147" s="57">
        <f t="shared" si="23"/>
        <v>0</v>
      </c>
      <c r="F147" s="31">
        <f t="shared" si="24"/>
        <v>0</v>
      </c>
      <c r="G147" s="57">
        <f t="shared" si="25"/>
        <v>0</v>
      </c>
      <c r="I147" s="31">
        <f t="shared" si="26"/>
        <v>0</v>
      </c>
    </row>
    <row r="148" spans="2:9" ht="19.95" customHeight="1" x14ac:dyDescent="0.35">
      <c r="B148" s="20" t="str">
        <f t="shared" si="20"/>
        <v/>
      </c>
      <c r="C148" s="31">
        <f t="shared" si="21"/>
        <v>0</v>
      </c>
      <c r="D148" s="31">
        <f t="shared" si="22"/>
        <v>0</v>
      </c>
      <c r="E148" s="57">
        <f t="shared" si="23"/>
        <v>0</v>
      </c>
      <c r="F148" s="31">
        <f t="shared" si="24"/>
        <v>0</v>
      </c>
      <c r="G148" s="57">
        <f t="shared" si="25"/>
        <v>0</v>
      </c>
      <c r="I148" s="31">
        <f t="shared" si="26"/>
        <v>0</v>
      </c>
    </row>
    <row r="149" spans="2:9" ht="19.95" customHeight="1" x14ac:dyDescent="0.35">
      <c r="B149" s="20" t="str">
        <f t="shared" si="20"/>
        <v/>
      </c>
      <c r="C149" s="31">
        <f t="shared" si="21"/>
        <v>0</v>
      </c>
      <c r="D149" s="31">
        <f t="shared" si="22"/>
        <v>0</v>
      </c>
      <c r="E149" s="57">
        <f t="shared" si="23"/>
        <v>0</v>
      </c>
      <c r="F149" s="31">
        <f t="shared" si="24"/>
        <v>0</v>
      </c>
      <c r="G149" s="57">
        <f t="shared" si="25"/>
        <v>0</v>
      </c>
      <c r="I149" s="31">
        <f t="shared" si="26"/>
        <v>0</v>
      </c>
    </row>
    <row r="150" spans="2:9" ht="19.95" customHeight="1" x14ac:dyDescent="0.35">
      <c r="B150" s="20" t="str">
        <f t="shared" si="20"/>
        <v/>
      </c>
      <c r="C150" s="31">
        <f t="shared" si="21"/>
        <v>0</v>
      </c>
      <c r="D150" s="31">
        <f t="shared" si="22"/>
        <v>0</v>
      </c>
      <c r="E150" s="57">
        <f t="shared" si="23"/>
        <v>0</v>
      </c>
      <c r="F150" s="31">
        <f t="shared" si="24"/>
        <v>0</v>
      </c>
      <c r="G150" s="57">
        <f t="shared" si="25"/>
        <v>0</v>
      </c>
      <c r="I150" s="31">
        <f t="shared" si="26"/>
        <v>0</v>
      </c>
    </row>
    <row r="151" spans="2:9" ht="19.95" customHeight="1" x14ac:dyDescent="0.35">
      <c r="B151" s="20" t="str">
        <f t="shared" si="20"/>
        <v/>
      </c>
      <c r="C151" s="31">
        <f t="shared" si="21"/>
        <v>0</v>
      </c>
      <c r="D151" s="31">
        <f t="shared" si="22"/>
        <v>0</v>
      </c>
      <c r="E151" s="57">
        <f t="shared" si="23"/>
        <v>0</v>
      </c>
      <c r="F151" s="31">
        <f t="shared" si="24"/>
        <v>0</v>
      </c>
      <c r="G151" s="57">
        <f t="shared" si="25"/>
        <v>0</v>
      </c>
      <c r="I151" s="31">
        <f t="shared" si="26"/>
        <v>0</v>
      </c>
    </row>
    <row r="152" spans="2:9" ht="19.95" customHeight="1" x14ac:dyDescent="0.35">
      <c r="B152" s="20" t="str">
        <f t="shared" si="20"/>
        <v/>
      </c>
      <c r="C152" s="31">
        <f t="shared" si="21"/>
        <v>0</v>
      </c>
      <c r="D152" s="31">
        <f t="shared" si="22"/>
        <v>0</v>
      </c>
      <c r="E152" s="57">
        <f t="shared" si="23"/>
        <v>0</v>
      </c>
      <c r="F152" s="31">
        <f t="shared" si="24"/>
        <v>0</v>
      </c>
      <c r="G152" s="57">
        <f t="shared" si="25"/>
        <v>0</v>
      </c>
      <c r="I152" s="31">
        <f t="shared" si="26"/>
        <v>0</v>
      </c>
    </row>
    <row r="153" spans="2:9" ht="19.95" customHeight="1" x14ac:dyDescent="0.35">
      <c r="B153" s="20" t="str">
        <f t="shared" si="20"/>
        <v/>
      </c>
      <c r="C153" s="31">
        <f t="shared" si="21"/>
        <v>0</v>
      </c>
      <c r="D153" s="31">
        <f t="shared" si="22"/>
        <v>0</v>
      </c>
      <c r="E153" s="57">
        <f t="shared" si="23"/>
        <v>0</v>
      </c>
      <c r="F153" s="31">
        <f t="shared" si="24"/>
        <v>0</v>
      </c>
      <c r="G153" s="57">
        <f t="shared" si="25"/>
        <v>0</v>
      </c>
      <c r="I153" s="31">
        <f t="shared" si="26"/>
        <v>0</v>
      </c>
    </row>
    <row r="154" spans="2:9" ht="19.95" customHeight="1" x14ac:dyDescent="0.35">
      <c r="B154" s="20" t="str">
        <f t="shared" si="20"/>
        <v/>
      </c>
      <c r="C154" s="31">
        <f t="shared" si="21"/>
        <v>0</v>
      </c>
      <c r="D154" s="31">
        <f t="shared" si="22"/>
        <v>0</v>
      </c>
      <c r="E154" s="57">
        <f t="shared" si="23"/>
        <v>0</v>
      </c>
      <c r="F154" s="31">
        <f t="shared" si="24"/>
        <v>0</v>
      </c>
      <c r="G154" s="57">
        <f t="shared" si="25"/>
        <v>0</v>
      </c>
      <c r="I154" s="31">
        <f t="shared" si="26"/>
        <v>0</v>
      </c>
    </row>
    <row r="155" spans="2:9" ht="19.95" customHeight="1" x14ac:dyDescent="0.35">
      <c r="B155" s="20" t="str">
        <f t="shared" si="20"/>
        <v/>
      </c>
      <c r="C155" s="31">
        <f t="shared" si="21"/>
        <v>0</v>
      </c>
      <c r="D155" s="31">
        <f t="shared" si="22"/>
        <v>0</v>
      </c>
      <c r="E155" s="57">
        <f t="shared" si="23"/>
        <v>0</v>
      </c>
      <c r="F155" s="31">
        <f t="shared" si="24"/>
        <v>0</v>
      </c>
      <c r="G155" s="57">
        <f t="shared" si="25"/>
        <v>0</v>
      </c>
      <c r="I155" s="31">
        <f t="shared" si="26"/>
        <v>0</v>
      </c>
    </row>
    <row r="156" spans="2:9" ht="19.95" customHeight="1" x14ac:dyDescent="0.35">
      <c r="B156" s="20" t="str">
        <f t="shared" si="20"/>
        <v/>
      </c>
      <c r="C156" s="31">
        <f t="shared" si="21"/>
        <v>0</v>
      </c>
      <c r="D156" s="31">
        <f t="shared" si="22"/>
        <v>0</v>
      </c>
      <c r="E156" s="57">
        <f t="shared" si="23"/>
        <v>0</v>
      </c>
      <c r="F156" s="31">
        <f t="shared" si="24"/>
        <v>0</v>
      </c>
      <c r="G156" s="57">
        <f t="shared" si="25"/>
        <v>0</v>
      </c>
      <c r="I156" s="31">
        <f t="shared" si="26"/>
        <v>0</v>
      </c>
    </row>
    <row r="157" spans="2:9" ht="19.95" customHeight="1" x14ac:dyDescent="0.35">
      <c r="B157" s="20" t="str">
        <f t="shared" si="20"/>
        <v/>
      </c>
      <c r="C157" s="31">
        <f t="shared" si="21"/>
        <v>0</v>
      </c>
      <c r="D157" s="31">
        <f t="shared" si="22"/>
        <v>0</v>
      </c>
      <c r="E157" s="57">
        <f t="shared" si="23"/>
        <v>0</v>
      </c>
      <c r="F157" s="31">
        <f t="shared" si="24"/>
        <v>0</v>
      </c>
      <c r="G157" s="57">
        <f t="shared" si="25"/>
        <v>0</v>
      </c>
      <c r="I157" s="31">
        <f t="shared" si="26"/>
        <v>0</v>
      </c>
    </row>
    <row r="158" spans="2:9" ht="19.95" customHeight="1" x14ac:dyDescent="0.35">
      <c r="B158" s="20" t="str">
        <f t="shared" si="20"/>
        <v/>
      </c>
      <c r="C158" s="31">
        <f t="shared" si="21"/>
        <v>0</v>
      </c>
      <c r="D158" s="31">
        <f t="shared" si="22"/>
        <v>0</v>
      </c>
      <c r="E158" s="57">
        <f t="shared" si="23"/>
        <v>0</v>
      </c>
      <c r="F158" s="31">
        <f t="shared" si="24"/>
        <v>0</v>
      </c>
      <c r="G158" s="57">
        <f t="shared" si="25"/>
        <v>0</v>
      </c>
      <c r="I158" s="31">
        <f t="shared" si="26"/>
        <v>0</v>
      </c>
    </row>
    <row r="159" spans="2:9" ht="19.95" customHeight="1" x14ac:dyDescent="0.35">
      <c r="B159" s="20" t="str">
        <f t="shared" si="20"/>
        <v/>
      </c>
      <c r="C159" s="31">
        <f t="shared" si="21"/>
        <v>0</v>
      </c>
      <c r="D159" s="31">
        <f t="shared" si="22"/>
        <v>0</v>
      </c>
      <c r="E159" s="57">
        <f t="shared" si="23"/>
        <v>0</v>
      </c>
      <c r="F159" s="31">
        <f t="shared" si="24"/>
        <v>0</v>
      </c>
      <c r="G159" s="57">
        <f t="shared" si="25"/>
        <v>0</v>
      </c>
      <c r="I159" s="31">
        <f t="shared" si="26"/>
        <v>0</v>
      </c>
    </row>
    <row r="160" spans="2:9" ht="19.95" customHeight="1" x14ac:dyDescent="0.35">
      <c r="B160" s="20" t="str">
        <f t="shared" si="20"/>
        <v/>
      </c>
      <c r="C160" s="31">
        <f t="shared" si="21"/>
        <v>0</v>
      </c>
      <c r="D160" s="31">
        <f t="shared" si="22"/>
        <v>0</v>
      </c>
      <c r="E160" s="57">
        <f t="shared" si="23"/>
        <v>0</v>
      </c>
      <c r="F160" s="31">
        <f t="shared" si="24"/>
        <v>0</v>
      </c>
      <c r="G160" s="57">
        <f t="shared" si="25"/>
        <v>0</v>
      </c>
      <c r="I160" s="31">
        <f t="shared" si="26"/>
        <v>0</v>
      </c>
    </row>
    <row r="161" spans="2:9" ht="19.95" customHeight="1" x14ac:dyDescent="0.35">
      <c r="B161" s="20" t="str">
        <f t="shared" si="20"/>
        <v/>
      </c>
      <c r="C161" s="31">
        <f t="shared" si="21"/>
        <v>0</v>
      </c>
      <c r="D161" s="31">
        <f t="shared" si="22"/>
        <v>0</v>
      </c>
      <c r="E161" s="57">
        <f t="shared" si="23"/>
        <v>0</v>
      </c>
      <c r="F161" s="31">
        <f t="shared" si="24"/>
        <v>0</v>
      </c>
      <c r="G161" s="57">
        <f t="shared" si="25"/>
        <v>0</v>
      </c>
      <c r="I161" s="31">
        <f t="shared" si="26"/>
        <v>0</v>
      </c>
    </row>
    <row r="162" spans="2:9" ht="19.95" customHeight="1" x14ac:dyDescent="0.35">
      <c r="B162" s="20" t="str">
        <f t="shared" si="20"/>
        <v/>
      </c>
      <c r="C162" s="31">
        <f t="shared" si="21"/>
        <v>0</v>
      </c>
      <c r="D162" s="31">
        <f t="shared" si="22"/>
        <v>0</v>
      </c>
      <c r="E162" s="57">
        <f t="shared" si="23"/>
        <v>0</v>
      </c>
      <c r="F162" s="31">
        <f t="shared" si="24"/>
        <v>0</v>
      </c>
      <c r="G162" s="57">
        <f t="shared" si="25"/>
        <v>0</v>
      </c>
      <c r="I162" s="31">
        <f t="shared" si="26"/>
        <v>0</v>
      </c>
    </row>
    <row r="163" spans="2:9" ht="19.95" customHeight="1" x14ac:dyDescent="0.35">
      <c r="B163" s="20" t="str">
        <f t="shared" si="20"/>
        <v/>
      </c>
      <c r="C163" s="31">
        <f t="shared" si="21"/>
        <v>0</v>
      </c>
      <c r="D163" s="31">
        <f t="shared" si="22"/>
        <v>0</v>
      </c>
      <c r="E163" s="57">
        <f t="shared" si="23"/>
        <v>0</v>
      </c>
      <c r="F163" s="31">
        <f t="shared" si="24"/>
        <v>0</v>
      </c>
      <c r="G163" s="57">
        <f t="shared" si="25"/>
        <v>0</v>
      </c>
      <c r="I163" s="31">
        <f t="shared" si="26"/>
        <v>0</v>
      </c>
    </row>
    <row r="164" spans="2:9" ht="19.95" customHeight="1" x14ac:dyDescent="0.35">
      <c r="B164" s="20" t="str">
        <f t="shared" si="20"/>
        <v/>
      </c>
      <c r="C164" s="31">
        <f t="shared" si="21"/>
        <v>0</v>
      </c>
      <c r="D164" s="31">
        <f t="shared" si="22"/>
        <v>0</v>
      </c>
      <c r="E164" s="57">
        <f t="shared" si="23"/>
        <v>0</v>
      </c>
      <c r="F164" s="31">
        <f t="shared" si="24"/>
        <v>0</v>
      </c>
      <c r="G164" s="57">
        <f t="shared" si="25"/>
        <v>0</v>
      </c>
      <c r="I164" s="31">
        <f t="shared" si="26"/>
        <v>0</v>
      </c>
    </row>
    <row r="165" spans="2:9" ht="19.95" customHeight="1" x14ac:dyDescent="0.35">
      <c r="B165" s="20" t="str">
        <f t="shared" si="20"/>
        <v/>
      </c>
      <c r="C165" s="31">
        <f t="shared" si="21"/>
        <v>0</v>
      </c>
      <c r="D165" s="31">
        <f t="shared" si="22"/>
        <v>0</v>
      </c>
      <c r="E165" s="57">
        <f t="shared" si="23"/>
        <v>0</v>
      </c>
      <c r="F165" s="31">
        <f t="shared" si="24"/>
        <v>0</v>
      </c>
      <c r="G165" s="57">
        <f t="shared" si="25"/>
        <v>0</v>
      </c>
      <c r="I165" s="31">
        <f t="shared" si="26"/>
        <v>0</v>
      </c>
    </row>
    <row r="166" spans="2:9" ht="19.95" customHeight="1" x14ac:dyDescent="0.35">
      <c r="B166" s="20" t="str">
        <f t="shared" si="20"/>
        <v/>
      </c>
      <c r="C166" s="31">
        <f t="shared" si="21"/>
        <v>0</v>
      </c>
      <c r="D166" s="31">
        <f t="shared" si="22"/>
        <v>0</v>
      </c>
      <c r="E166" s="57">
        <f t="shared" si="23"/>
        <v>0</v>
      </c>
      <c r="F166" s="31">
        <f t="shared" si="24"/>
        <v>0</v>
      </c>
      <c r="G166" s="57">
        <f t="shared" si="25"/>
        <v>0</v>
      </c>
      <c r="I166" s="31">
        <f t="shared" si="26"/>
        <v>0</v>
      </c>
    </row>
    <row r="167" spans="2:9" ht="19.95" customHeight="1" x14ac:dyDescent="0.35">
      <c r="B167" s="20" t="str">
        <f t="shared" si="20"/>
        <v/>
      </c>
      <c r="C167" s="31">
        <f t="shared" si="21"/>
        <v>0</v>
      </c>
      <c r="D167" s="31">
        <f t="shared" si="22"/>
        <v>0</v>
      </c>
      <c r="E167" s="57">
        <f t="shared" si="23"/>
        <v>0</v>
      </c>
      <c r="F167" s="31">
        <f t="shared" si="24"/>
        <v>0</v>
      </c>
      <c r="G167" s="57">
        <f t="shared" si="25"/>
        <v>0</v>
      </c>
      <c r="I167" s="31">
        <f t="shared" si="26"/>
        <v>0</v>
      </c>
    </row>
    <row r="168" spans="2:9" ht="19.95" customHeight="1" x14ac:dyDescent="0.35">
      <c r="B168" s="20" t="str">
        <f t="shared" si="20"/>
        <v/>
      </c>
      <c r="C168" s="31">
        <f t="shared" si="21"/>
        <v>0</v>
      </c>
      <c r="D168" s="31">
        <f t="shared" si="22"/>
        <v>0</v>
      </c>
      <c r="E168" s="57">
        <f t="shared" si="23"/>
        <v>0</v>
      </c>
      <c r="F168" s="31">
        <f t="shared" si="24"/>
        <v>0</v>
      </c>
      <c r="G168" s="57">
        <f t="shared" si="25"/>
        <v>0</v>
      </c>
      <c r="I168" s="31">
        <f t="shared" si="26"/>
        <v>0</v>
      </c>
    </row>
    <row r="169" spans="2:9" ht="19.95" customHeight="1" x14ac:dyDescent="0.35">
      <c r="B169" s="20" t="str">
        <f t="shared" si="20"/>
        <v/>
      </c>
      <c r="C169" s="31">
        <f t="shared" si="21"/>
        <v>0</v>
      </c>
      <c r="D169" s="31">
        <f t="shared" si="22"/>
        <v>0</v>
      </c>
      <c r="E169" s="57">
        <f t="shared" si="23"/>
        <v>0</v>
      </c>
      <c r="F169" s="31">
        <f t="shared" si="24"/>
        <v>0</v>
      </c>
      <c r="G169" s="57">
        <f t="shared" si="25"/>
        <v>0</v>
      </c>
      <c r="I169" s="31">
        <f t="shared" si="26"/>
        <v>0</v>
      </c>
    </row>
    <row r="170" spans="2:9" ht="19.95" customHeight="1" x14ac:dyDescent="0.35">
      <c r="B170" s="20" t="str">
        <f t="shared" si="20"/>
        <v/>
      </c>
      <c r="C170" s="31">
        <f t="shared" si="21"/>
        <v>0</v>
      </c>
      <c r="D170" s="31">
        <f t="shared" si="22"/>
        <v>0</v>
      </c>
      <c r="E170" s="57">
        <f t="shared" si="23"/>
        <v>0</v>
      </c>
      <c r="F170" s="31">
        <f t="shared" si="24"/>
        <v>0</v>
      </c>
      <c r="G170" s="57">
        <f t="shared" si="25"/>
        <v>0</v>
      </c>
      <c r="I170" s="31">
        <f t="shared" si="26"/>
        <v>0</v>
      </c>
    </row>
    <row r="171" spans="2:9" ht="19.95" customHeight="1" x14ac:dyDescent="0.35">
      <c r="B171" s="20" t="str">
        <f t="shared" si="20"/>
        <v/>
      </c>
      <c r="C171" s="31">
        <f t="shared" si="21"/>
        <v>0</v>
      </c>
      <c r="D171" s="31">
        <f t="shared" si="22"/>
        <v>0</v>
      </c>
      <c r="E171" s="57">
        <f t="shared" si="23"/>
        <v>0</v>
      </c>
      <c r="F171" s="31">
        <f t="shared" si="24"/>
        <v>0</v>
      </c>
      <c r="G171" s="57">
        <f t="shared" si="25"/>
        <v>0</v>
      </c>
      <c r="I171" s="31">
        <f t="shared" si="26"/>
        <v>0</v>
      </c>
    </row>
    <row r="172" spans="2:9" ht="19.95" customHeight="1" x14ac:dyDescent="0.35">
      <c r="B172" s="20" t="str">
        <f t="shared" si="20"/>
        <v/>
      </c>
      <c r="C172" s="31">
        <f t="shared" si="21"/>
        <v>0</v>
      </c>
      <c r="D172" s="31">
        <f t="shared" si="22"/>
        <v>0</v>
      </c>
      <c r="E172" s="57">
        <f t="shared" si="23"/>
        <v>0</v>
      </c>
      <c r="F172" s="31">
        <f t="shared" si="24"/>
        <v>0</v>
      </c>
      <c r="G172" s="57">
        <f t="shared" si="25"/>
        <v>0</v>
      </c>
      <c r="I172" s="31">
        <f t="shared" si="26"/>
        <v>0</v>
      </c>
    </row>
    <row r="173" spans="2:9" ht="19.95" customHeight="1" x14ac:dyDescent="0.35">
      <c r="B173" s="20" t="str">
        <f t="shared" si="20"/>
        <v/>
      </c>
      <c r="C173" s="31">
        <f t="shared" si="21"/>
        <v>0</v>
      </c>
      <c r="D173" s="31">
        <f t="shared" si="22"/>
        <v>0</v>
      </c>
      <c r="E173" s="57">
        <f t="shared" si="23"/>
        <v>0</v>
      </c>
      <c r="F173" s="31">
        <f t="shared" si="24"/>
        <v>0</v>
      </c>
      <c r="G173" s="57">
        <f t="shared" si="25"/>
        <v>0</v>
      </c>
      <c r="I173" s="31">
        <f t="shared" si="26"/>
        <v>0</v>
      </c>
    </row>
    <row r="174" spans="2:9" ht="19.95" customHeight="1" x14ac:dyDescent="0.35">
      <c r="B174" s="20" t="str">
        <f t="shared" si="20"/>
        <v/>
      </c>
      <c r="C174" s="31">
        <f t="shared" si="21"/>
        <v>0</v>
      </c>
      <c r="D174" s="31">
        <f t="shared" si="22"/>
        <v>0</v>
      </c>
      <c r="E174" s="57">
        <f t="shared" si="23"/>
        <v>0</v>
      </c>
      <c r="F174" s="31">
        <f t="shared" si="24"/>
        <v>0</v>
      </c>
      <c r="G174" s="57">
        <f t="shared" si="25"/>
        <v>0</v>
      </c>
      <c r="I174" s="31">
        <f t="shared" si="26"/>
        <v>0</v>
      </c>
    </row>
    <row r="175" spans="2:9" ht="19.95" customHeight="1" x14ac:dyDescent="0.35">
      <c r="B175" s="20" t="str">
        <f t="shared" si="20"/>
        <v/>
      </c>
      <c r="C175" s="31">
        <f t="shared" si="21"/>
        <v>0</v>
      </c>
      <c r="D175" s="31">
        <f t="shared" si="22"/>
        <v>0</v>
      </c>
      <c r="E175" s="57">
        <f t="shared" si="23"/>
        <v>0</v>
      </c>
      <c r="F175" s="31">
        <f t="shared" si="24"/>
        <v>0</v>
      </c>
      <c r="G175" s="57">
        <f t="shared" si="25"/>
        <v>0</v>
      </c>
      <c r="I175" s="31">
        <f t="shared" si="26"/>
        <v>0</v>
      </c>
    </row>
    <row r="176" spans="2:9" ht="19.95" customHeight="1" x14ac:dyDescent="0.35">
      <c r="B176" s="20" t="str">
        <f t="shared" si="20"/>
        <v/>
      </c>
      <c r="C176" s="31">
        <f t="shared" si="21"/>
        <v>0</v>
      </c>
      <c r="D176" s="31">
        <f t="shared" si="22"/>
        <v>0</v>
      </c>
      <c r="E176" s="57">
        <f t="shared" si="23"/>
        <v>0</v>
      </c>
      <c r="F176" s="31">
        <f t="shared" si="24"/>
        <v>0</v>
      </c>
      <c r="G176" s="57">
        <f t="shared" si="25"/>
        <v>0</v>
      </c>
      <c r="I176" s="31">
        <f t="shared" si="26"/>
        <v>0</v>
      </c>
    </row>
    <row r="177" spans="2:9" ht="19.95" customHeight="1" x14ac:dyDescent="0.35">
      <c r="B177" s="20" t="str">
        <f t="shared" si="20"/>
        <v/>
      </c>
      <c r="C177" s="31">
        <f t="shared" si="21"/>
        <v>0</v>
      </c>
      <c r="D177" s="31">
        <f t="shared" si="22"/>
        <v>0</v>
      </c>
      <c r="E177" s="57">
        <f t="shared" si="23"/>
        <v>0</v>
      </c>
      <c r="F177" s="31">
        <f t="shared" si="24"/>
        <v>0</v>
      </c>
      <c r="G177" s="57">
        <f t="shared" si="25"/>
        <v>0</v>
      </c>
      <c r="I177" s="31">
        <f t="shared" si="26"/>
        <v>0</v>
      </c>
    </row>
    <row r="178" spans="2:9" ht="19.95" customHeight="1" x14ac:dyDescent="0.35">
      <c r="B178" s="20" t="str">
        <f t="shared" si="20"/>
        <v/>
      </c>
      <c r="C178" s="31">
        <f t="shared" si="21"/>
        <v>0</v>
      </c>
      <c r="D178" s="31">
        <f t="shared" si="22"/>
        <v>0</v>
      </c>
      <c r="E178" s="57">
        <f t="shared" si="23"/>
        <v>0</v>
      </c>
      <c r="F178" s="31">
        <f t="shared" si="24"/>
        <v>0</v>
      </c>
      <c r="G178" s="57">
        <f t="shared" si="25"/>
        <v>0</v>
      </c>
      <c r="I178" s="31">
        <f t="shared" si="26"/>
        <v>0</v>
      </c>
    </row>
    <row r="179" spans="2:9" ht="19.95" customHeight="1" x14ac:dyDescent="0.35">
      <c r="B179" s="20" t="str">
        <f t="shared" si="20"/>
        <v/>
      </c>
      <c r="C179" s="31">
        <f t="shared" si="21"/>
        <v>0</v>
      </c>
      <c r="D179" s="31">
        <f t="shared" si="22"/>
        <v>0</v>
      </c>
      <c r="E179" s="57">
        <f t="shared" si="23"/>
        <v>0</v>
      </c>
      <c r="F179" s="31">
        <f t="shared" si="24"/>
        <v>0</v>
      </c>
      <c r="G179" s="57">
        <f t="shared" si="25"/>
        <v>0</v>
      </c>
      <c r="I179" s="31">
        <f t="shared" si="26"/>
        <v>0</v>
      </c>
    </row>
    <row r="180" spans="2:9" ht="19.95" customHeight="1" x14ac:dyDescent="0.35">
      <c r="B180" s="20" t="str">
        <f t="shared" si="20"/>
        <v/>
      </c>
      <c r="C180" s="31">
        <f t="shared" si="21"/>
        <v>0</v>
      </c>
      <c r="D180" s="31">
        <f t="shared" si="22"/>
        <v>0</v>
      </c>
      <c r="E180" s="57">
        <f t="shared" si="23"/>
        <v>0</v>
      </c>
      <c r="F180" s="31">
        <f t="shared" si="24"/>
        <v>0</v>
      </c>
      <c r="G180" s="57">
        <f t="shared" si="25"/>
        <v>0</v>
      </c>
      <c r="I180" s="31">
        <f t="shared" si="26"/>
        <v>0</v>
      </c>
    </row>
    <row r="181" spans="2:9" ht="19.95" customHeight="1" x14ac:dyDescent="0.35">
      <c r="B181" s="20" t="str">
        <f t="shared" si="20"/>
        <v/>
      </c>
      <c r="C181" s="31">
        <f t="shared" si="21"/>
        <v>0</v>
      </c>
      <c r="D181" s="31">
        <f t="shared" si="22"/>
        <v>0</v>
      </c>
      <c r="E181" s="57">
        <f t="shared" si="23"/>
        <v>0</v>
      </c>
      <c r="F181" s="31">
        <f t="shared" si="24"/>
        <v>0</v>
      </c>
      <c r="G181" s="57">
        <f t="shared" si="25"/>
        <v>0</v>
      </c>
      <c r="I181" s="31">
        <f t="shared" si="26"/>
        <v>0</v>
      </c>
    </row>
    <row r="182" spans="2:9" ht="19.95" customHeight="1" x14ac:dyDescent="0.35">
      <c r="B182" s="20" t="str">
        <f t="shared" si="20"/>
        <v/>
      </c>
      <c r="C182" s="31">
        <f t="shared" si="21"/>
        <v>0</v>
      </c>
      <c r="D182" s="31">
        <f t="shared" si="22"/>
        <v>0</v>
      </c>
      <c r="E182" s="57">
        <f t="shared" si="23"/>
        <v>0</v>
      </c>
      <c r="F182" s="31">
        <f t="shared" si="24"/>
        <v>0</v>
      </c>
      <c r="G182" s="57">
        <f t="shared" si="25"/>
        <v>0</v>
      </c>
      <c r="I182" s="31">
        <f t="shared" si="26"/>
        <v>0</v>
      </c>
    </row>
    <row r="183" spans="2:9" ht="19.95" customHeight="1" x14ac:dyDescent="0.35">
      <c r="B183" s="20" t="str">
        <f t="shared" si="20"/>
        <v/>
      </c>
      <c r="C183" s="31">
        <f t="shared" si="21"/>
        <v>0</v>
      </c>
      <c r="D183" s="31">
        <f t="shared" si="22"/>
        <v>0</v>
      </c>
      <c r="E183" s="57">
        <f t="shared" si="23"/>
        <v>0</v>
      </c>
      <c r="F183" s="31">
        <f t="shared" si="24"/>
        <v>0</v>
      </c>
      <c r="G183" s="57">
        <f t="shared" si="25"/>
        <v>0</v>
      </c>
      <c r="I183" s="31">
        <f t="shared" si="26"/>
        <v>0</v>
      </c>
    </row>
    <row r="184" spans="2:9" ht="19.95" customHeight="1" x14ac:dyDescent="0.35">
      <c r="B184" s="20" t="str">
        <f t="shared" si="20"/>
        <v/>
      </c>
      <c r="C184" s="31">
        <f t="shared" si="21"/>
        <v>0</v>
      </c>
      <c r="D184" s="31">
        <f t="shared" si="22"/>
        <v>0</v>
      </c>
      <c r="E184" s="57">
        <f t="shared" si="23"/>
        <v>0</v>
      </c>
      <c r="F184" s="31">
        <f t="shared" si="24"/>
        <v>0</v>
      </c>
      <c r="G184" s="57">
        <f t="shared" si="25"/>
        <v>0</v>
      </c>
      <c r="I184" s="31">
        <f t="shared" si="26"/>
        <v>0</v>
      </c>
    </row>
    <row r="185" spans="2:9" ht="19.95" customHeight="1" x14ac:dyDescent="0.35">
      <c r="B185" s="20" t="str">
        <f t="shared" si="20"/>
        <v/>
      </c>
      <c r="C185" s="31">
        <f t="shared" si="21"/>
        <v>0</v>
      </c>
      <c r="D185" s="31">
        <f t="shared" si="22"/>
        <v>0</v>
      </c>
      <c r="E185" s="57">
        <f t="shared" si="23"/>
        <v>0</v>
      </c>
      <c r="F185" s="31">
        <f t="shared" si="24"/>
        <v>0</v>
      </c>
      <c r="G185" s="57">
        <f t="shared" si="25"/>
        <v>0</v>
      </c>
      <c r="I185" s="31">
        <f t="shared" si="26"/>
        <v>0</v>
      </c>
    </row>
    <row r="186" spans="2:9" ht="19.95" customHeight="1" x14ac:dyDescent="0.35">
      <c r="B186" s="20" t="str">
        <f t="shared" si="20"/>
        <v/>
      </c>
      <c r="C186" s="31">
        <f t="shared" si="21"/>
        <v>0</v>
      </c>
      <c r="D186" s="31">
        <f t="shared" si="22"/>
        <v>0</v>
      </c>
      <c r="E186" s="57">
        <f t="shared" si="23"/>
        <v>0</v>
      </c>
      <c r="F186" s="31">
        <f t="shared" si="24"/>
        <v>0</v>
      </c>
      <c r="G186" s="57">
        <f t="shared" si="25"/>
        <v>0</v>
      </c>
      <c r="I186" s="31">
        <f t="shared" si="26"/>
        <v>0</v>
      </c>
    </row>
    <row r="187" spans="2:9" ht="19.95" customHeight="1" x14ac:dyDescent="0.35">
      <c r="B187" s="20" t="str">
        <f t="shared" si="20"/>
        <v/>
      </c>
      <c r="C187" s="31">
        <f t="shared" si="21"/>
        <v>0</v>
      </c>
      <c r="D187" s="31">
        <f t="shared" si="22"/>
        <v>0</v>
      </c>
      <c r="E187" s="57">
        <f t="shared" si="23"/>
        <v>0</v>
      </c>
      <c r="F187" s="31">
        <f t="shared" si="24"/>
        <v>0</v>
      </c>
      <c r="G187" s="57">
        <f t="shared" si="25"/>
        <v>0</v>
      </c>
      <c r="I187" s="31">
        <f t="shared" si="26"/>
        <v>0</v>
      </c>
    </row>
    <row r="188" spans="2:9" ht="19.95" customHeight="1" x14ac:dyDescent="0.35">
      <c r="B188" s="20" t="str">
        <f t="shared" si="20"/>
        <v/>
      </c>
      <c r="C188" s="31">
        <f t="shared" si="21"/>
        <v>0</v>
      </c>
      <c r="D188" s="31">
        <f t="shared" si="22"/>
        <v>0</v>
      </c>
      <c r="E188" s="57">
        <f t="shared" si="23"/>
        <v>0</v>
      </c>
      <c r="F188" s="31">
        <f t="shared" si="24"/>
        <v>0</v>
      </c>
      <c r="G188" s="57">
        <f t="shared" si="25"/>
        <v>0</v>
      </c>
      <c r="I188" s="31">
        <f t="shared" si="26"/>
        <v>0</v>
      </c>
    </row>
    <row r="189" spans="2:9" ht="19.95" customHeight="1" x14ac:dyDescent="0.35">
      <c r="B189" s="20" t="str">
        <f t="shared" si="20"/>
        <v/>
      </c>
      <c r="C189" s="31">
        <f t="shared" si="21"/>
        <v>0</v>
      </c>
      <c r="D189" s="31">
        <f t="shared" si="22"/>
        <v>0</v>
      </c>
      <c r="E189" s="57">
        <f t="shared" si="23"/>
        <v>0</v>
      </c>
      <c r="F189" s="31">
        <f t="shared" si="24"/>
        <v>0</v>
      </c>
      <c r="G189" s="57">
        <f t="shared" si="25"/>
        <v>0</v>
      </c>
      <c r="I189" s="31">
        <f t="shared" si="26"/>
        <v>0</v>
      </c>
    </row>
    <row r="190" spans="2:9" ht="19.95" customHeight="1" x14ac:dyDescent="0.35">
      <c r="B190" s="20" t="str">
        <f t="shared" si="20"/>
        <v/>
      </c>
      <c r="C190" s="31">
        <f t="shared" si="21"/>
        <v>0</v>
      </c>
      <c r="D190" s="31">
        <f t="shared" si="22"/>
        <v>0</v>
      </c>
      <c r="E190" s="57">
        <f t="shared" si="23"/>
        <v>0</v>
      </c>
      <c r="F190" s="31">
        <f t="shared" si="24"/>
        <v>0</v>
      </c>
      <c r="G190" s="57">
        <f t="shared" si="25"/>
        <v>0</v>
      </c>
      <c r="I190" s="31">
        <f t="shared" si="26"/>
        <v>0</v>
      </c>
    </row>
    <row r="191" spans="2:9" ht="19.95" customHeight="1" x14ac:dyDescent="0.35">
      <c r="B191" s="20" t="str">
        <f t="shared" si="20"/>
        <v/>
      </c>
      <c r="C191" s="31">
        <f t="shared" si="21"/>
        <v>0</v>
      </c>
      <c r="D191" s="31">
        <f t="shared" si="22"/>
        <v>0</v>
      </c>
      <c r="E191" s="57">
        <f t="shared" si="23"/>
        <v>0</v>
      </c>
      <c r="F191" s="31">
        <f t="shared" si="24"/>
        <v>0</v>
      </c>
      <c r="G191" s="57">
        <f t="shared" si="25"/>
        <v>0</v>
      </c>
      <c r="I191" s="31">
        <f t="shared" si="26"/>
        <v>0</v>
      </c>
    </row>
    <row r="192" spans="2:9" ht="19.95" customHeight="1" x14ac:dyDescent="0.35">
      <c r="B192" s="20" t="str">
        <f t="shared" si="20"/>
        <v/>
      </c>
      <c r="C192" s="31">
        <f t="shared" si="21"/>
        <v>0</v>
      </c>
      <c r="D192" s="31">
        <f t="shared" si="22"/>
        <v>0</v>
      </c>
      <c r="E192" s="57">
        <f t="shared" si="23"/>
        <v>0</v>
      </c>
      <c r="F192" s="31">
        <f t="shared" si="24"/>
        <v>0</v>
      </c>
      <c r="G192" s="57">
        <f t="shared" si="25"/>
        <v>0</v>
      </c>
      <c r="I192" s="31">
        <f t="shared" si="26"/>
        <v>0</v>
      </c>
    </row>
    <row r="193" spans="2:9" ht="19.95" customHeight="1" x14ac:dyDescent="0.35">
      <c r="B193" s="20" t="str">
        <f t="shared" si="20"/>
        <v/>
      </c>
      <c r="C193" s="31">
        <f t="shared" si="21"/>
        <v>0</v>
      </c>
      <c r="D193" s="31">
        <f t="shared" si="22"/>
        <v>0</v>
      </c>
      <c r="E193" s="57">
        <f t="shared" si="23"/>
        <v>0</v>
      </c>
      <c r="F193" s="31">
        <f t="shared" si="24"/>
        <v>0</v>
      </c>
      <c r="G193" s="57">
        <f t="shared" si="25"/>
        <v>0</v>
      </c>
      <c r="I193" s="31">
        <f t="shared" si="26"/>
        <v>0</v>
      </c>
    </row>
    <row r="194" spans="2:9" ht="19.95" customHeight="1" x14ac:dyDescent="0.35">
      <c r="B194" s="20" t="str">
        <f t="shared" si="20"/>
        <v/>
      </c>
      <c r="C194" s="31">
        <f t="shared" si="21"/>
        <v>0</v>
      </c>
      <c r="D194" s="31">
        <f t="shared" si="22"/>
        <v>0</v>
      </c>
      <c r="E194" s="57">
        <f t="shared" si="23"/>
        <v>0</v>
      </c>
      <c r="F194" s="31">
        <f t="shared" si="24"/>
        <v>0</v>
      </c>
      <c r="G194" s="57">
        <f t="shared" si="25"/>
        <v>0</v>
      </c>
      <c r="I194" s="31">
        <f t="shared" si="26"/>
        <v>0</v>
      </c>
    </row>
    <row r="195" spans="2:9" ht="19.95" customHeight="1" x14ac:dyDescent="0.35">
      <c r="B195" s="20" t="str">
        <f t="shared" si="20"/>
        <v/>
      </c>
      <c r="C195" s="31">
        <f t="shared" si="21"/>
        <v>0</v>
      </c>
      <c r="D195" s="31">
        <f t="shared" si="22"/>
        <v>0</v>
      </c>
      <c r="E195" s="57">
        <f t="shared" si="23"/>
        <v>0</v>
      </c>
      <c r="F195" s="31">
        <f t="shared" si="24"/>
        <v>0</v>
      </c>
      <c r="G195" s="57">
        <f t="shared" si="25"/>
        <v>0</v>
      </c>
      <c r="I195" s="31">
        <f t="shared" si="26"/>
        <v>0</v>
      </c>
    </row>
    <row r="196" spans="2:9" ht="19.95" customHeight="1" x14ac:dyDescent="0.35">
      <c r="B196" s="20" t="str">
        <f t="shared" si="20"/>
        <v/>
      </c>
      <c r="C196" s="31">
        <f t="shared" si="21"/>
        <v>0</v>
      </c>
      <c r="D196" s="31">
        <f t="shared" si="22"/>
        <v>0</v>
      </c>
      <c r="E196" s="57">
        <f t="shared" si="23"/>
        <v>0</v>
      </c>
      <c r="F196" s="31">
        <f t="shared" si="24"/>
        <v>0</v>
      </c>
      <c r="G196" s="57">
        <f t="shared" si="25"/>
        <v>0</v>
      </c>
      <c r="I196" s="31">
        <f t="shared" si="26"/>
        <v>0</v>
      </c>
    </row>
    <row r="197" spans="2:9" ht="19.95" customHeight="1" x14ac:dyDescent="0.35">
      <c r="B197" s="20" t="str">
        <f t="shared" si="20"/>
        <v/>
      </c>
      <c r="C197" s="31">
        <f t="shared" si="21"/>
        <v>0</v>
      </c>
      <c r="D197" s="31">
        <f t="shared" si="22"/>
        <v>0</v>
      </c>
      <c r="E197" s="57">
        <f t="shared" si="23"/>
        <v>0</v>
      </c>
      <c r="F197" s="31">
        <f t="shared" si="24"/>
        <v>0</v>
      </c>
      <c r="G197" s="57">
        <f t="shared" si="25"/>
        <v>0</v>
      </c>
      <c r="I197" s="31">
        <f t="shared" si="26"/>
        <v>0</v>
      </c>
    </row>
    <row r="198" spans="2:9" ht="19.95" customHeight="1" x14ac:dyDescent="0.35">
      <c r="B198" s="20" t="str">
        <f t="shared" si="20"/>
        <v/>
      </c>
      <c r="C198" s="31">
        <f t="shared" si="21"/>
        <v>0</v>
      </c>
      <c r="D198" s="31">
        <f t="shared" si="22"/>
        <v>0</v>
      </c>
      <c r="E198" s="57">
        <f t="shared" si="23"/>
        <v>0</v>
      </c>
      <c r="F198" s="31">
        <f t="shared" si="24"/>
        <v>0</v>
      </c>
      <c r="G198" s="57">
        <f t="shared" si="25"/>
        <v>0</v>
      </c>
      <c r="I198" s="31">
        <f t="shared" si="26"/>
        <v>0</v>
      </c>
    </row>
    <row r="199" spans="2:9" ht="19.95" customHeight="1" x14ac:dyDescent="0.35">
      <c r="B199" s="20" t="str">
        <f t="shared" si="20"/>
        <v/>
      </c>
      <c r="C199" s="31">
        <f t="shared" si="21"/>
        <v>0</v>
      </c>
      <c r="D199" s="31">
        <f t="shared" si="22"/>
        <v>0</v>
      </c>
      <c r="E199" s="57">
        <f t="shared" si="23"/>
        <v>0</v>
      </c>
      <c r="F199" s="31">
        <f t="shared" si="24"/>
        <v>0</v>
      </c>
      <c r="G199" s="57">
        <f t="shared" si="25"/>
        <v>0</v>
      </c>
      <c r="I199" s="31">
        <f t="shared" si="26"/>
        <v>0</v>
      </c>
    </row>
    <row r="200" spans="2:9" ht="19.95" customHeight="1" x14ac:dyDescent="0.35">
      <c r="B200" s="20" t="str">
        <f t="shared" si="20"/>
        <v/>
      </c>
      <c r="C200" s="31">
        <f t="shared" si="21"/>
        <v>0</v>
      </c>
      <c r="D200" s="31">
        <f t="shared" si="22"/>
        <v>0</v>
      </c>
      <c r="E200" s="57">
        <f t="shared" si="23"/>
        <v>0</v>
      </c>
      <c r="F200" s="31">
        <f t="shared" si="24"/>
        <v>0</v>
      </c>
      <c r="G200" s="57">
        <f t="shared" si="25"/>
        <v>0</v>
      </c>
      <c r="I200" s="31">
        <f t="shared" si="26"/>
        <v>0</v>
      </c>
    </row>
    <row r="201" spans="2:9" ht="19.95" customHeight="1" x14ac:dyDescent="0.35">
      <c r="B201" s="20" t="str">
        <f t="shared" si="20"/>
        <v/>
      </c>
      <c r="C201" s="31">
        <f t="shared" si="21"/>
        <v>0</v>
      </c>
      <c r="D201" s="31">
        <f t="shared" si="22"/>
        <v>0</v>
      </c>
      <c r="E201" s="57">
        <f t="shared" si="23"/>
        <v>0</v>
      </c>
      <c r="F201" s="31">
        <f t="shared" si="24"/>
        <v>0</v>
      </c>
      <c r="G201" s="57">
        <f t="shared" si="25"/>
        <v>0</v>
      </c>
      <c r="I201" s="31">
        <f t="shared" si="26"/>
        <v>0</v>
      </c>
    </row>
    <row r="202" spans="2:9" ht="19.95" customHeight="1" x14ac:dyDescent="0.35">
      <c r="B202" s="20" t="str">
        <f t="shared" si="20"/>
        <v/>
      </c>
      <c r="C202" s="31">
        <f t="shared" si="21"/>
        <v>0</v>
      </c>
      <c r="D202" s="31">
        <f t="shared" si="22"/>
        <v>0</v>
      </c>
      <c r="E202" s="57">
        <f t="shared" si="23"/>
        <v>0</v>
      </c>
      <c r="F202" s="31">
        <f t="shared" si="24"/>
        <v>0</v>
      </c>
      <c r="G202" s="57">
        <f t="shared" si="25"/>
        <v>0</v>
      </c>
      <c r="I202" s="31">
        <f t="shared" si="26"/>
        <v>0</v>
      </c>
    </row>
    <row r="203" spans="2:9" ht="19.95" customHeight="1" x14ac:dyDescent="0.35">
      <c r="B203" s="20" t="str">
        <f t="shared" si="20"/>
        <v/>
      </c>
      <c r="C203" s="31">
        <f t="shared" si="21"/>
        <v>0</v>
      </c>
      <c r="D203" s="31">
        <f t="shared" si="22"/>
        <v>0</v>
      </c>
      <c r="E203" s="57">
        <f t="shared" si="23"/>
        <v>0</v>
      </c>
      <c r="F203" s="31">
        <f t="shared" si="24"/>
        <v>0</v>
      </c>
      <c r="G203" s="57">
        <f t="shared" si="25"/>
        <v>0</v>
      </c>
      <c r="I203" s="31">
        <f t="shared" si="26"/>
        <v>0</v>
      </c>
    </row>
    <row r="204" spans="2:9" ht="19.95" customHeight="1" x14ac:dyDescent="0.35">
      <c r="B204" s="20" t="str">
        <f t="shared" si="20"/>
        <v/>
      </c>
      <c r="C204" s="31">
        <f t="shared" si="21"/>
        <v>0</v>
      </c>
      <c r="D204" s="31">
        <f t="shared" si="22"/>
        <v>0</v>
      </c>
      <c r="E204" s="57">
        <f t="shared" si="23"/>
        <v>0</v>
      </c>
      <c r="F204" s="31">
        <f t="shared" si="24"/>
        <v>0</v>
      </c>
      <c r="G204" s="57">
        <f t="shared" si="25"/>
        <v>0</v>
      </c>
      <c r="I204" s="31">
        <f t="shared" si="26"/>
        <v>0</v>
      </c>
    </row>
    <row r="205" spans="2:9" ht="19.95" customHeight="1" x14ac:dyDescent="0.35">
      <c r="B205" s="20" t="str">
        <f t="shared" si="20"/>
        <v/>
      </c>
      <c r="C205" s="31">
        <f t="shared" si="21"/>
        <v>0</v>
      </c>
      <c r="D205" s="31">
        <f t="shared" si="22"/>
        <v>0</v>
      </c>
      <c r="E205" s="57">
        <f t="shared" si="23"/>
        <v>0</v>
      </c>
      <c r="F205" s="31">
        <f t="shared" si="24"/>
        <v>0</v>
      </c>
      <c r="G205" s="57">
        <f t="shared" si="25"/>
        <v>0</v>
      </c>
      <c r="I205" s="31">
        <f t="shared" si="26"/>
        <v>0</v>
      </c>
    </row>
    <row r="206" spans="2:9" ht="19.95" customHeight="1" x14ac:dyDescent="0.35">
      <c r="B206" s="20" t="str">
        <f t="shared" si="20"/>
        <v/>
      </c>
      <c r="C206" s="31">
        <f t="shared" si="21"/>
        <v>0</v>
      </c>
      <c r="D206" s="31">
        <f t="shared" si="22"/>
        <v>0</v>
      </c>
      <c r="E206" s="57">
        <f t="shared" si="23"/>
        <v>0</v>
      </c>
      <c r="F206" s="31">
        <f t="shared" si="24"/>
        <v>0</v>
      </c>
      <c r="G206" s="57">
        <f t="shared" si="25"/>
        <v>0</v>
      </c>
      <c r="I206" s="31">
        <f t="shared" si="26"/>
        <v>0</v>
      </c>
    </row>
    <row r="207" spans="2:9" ht="19.95" customHeight="1" x14ac:dyDescent="0.35">
      <c r="B207" s="20" t="str">
        <f t="shared" si="20"/>
        <v/>
      </c>
      <c r="C207" s="31">
        <f t="shared" si="21"/>
        <v>0</v>
      </c>
      <c r="D207" s="31">
        <f t="shared" si="22"/>
        <v>0</v>
      </c>
      <c r="E207" s="57">
        <f t="shared" si="23"/>
        <v>0</v>
      </c>
      <c r="F207" s="31">
        <f t="shared" si="24"/>
        <v>0</v>
      </c>
      <c r="G207" s="57">
        <f t="shared" si="25"/>
        <v>0</v>
      </c>
      <c r="I207" s="31">
        <f t="shared" si="26"/>
        <v>0</v>
      </c>
    </row>
    <row r="208" spans="2:9" ht="19.95" customHeight="1" x14ac:dyDescent="0.35">
      <c r="B208" s="20" t="str">
        <f t="shared" ref="B208:B215" si="27">IF(AND(D207=0, F207=0, I207=0), "",
 IF(OR(D207&gt;0, F207&gt;0, I207&gt;0), B207+1, ""))</f>
        <v/>
      </c>
      <c r="C208" s="31">
        <f t="shared" ref="C208:C213" si="28">IF(D207-$E$8-$E$6&lt;=0,$E$8+D207-$E$8,$E$8+$E$6)</f>
        <v>0</v>
      </c>
      <c r="D208" s="31">
        <f t="shared" ref="D208:D213" si="29">IF(D207-C208&lt;=0,0,(D207-C208)*(1+($E$7/12)))</f>
        <v>0</v>
      </c>
      <c r="E208" s="57">
        <f t="shared" ref="E208:E213" si="30">IF(AND(((F207-$F$8+C208-F$6-E$6)&lt;=0),D208=0),
F207,IF((F207-$F$6-$F$8)&lt;=0,F207,
IF(D208=0,$F$8-C208+F$6+E$6,F$6)))</f>
        <v>0</v>
      </c>
      <c r="F208" s="31">
        <f t="shared" ref="F208:F213" si="31">IF(F207-Q208&lt;=0,0,(F207-Q208)*(1+($F$7/12)))</f>
        <v>0</v>
      </c>
      <c r="G208" s="57">
        <f t="shared" ref="G208:G213" si="32">IF(AND(((I207-$G$8+E208-G$6-F$6-E$6)&lt;=0),F208=0),
I207, IF((I207-$G$6-$G$8)&lt;=0,I207,
IF(F208=0,$G$8-E208+G$6+F$6+E$6,G$6)))</f>
        <v>0</v>
      </c>
      <c r="I208" s="31">
        <f t="shared" ref="I208:I213" si="33">IF(I207-S208&lt;=0,0,(I207-S208)*(1+($G$7/12)))</f>
        <v>0</v>
      </c>
    </row>
    <row r="209" spans="2:9" ht="19.95" customHeight="1" x14ac:dyDescent="0.35">
      <c r="B209" s="20" t="str">
        <f t="shared" si="27"/>
        <v/>
      </c>
      <c r="C209" s="31">
        <f t="shared" si="28"/>
        <v>0</v>
      </c>
      <c r="D209" s="31">
        <f t="shared" si="29"/>
        <v>0</v>
      </c>
      <c r="E209" s="57">
        <f t="shared" si="30"/>
        <v>0</v>
      </c>
      <c r="F209" s="31">
        <f t="shared" si="31"/>
        <v>0</v>
      </c>
      <c r="G209" s="57">
        <f t="shared" si="32"/>
        <v>0</v>
      </c>
      <c r="I209" s="31">
        <f t="shared" si="33"/>
        <v>0</v>
      </c>
    </row>
    <row r="210" spans="2:9" ht="19.95" customHeight="1" x14ac:dyDescent="0.35">
      <c r="B210" s="20" t="str">
        <f t="shared" si="27"/>
        <v/>
      </c>
      <c r="C210" s="31">
        <f t="shared" si="28"/>
        <v>0</v>
      </c>
      <c r="D210" s="31">
        <f t="shared" si="29"/>
        <v>0</v>
      </c>
      <c r="E210" s="57">
        <f t="shared" si="30"/>
        <v>0</v>
      </c>
      <c r="F210" s="31">
        <f t="shared" si="31"/>
        <v>0</v>
      </c>
      <c r="G210" s="57">
        <f t="shared" si="32"/>
        <v>0</v>
      </c>
      <c r="I210" s="31">
        <f t="shared" si="33"/>
        <v>0</v>
      </c>
    </row>
    <row r="211" spans="2:9" ht="19.95" customHeight="1" x14ac:dyDescent="0.35">
      <c r="B211" s="20" t="str">
        <f t="shared" si="27"/>
        <v/>
      </c>
      <c r="C211" s="31">
        <f t="shared" si="28"/>
        <v>0</v>
      </c>
      <c r="D211" s="31">
        <f t="shared" si="29"/>
        <v>0</v>
      </c>
      <c r="E211" s="57">
        <f t="shared" si="30"/>
        <v>0</v>
      </c>
      <c r="F211" s="31">
        <f t="shared" si="31"/>
        <v>0</v>
      </c>
      <c r="G211" s="57">
        <f t="shared" si="32"/>
        <v>0</v>
      </c>
      <c r="I211" s="31">
        <f t="shared" si="33"/>
        <v>0</v>
      </c>
    </row>
    <row r="212" spans="2:9" ht="19.95" customHeight="1" x14ac:dyDescent="0.35">
      <c r="B212" s="20" t="str">
        <f t="shared" si="27"/>
        <v/>
      </c>
      <c r="C212" s="31">
        <f t="shared" si="28"/>
        <v>0</v>
      </c>
      <c r="D212" s="31">
        <f t="shared" si="29"/>
        <v>0</v>
      </c>
      <c r="E212" s="57">
        <f t="shared" si="30"/>
        <v>0</v>
      </c>
      <c r="F212" s="31">
        <f t="shared" si="31"/>
        <v>0</v>
      </c>
      <c r="G212" s="57">
        <f t="shared" si="32"/>
        <v>0</v>
      </c>
      <c r="I212" s="31">
        <f t="shared" si="33"/>
        <v>0</v>
      </c>
    </row>
    <row r="213" spans="2:9" ht="19.95" customHeight="1" x14ac:dyDescent="0.35">
      <c r="B213" s="20" t="str">
        <f t="shared" si="27"/>
        <v/>
      </c>
      <c r="C213" s="31">
        <f t="shared" si="28"/>
        <v>0</v>
      </c>
      <c r="D213" s="31">
        <f t="shared" si="29"/>
        <v>0</v>
      </c>
      <c r="E213" s="57">
        <f t="shared" si="30"/>
        <v>0</v>
      </c>
      <c r="F213" s="31">
        <f t="shared" si="31"/>
        <v>0</v>
      </c>
      <c r="G213" s="57">
        <f t="shared" si="32"/>
        <v>0</v>
      </c>
      <c r="I213" s="31">
        <f t="shared" si="33"/>
        <v>0</v>
      </c>
    </row>
    <row r="214" spans="2:9" ht="19.95" customHeight="1" x14ac:dyDescent="0.35">
      <c r="B214" s="20" t="str">
        <f t="shared" si="27"/>
        <v/>
      </c>
    </row>
    <row r="215" spans="2:9" ht="19.95" customHeight="1" x14ac:dyDescent="0.35">
      <c r="B215" s="20" t="str">
        <f t="shared" si="27"/>
        <v/>
      </c>
    </row>
  </sheetData>
  <mergeCells count="12">
    <mergeCell ref="G13:H13"/>
    <mergeCell ref="B2:H2"/>
    <mergeCell ref="B11:D11"/>
    <mergeCell ref="C12:D12"/>
    <mergeCell ref="E12:F12"/>
    <mergeCell ref="G12:I12"/>
    <mergeCell ref="B12:B13"/>
    <mergeCell ref="B4:C4"/>
    <mergeCell ref="B5:D5"/>
    <mergeCell ref="B6:D6"/>
    <mergeCell ref="B7:D7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CCPayoff</vt:lpstr>
      <vt:lpstr>MinPay</vt:lpstr>
      <vt:lpstr>Transfer</vt:lpstr>
      <vt:lpstr>Multiple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2023-06-26T06:27:49Z</dcterms:created>
  <dcterms:modified xsi:type="dcterms:W3CDTF">2023-07-03T10:06:51Z</dcterms:modified>
</cp:coreProperties>
</file>