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shrak\Downloads\"/>
    </mc:Choice>
  </mc:AlternateContent>
  <xr:revisionPtr revIDLastSave="0" documentId="13_ncr:1_{46F18964-AF68-4EE2-A447-24DB9366B7A8}" xr6:coauthVersionLast="47" xr6:coauthVersionMax="47" xr10:uidLastSave="{00000000-0000-0000-0000-000000000000}"/>
  <bookViews>
    <workbookView xWindow="-120" yWindow="-120" windowWidth="29040" windowHeight="15840" xr2:uid="{EBB219FC-17DC-4C6D-8554-53E004F7319C}"/>
  </bookViews>
  <sheets>
    <sheet name="LCCA" sheetId="1" r:id="rId1"/>
  </sheets>
  <externalReferences>
    <externalReference r:id="rId2"/>
  </externalReferences>
  <definedNames>
    <definedName name="ReferenceFuel">[1]Calculations!$C$58:$C$59</definedName>
    <definedName name="Yes_No">[1]Calculations!$E$58:$E$59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H7" i="1"/>
  <c r="H18" i="1"/>
  <c r="H14" i="1"/>
  <c r="D21" i="1" l="1"/>
  <c r="H20" i="1" l="1"/>
  <c r="H21" i="1" s="1"/>
</calcChain>
</file>

<file path=xl/sharedStrings.xml><?xml version="1.0" encoding="utf-8"?>
<sst xmlns="http://schemas.openxmlformats.org/spreadsheetml/2006/main" count="46" uniqueCount="42">
  <si>
    <t>Vehicle Life Cycle Cost Analysis</t>
  </si>
  <si>
    <t>Year</t>
  </si>
  <si>
    <t>%</t>
  </si>
  <si>
    <t>Vehicle model</t>
  </si>
  <si>
    <t>Mercedes Citaro</t>
  </si>
  <si>
    <t>$/unit</t>
  </si>
  <si>
    <t>General Conditions</t>
  </si>
  <si>
    <t>Acquisition Costs</t>
  </si>
  <si>
    <t>Lease Price (OR)</t>
  </si>
  <si>
    <t>km</t>
  </si>
  <si>
    <t>Type of Fuel</t>
  </si>
  <si>
    <t>Diesel</t>
  </si>
  <si>
    <t>l/100km</t>
  </si>
  <si>
    <t>$/l</t>
  </si>
  <si>
    <t>Operating Cost/Unit</t>
  </si>
  <si>
    <t>Maintenance Costs Per Vehicle</t>
  </si>
  <si>
    <t>$/Unit/Year</t>
  </si>
  <si>
    <t>Annual Maintenance Costs</t>
  </si>
  <si>
    <t>Maintenance Costs/Unit</t>
  </si>
  <si>
    <t>Infrastructure</t>
  </si>
  <si>
    <t>$/Year</t>
  </si>
  <si>
    <t>Total Other Costs &amp; Savings/Unit</t>
  </si>
  <si>
    <t>End of Life</t>
  </si>
  <si>
    <t>$</t>
  </si>
  <si>
    <t>Total Life Cycle Cost</t>
  </si>
  <si>
    <t>Total Life Cycle Cost Per Unit</t>
  </si>
  <si>
    <t>Period of Vehicle Ownership</t>
  </si>
  <si>
    <t>Discount Rate</t>
  </si>
  <si>
    <t>Number of Bids/Offers</t>
  </si>
  <si>
    <t>Number of Vehicles</t>
  </si>
  <si>
    <t>Purchase Price</t>
  </si>
  <si>
    <t>Costs of Acquisition/Unit</t>
  </si>
  <si>
    <t>Annual Use of Vehicle</t>
  </si>
  <si>
    <t xml:space="preserve">Fuel Consumption Per Vehicle </t>
  </si>
  <si>
    <t>Fuel Price</t>
  </si>
  <si>
    <t>Annual Service Agreement (OR)</t>
  </si>
  <si>
    <t>Taxes &amp; Other Costs/Subsidies Per Vehicle</t>
  </si>
  <si>
    <t>Vehicle Tax</t>
  </si>
  <si>
    <t>Insurance Costs</t>
  </si>
  <si>
    <t>Infrastructure-Annual Costs (OR)</t>
  </si>
  <si>
    <t>Remnant Value</t>
  </si>
  <si>
    <t>Operating Cost Per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</si>
</sst>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8" borderId="6" applyNumberFormat="0" applyAlignment="0" applyProtection="0">
      <protection locked="0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6" fillId="7" borderId="5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44" fontId="0" fillId="0" borderId="2" xfId="0" applyNumberForma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1" xfId="2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</cellXfs>
  <cellStyles count="4">
    <cellStyle name="Currency" xfId="1" builtinId="4"/>
    <cellStyle name="Heading 2" xfId="2" builtinId="17"/>
    <cellStyle name="Normal" xfId="0" builtinId="0"/>
    <cellStyle name="Tabellsumma" xfId="3" xr:uid="{C4885FB4-EE31-4545-AF09-8363B09A1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LCCA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LCCA!$F$20</c:f>
              <c:strCache>
                <c:ptCount val="1"/>
                <c:pt idx="0">
                  <c:v>Total Life Cycle Cost Per Unit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LCCA!$G$20:$H$20</c:f>
              <c:numCache>
                <c:formatCode>_("$"* #,##0.00_);_("$"* \(#,##0.00\);_("$"* "-"??_);_(@_)</c:formatCode>
                <c:ptCount val="2"/>
                <c:pt idx="1">
                  <c:v>3166.1385659058351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6-4356-9BC1-952FF6721E3B}"/>
            </c:ext>
          </c:extLst>
        </c:ser>
        <c:ser>
          <c:idx val="1"/>
          <c:order val="1"/>
          <c:tx>
            <c:strRef>
              <c:f>LCCA!$F$21</c:f>
              <c:strCache>
                <c:ptCount val="1"/>
                <c:pt idx="0">
                  <c:v>Total Life Cycle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LCCA!$G$21:$H$21</c:f>
              <c:numCache>
                <c:formatCode>_("$"* #,##0.00_);_("$"* \(#,##0.00\);_("$"* "-"??_);_(@_)</c:formatCode>
                <c:ptCount val="2"/>
                <c:pt idx="1">
                  <c:v>6332.2771318116702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C6-4356-9BC1-952FF6721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8043904"/>
        <c:axId val="1288053472"/>
      </c:barChart>
      <c:catAx>
        <c:axId val="1288043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053472"/>
        <c:crosses val="autoZero"/>
        <c:auto val="1"/>
        <c:lblAlgn val="ctr"/>
        <c:lblOffset val="100"/>
        <c:noMultiLvlLbl val="0"/>
      </c:catAx>
      <c:valAx>
        <c:axId val="128805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04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3</xdr:row>
      <xdr:rowOff>4762</xdr:rowOff>
    </xdr:from>
    <xdr:to>
      <xdr:col>10</xdr:col>
      <xdr:colOff>971550</xdr:colOff>
      <xdr:row>14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E386CD-771C-B4F8-C13A-D6BDF65341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lean_Fleets_LCC_tool_-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ning"/>
      <sheetName val="LCC"/>
      <sheetName val="Diagram"/>
      <sheetName val="Fuel Prices"/>
      <sheetName val="Calculations"/>
      <sheetName val="Example sheet"/>
      <sheetName val="Example calcs"/>
    </sheetNames>
    <sheetDataSet>
      <sheetData sheetId="0"/>
      <sheetData sheetId="1"/>
      <sheetData sheetId="2"/>
      <sheetData sheetId="3"/>
      <sheetData sheetId="4">
        <row r="58">
          <cell r="C58" t="str">
            <v>Diesel</v>
          </cell>
          <cell r="E58" t="str">
            <v>Yes</v>
          </cell>
        </row>
        <row r="59">
          <cell r="C59" t="str">
            <v>Petrol</v>
          </cell>
          <cell r="E59" t="str">
            <v>No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BC2E0-A52D-4C07-AF56-4B85C4101868}">
  <sheetPr codeName="Sheet1"/>
  <dimension ref="B2:O28"/>
  <sheetViews>
    <sheetView showGridLines="0" tabSelected="1" workbookViewId="0">
      <selection activeCell="B4" sqref="B4:D4"/>
    </sheetView>
  </sheetViews>
  <sheetFormatPr defaultColWidth="20.7109375" defaultRowHeight="20.100000000000001" customHeight="1" x14ac:dyDescent="0.25"/>
  <cols>
    <col min="1" max="1" width="4.140625" style="1" customWidth="1"/>
    <col min="2" max="2" width="28.7109375" style="1" customWidth="1"/>
    <col min="3" max="3" width="9" style="1" customWidth="1"/>
    <col min="4" max="4" width="12.42578125" style="1" customWidth="1"/>
    <col min="5" max="5" width="3.42578125" style="1" customWidth="1"/>
    <col min="6" max="6" width="30" style="1" customWidth="1"/>
    <col min="7" max="7" width="13.140625" style="1" customWidth="1"/>
    <col min="8" max="8" width="12.140625" style="1" customWidth="1"/>
    <col min="9" max="16384" width="20.7109375" style="1"/>
  </cols>
  <sheetData>
    <row r="2" spans="2:8" ht="20.100000000000001" customHeight="1" thickBot="1" x14ac:dyDescent="0.3">
      <c r="B2" s="15" t="s">
        <v>0</v>
      </c>
      <c r="C2" s="15"/>
      <c r="D2" s="15"/>
      <c r="E2" s="15"/>
      <c r="F2" s="15"/>
      <c r="G2" s="15"/>
      <c r="H2" s="15"/>
    </row>
    <row r="3" spans="2:8" ht="20.100000000000001" customHeight="1" thickTop="1" x14ac:dyDescent="0.25"/>
    <row r="4" spans="2:8" ht="20.100000000000001" customHeight="1" x14ac:dyDescent="0.25">
      <c r="B4" s="14" t="s">
        <v>6</v>
      </c>
      <c r="C4" s="14"/>
      <c r="D4" s="14"/>
      <c r="F4" s="14" t="s">
        <v>15</v>
      </c>
      <c r="G4" s="14"/>
      <c r="H4" s="14"/>
    </row>
    <row r="5" spans="2:8" ht="20.100000000000001" customHeight="1" x14ac:dyDescent="0.25">
      <c r="B5" s="2" t="s">
        <v>26</v>
      </c>
      <c r="C5" s="3" t="s">
        <v>1</v>
      </c>
      <c r="D5" s="2">
        <v>25</v>
      </c>
      <c r="F5" s="2" t="s">
        <v>17</v>
      </c>
      <c r="G5" s="3" t="s">
        <v>16</v>
      </c>
      <c r="H5" s="6">
        <v>100</v>
      </c>
    </row>
    <row r="6" spans="2:8" ht="20.100000000000001" customHeight="1" x14ac:dyDescent="0.25">
      <c r="B6" s="2" t="s">
        <v>27</v>
      </c>
      <c r="C6" s="3" t="s">
        <v>2</v>
      </c>
      <c r="D6" s="2">
        <v>2</v>
      </c>
      <c r="F6" s="2" t="s">
        <v>35</v>
      </c>
      <c r="G6" s="3" t="s">
        <v>16</v>
      </c>
      <c r="H6" s="6"/>
    </row>
    <row r="7" spans="2:8" ht="20.100000000000001" customHeight="1" x14ac:dyDescent="0.25">
      <c r="B7" s="2" t="s">
        <v>28</v>
      </c>
      <c r="C7" s="4"/>
      <c r="D7" s="2">
        <v>2</v>
      </c>
      <c r="F7" s="7" t="s">
        <v>18</v>
      </c>
      <c r="G7" s="2"/>
      <c r="H7" s="6">
        <f ca="1">IF(CELL("contents",H5)&gt;0,-PV($D$6*0.01,$D$5,(H5+H6)))</f>
        <v>1952.3456473586034</v>
      </c>
    </row>
    <row r="9" spans="2:8" ht="20.100000000000001" customHeight="1" x14ac:dyDescent="0.25">
      <c r="B9" s="14" t="s">
        <v>7</v>
      </c>
      <c r="C9" s="14"/>
      <c r="D9" s="14"/>
      <c r="F9" s="14" t="s">
        <v>36</v>
      </c>
      <c r="G9" s="14"/>
      <c r="H9" s="14"/>
    </row>
    <row r="10" spans="2:8" ht="20.100000000000001" customHeight="1" x14ac:dyDescent="0.25">
      <c r="B10" s="5" t="s">
        <v>3</v>
      </c>
      <c r="C10" s="16" t="s">
        <v>4</v>
      </c>
      <c r="D10" s="17"/>
      <c r="F10" s="2" t="s">
        <v>37</v>
      </c>
      <c r="G10" s="3" t="s">
        <v>16</v>
      </c>
      <c r="H10" s="6">
        <v>35</v>
      </c>
    </row>
    <row r="11" spans="2:8" ht="20.100000000000001" customHeight="1" x14ac:dyDescent="0.25">
      <c r="B11" s="2" t="s">
        <v>29</v>
      </c>
      <c r="C11" s="3"/>
      <c r="D11" s="2">
        <v>2</v>
      </c>
      <c r="F11" s="2" t="s">
        <v>38</v>
      </c>
      <c r="G11" s="3" t="s">
        <v>16</v>
      </c>
      <c r="H11" s="6">
        <v>20</v>
      </c>
    </row>
    <row r="12" spans="2:8" ht="20.100000000000001" customHeight="1" x14ac:dyDescent="0.25">
      <c r="B12" s="2" t="s">
        <v>30</v>
      </c>
      <c r="C12" s="3" t="s">
        <v>5</v>
      </c>
      <c r="D12" s="6">
        <v>230</v>
      </c>
      <c r="F12" s="2" t="s">
        <v>19</v>
      </c>
      <c r="G12" s="3" t="s">
        <v>23</v>
      </c>
      <c r="H12" s="6">
        <v>10</v>
      </c>
    </row>
    <row r="13" spans="2:8" ht="20.100000000000001" customHeight="1" x14ac:dyDescent="0.25">
      <c r="B13" s="2" t="s">
        <v>8</v>
      </c>
      <c r="C13" s="3"/>
      <c r="D13" s="6"/>
      <c r="F13" s="2" t="s">
        <v>39</v>
      </c>
      <c r="G13" s="3" t="s">
        <v>20</v>
      </c>
      <c r="H13" s="6"/>
    </row>
    <row r="14" spans="2:8" ht="20.100000000000001" customHeight="1" x14ac:dyDescent="0.25">
      <c r="B14" s="7" t="s">
        <v>31</v>
      </c>
      <c r="C14" s="3"/>
      <c r="D14" s="6">
        <f>IF(D11&gt;0,-PV($D$6*0.01,$D$5,D13)+D12,0)</f>
        <v>230</v>
      </c>
      <c r="F14" s="7" t="s">
        <v>21</v>
      </c>
      <c r="G14" s="3"/>
      <c r="H14" s="6">
        <f>-PV(D6*0.01,D5,(H10+H11+H13))+H12</f>
        <v>1083.7901060472318</v>
      </c>
    </row>
    <row r="16" spans="2:8" ht="20.100000000000001" customHeight="1" x14ac:dyDescent="0.25">
      <c r="B16" s="14" t="s">
        <v>41</v>
      </c>
      <c r="C16" s="14"/>
      <c r="D16" s="14"/>
      <c r="F16" s="14" t="s">
        <v>22</v>
      </c>
      <c r="G16" s="14"/>
      <c r="H16" s="14"/>
    </row>
    <row r="17" spans="2:15" ht="20.100000000000001" customHeight="1" x14ac:dyDescent="0.25">
      <c r="B17" s="2" t="s">
        <v>32</v>
      </c>
      <c r="C17" s="3" t="s">
        <v>9</v>
      </c>
      <c r="D17" s="2">
        <v>80000</v>
      </c>
      <c r="F17" s="2" t="s">
        <v>40</v>
      </c>
      <c r="G17" s="3" t="s">
        <v>5</v>
      </c>
      <c r="H17" s="6">
        <v>100</v>
      </c>
    </row>
    <row r="18" spans="2:15" ht="20.100000000000001" customHeight="1" x14ac:dyDescent="0.25">
      <c r="B18" s="2" t="s">
        <v>10</v>
      </c>
      <c r="C18" s="3"/>
      <c r="D18" s="2" t="s">
        <v>11</v>
      </c>
      <c r="F18" s="2"/>
      <c r="G18" s="2"/>
      <c r="H18" s="11">
        <f>SUM(H17)</f>
        <v>100</v>
      </c>
    </row>
    <row r="19" spans="2:15" ht="20.100000000000001" customHeight="1" x14ac:dyDescent="0.25">
      <c r="B19" s="2" t="s">
        <v>33</v>
      </c>
      <c r="C19" s="3" t="s">
        <v>12</v>
      </c>
      <c r="D19" s="2">
        <v>45</v>
      </c>
    </row>
    <row r="20" spans="2:15" ht="20.100000000000001" customHeight="1" x14ac:dyDescent="0.25">
      <c r="B20" s="2" t="s">
        <v>34</v>
      </c>
      <c r="C20" s="3" t="s">
        <v>13</v>
      </c>
      <c r="D20" s="6">
        <v>5</v>
      </c>
      <c r="F20" s="13" t="s">
        <v>25</v>
      </c>
      <c r="G20" s="13"/>
      <c r="H20" s="12">
        <f ca="1">D14+D21+H7+H14-H18</f>
        <v>3166.1385659058351</v>
      </c>
    </row>
    <row r="21" spans="2:15" ht="20.100000000000001" customHeight="1" x14ac:dyDescent="0.25">
      <c r="B21" s="7" t="s">
        <v>14</v>
      </c>
      <c r="C21" s="3"/>
      <c r="D21" s="8">
        <f>(D19*D20)/D17</f>
        <v>2.8124999999999999E-3</v>
      </c>
      <c r="F21" s="13" t="s">
        <v>24</v>
      </c>
      <c r="G21" s="13"/>
      <c r="H21" s="12">
        <f ca="1">H20*D11</f>
        <v>6332.2771318116702</v>
      </c>
    </row>
    <row r="28" spans="2:15" ht="20.100000000000001" customHeight="1" x14ac:dyDescent="0.25">
      <c r="L28" s="9"/>
      <c r="M28" s="9"/>
      <c r="N28" s="10"/>
      <c r="O28" s="10"/>
    </row>
  </sheetData>
  <mergeCells count="10">
    <mergeCell ref="F20:G20"/>
    <mergeCell ref="F21:G21"/>
    <mergeCell ref="B4:D4"/>
    <mergeCell ref="B9:D9"/>
    <mergeCell ref="B2:H2"/>
    <mergeCell ref="C10:D10"/>
    <mergeCell ref="B16:D16"/>
    <mergeCell ref="F4:H4"/>
    <mergeCell ref="F9:H9"/>
    <mergeCell ref="F16:H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Eshrak</cp:lastModifiedBy>
  <dcterms:created xsi:type="dcterms:W3CDTF">2022-06-27T05:07:38Z</dcterms:created>
  <dcterms:modified xsi:type="dcterms:W3CDTF">2023-04-03T03:53:27Z</dcterms:modified>
</cp:coreProperties>
</file>