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Job\Softeko\1.25.23 cost of delay calculator\"/>
    </mc:Choice>
  </mc:AlternateContent>
  <xr:revisionPtr revIDLastSave="0" documentId="13_ncr:1_{8F7CFBFC-FADF-40BF-9345-1861DC1C517F}" xr6:coauthVersionLast="47" xr6:coauthVersionMax="47" xr10:uidLastSave="{00000000-0000-0000-0000-000000000000}"/>
  <bookViews>
    <workbookView xWindow="-108" yWindow="-108" windowWidth="23256" windowHeight="12576" tabRatio="805" activeTab="4" xr2:uid="{712C45E9-51C5-4E3A-B6B6-A2790858F15F}"/>
  </bookViews>
  <sheets>
    <sheet name="Basic Particulars of Cost" sheetId="7" r:id="rId1"/>
    <sheet name="Profit Calculation" sheetId="6" r:id="rId2"/>
    <sheet name="Cost of Delay" sheetId="4" r:id="rId3"/>
    <sheet name="CD3 Dataset" sheetId="18" r:id="rId4"/>
    <sheet name="CD3 Calculation" sheetId="1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7" l="1"/>
  <c r="E8" i="17"/>
  <c r="E6" i="17"/>
  <c r="C12" i="6"/>
  <c r="F8" i="17"/>
  <c r="F6" i="17"/>
  <c r="F7" i="17"/>
  <c r="F7" i="6" l="1"/>
  <c r="G7" i="6" s="1"/>
  <c r="I7" i="6" s="1"/>
  <c r="F8" i="6"/>
  <c r="G8" i="6" s="1"/>
  <c r="I8" i="6" s="1"/>
  <c r="F6" i="6"/>
  <c r="G6" i="6" s="1"/>
  <c r="I6" i="6" s="1"/>
  <c r="E7" i="6"/>
  <c r="E8" i="6"/>
  <c r="E6" i="6"/>
  <c r="E13" i="6"/>
  <c r="E14" i="6"/>
  <c r="E12" i="6"/>
  <c r="G12" i="6"/>
  <c r="I12" i="6" s="1"/>
  <c r="J12" i="6" s="1"/>
  <c r="K12" i="6" s="1"/>
  <c r="C13" i="6"/>
  <c r="G13" i="6" s="1"/>
  <c r="I13" i="6" s="1"/>
  <c r="J13" i="6" s="1"/>
  <c r="C14" i="6"/>
  <c r="G14" i="6" s="1"/>
  <c r="I14" i="6" s="1"/>
  <c r="E16" i="7"/>
  <c r="F8" i="7"/>
  <c r="E15" i="7"/>
  <c r="E14" i="7"/>
  <c r="F9" i="7"/>
  <c r="F7" i="7"/>
  <c r="K13" i="6" l="1"/>
  <c r="J8" i="6"/>
  <c r="J6" i="6"/>
  <c r="K6" i="6" s="1"/>
  <c r="C5" i="4" s="1"/>
  <c r="J7" i="6"/>
  <c r="J14" i="6"/>
  <c r="K14" i="6" s="1"/>
  <c r="D6" i="4" l="1"/>
  <c r="D7" i="4"/>
  <c r="K8" i="6"/>
  <c r="C7" i="4" s="1"/>
  <c r="D5" i="4"/>
  <c r="E5" i="4" s="1"/>
  <c r="K7" i="6"/>
  <c r="C6" i="4" s="1"/>
  <c r="E7" i="4"/>
  <c r="E6" i="4" l="1"/>
</calcChain>
</file>

<file path=xl/sharedStrings.xml><?xml version="1.0" encoding="utf-8"?>
<sst xmlns="http://schemas.openxmlformats.org/spreadsheetml/2006/main" count="146" uniqueCount="44">
  <si>
    <t>Cost of Delay</t>
  </si>
  <si>
    <t>Time</t>
  </si>
  <si>
    <t>Production Cost Per Unit</t>
  </si>
  <si>
    <t>Promotional Cost (Total)</t>
  </si>
  <si>
    <t>Total Cost</t>
  </si>
  <si>
    <t xml:space="preserve">Material Cost Per Unit </t>
  </si>
  <si>
    <t>System Development Cost</t>
  </si>
  <si>
    <t>Revenue Per Unit</t>
  </si>
  <si>
    <t>Percent of Revenue Deducted</t>
  </si>
  <si>
    <t>Net Profit</t>
  </si>
  <si>
    <t>Total Revenue</t>
  </si>
  <si>
    <t>Development Time(2 Year)</t>
  </si>
  <si>
    <t>First Year Production</t>
  </si>
  <si>
    <t>Second Year Production</t>
  </si>
  <si>
    <t>Revenue Received</t>
  </si>
  <si>
    <t xml:space="preserve">No of Assumed Unit </t>
  </si>
  <si>
    <t>No of Unit if Delayed</t>
  </si>
  <si>
    <t>Basic Particulars of Cost Analysis</t>
  </si>
  <si>
    <t>Profit Calculation if Delayed</t>
  </si>
  <si>
    <t>Profit if Delayed</t>
  </si>
  <si>
    <t>Cumulative Profit</t>
  </si>
  <si>
    <t xml:space="preserve">Assumed Profit </t>
  </si>
  <si>
    <t>Engineering Cost</t>
  </si>
  <si>
    <t>Per Unit Cost Analysis</t>
  </si>
  <si>
    <t>Fixed Cost Analysis</t>
  </si>
  <si>
    <t>Third Year Production</t>
  </si>
  <si>
    <t>Packaging Cost Per Unit</t>
  </si>
  <si>
    <t>Profit Calculation</t>
  </si>
  <si>
    <t>Profit Calculation for Unit Assumption</t>
  </si>
  <si>
    <t>Evaluating Cost of Delay</t>
  </si>
  <si>
    <t>Selling Price per Unit</t>
  </si>
  <si>
    <t>Cost per Unit</t>
  </si>
  <si>
    <t>Revenue per Unit</t>
  </si>
  <si>
    <t>&lt;&lt;&lt;Practice Yourself&gt;&gt;&gt;</t>
  </si>
  <si>
    <t>CD3 Calculation</t>
  </si>
  <si>
    <t>Proposed Projects</t>
  </si>
  <si>
    <t>Project Name</t>
  </si>
  <si>
    <t>Time to Be Functional</t>
  </si>
  <si>
    <t>Profit per Month</t>
  </si>
  <si>
    <t>CD3</t>
  </si>
  <si>
    <t>Project A</t>
  </si>
  <si>
    <t>Project B</t>
  </si>
  <si>
    <t>Project C</t>
  </si>
  <si>
    <t>Time to Be Functional (Month)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</si>
</sst>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</font>
    <font>
      <b/>
      <i/>
      <sz val="12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1" fillId="4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0" fontId="4" fillId="2" borderId="1" xfId="2" applyFont="1" applyFill="1" applyAlignment="1">
      <alignment horizontal="center" vertical="center" wrapText="1"/>
    </xf>
    <xf numFmtId="0" fontId="8" fillId="4" borderId="2" xfId="3" applyFont="1" applyBorder="1" applyAlignment="1">
      <alignment horizontal="center" vertical="center"/>
    </xf>
    <xf numFmtId="0" fontId="8" fillId="4" borderId="4" xfId="3" applyFont="1" applyBorder="1" applyAlignment="1">
      <alignment horizontal="center" vertical="center"/>
    </xf>
    <xf numFmtId="0" fontId="8" fillId="4" borderId="5" xfId="3" applyFont="1" applyBorder="1" applyAlignment="1">
      <alignment horizontal="center" vertical="center"/>
    </xf>
    <xf numFmtId="0" fontId="8" fillId="4" borderId="6" xfId="3" applyFont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8" fillId="4" borderId="7" xfId="3" applyFont="1" applyBorder="1" applyAlignment="1">
      <alignment horizontal="center" vertical="center" wrapText="1"/>
    </xf>
    <xf numFmtId="0" fontId="8" fillId="4" borderId="0" xfId="3" applyFont="1" applyBorder="1" applyAlignment="1">
      <alignment horizontal="center" vertical="center" wrapText="1"/>
    </xf>
    <xf numFmtId="0" fontId="8" fillId="4" borderId="4" xfId="3" applyFont="1" applyBorder="1" applyAlignment="1">
      <alignment horizontal="center" vertical="center" wrapText="1"/>
    </xf>
    <xf numFmtId="0" fontId="8" fillId="4" borderId="5" xfId="3" applyFont="1" applyBorder="1" applyAlignment="1">
      <alignment horizontal="center" vertical="center" wrapText="1"/>
    </xf>
    <xf numFmtId="0" fontId="8" fillId="4" borderId="6" xfId="3" applyFont="1" applyBorder="1" applyAlignment="1">
      <alignment horizontal="center" vertical="center" wrapText="1"/>
    </xf>
    <xf numFmtId="0" fontId="8" fillId="4" borderId="8" xfId="3" applyFont="1" applyBorder="1" applyAlignment="1">
      <alignment horizontal="center" vertical="center" wrapText="1"/>
    </xf>
    <xf numFmtId="0" fontId="8" fillId="4" borderId="9" xfId="3" applyFont="1" applyBorder="1" applyAlignment="1">
      <alignment horizontal="center" vertical="center" wrapText="1"/>
    </xf>
  </cellXfs>
  <cellStyles count="4">
    <cellStyle name="40% - Accent5" xfId="3" builtinId="47"/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3FFCF-349E-4CE7-9EAA-A877237288EC}">
  <sheetPr codeName="Sheet4"/>
  <dimension ref="B2:M27"/>
  <sheetViews>
    <sheetView showGridLines="0" zoomScale="90" zoomScaleNormal="90" workbookViewId="0">
      <selection activeCell="B2" sqref="B2:F2"/>
    </sheetView>
  </sheetViews>
  <sheetFormatPr defaultColWidth="8.88671875" defaultRowHeight="19.95" customHeight="1" x14ac:dyDescent="0.3"/>
  <cols>
    <col min="1" max="1" width="2.5546875" style="1" customWidth="1"/>
    <col min="2" max="2" width="24.44140625" style="1" bestFit="1" customWidth="1"/>
    <col min="3" max="3" width="23.5546875" style="1" customWidth="1"/>
    <col min="4" max="4" width="24.5546875" style="1" customWidth="1"/>
    <col min="5" max="5" width="26.33203125" style="1" bestFit="1" customWidth="1"/>
    <col min="6" max="6" width="10.44140625" style="1" bestFit="1" customWidth="1"/>
    <col min="7" max="7" width="19.109375" style="1" customWidth="1"/>
    <col min="8" max="8" width="7.5546875" style="1" customWidth="1"/>
    <col min="9" max="9" width="24.44140625" style="1" bestFit="1" customWidth="1"/>
    <col min="10" max="10" width="23.5546875" style="1" customWidth="1"/>
    <col min="11" max="11" width="24.5546875" style="1" customWidth="1"/>
    <col min="12" max="12" width="26.33203125" style="1" bestFit="1" customWidth="1"/>
    <col min="13" max="13" width="10.44140625" style="1" bestFit="1" customWidth="1"/>
    <col min="14" max="16384" width="8.88671875" style="1"/>
  </cols>
  <sheetData>
    <row r="2" spans="2:13" ht="19.95" customHeight="1" thickBot="1" x14ac:dyDescent="0.35">
      <c r="B2" s="21" t="s">
        <v>17</v>
      </c>
      <c r="C2" s="21"/>
      <c r="D2" s="21"/>
      <c r="E2" s="21"/>
      <c r="F2" s="21"/>
      <c r="G2"/>
      <c r="H2"/>
      <c r="I2" s="21" t="s">
        <v>33</v>
      </c>
      <c r="J2" s="21"/>
      <c r="K2" s="21"/>
      <c r="L2" s="21"/>
      <c r="M2" s="21"/>
    </row>
    <row r="3" spans="2:13" ht="19.95" customHeight="1" thickTop="1" x14ac:dyDescent="0.3"/>
    <row r="4" spans="2:13" ht="19.95" customHeight="1" x14ac:dyDescent="0.3">
      <c r="B4" s="22" t="s">
        <v>23</v>
      </c>
      <c r="C4" s="22"/>
      <c r="D4" s="22"/>
      <c r="E4" s="22"/>
      <c r="F4" s="22"/>
      <c r="I4" s="22" t="s">
        <v>23</v>
      </c>
      <c r="J4" s="22"/>
      <c r="K4" s="22"/>
      <c r="L4" s="22"/>
      <c r="M4" s="22"/>
    </row>
    <row r="5" spans="2:13" ht="19.95" customHeight="1" x14ac:dyDescent="0.3">
      <c r="B5" s="12" t="s">
        <v>1</v>
      </c>
      <c r="C5" s="12" t="s">
        <v>5</v>
      </c>
      <c r="D5" s="12" t="s">
        <v>2</v>
      </c>
      <c r="E5" s="12" t="s">
        <v>26</v>
      </c>
      <c r="F5" s="12" t="s">
        <v>4</v>
      </c>
      <c r="I5" s="12" t="s">
        <v>1</v>
      </c>
      <c r="J5" s="12" t="s">
        <v>5</v>
      </c>
      <c r="K5" s="12" t="s">
        <v>2</v>
      </c>
      <c r="L5" s="12" t="s">
        <v>26</v>
      </c>
      <c r="M5" s="12" t="s">
        <v>4</v>
      </c>
    </row>
    <row r="6" spans="2:13" ht="19.95" customHeight="1" x14ac:dyDescent="0.3">
      <c r="B6" s="4" t="s">
        <v>11</v>
      </c>
      <c r="C6" s="5">
        <v>0</v>
      </c>
      <c r="D6" s="5">
        <v>0</v>
      </c>
      <c r="E6" s="5">
        <v>0</v>
      </c>
      <c r="F6" s="5">
        <v>0</v>
      </c>
      <c r="I6" s="4" t="s">
        <v>11</v>
      </c>
      <c r="J6" s="5"/>
      <c r="K6" s="5"/>
      <c r="L6" s="5"/>
      <c r="M6" s="5"/>
    </row>
    <row r="7" spans="2:13" ht="19.95" customHeight="1" x14ac:dyDescent="0.3">
      <c r="B7" s="4" t="s">
        <v>12</v>
      </c>
      <c r="C7" s="5">
        <v>14</v>
      </c>
      <c r="D7" s="5">
        <v>20</v>
      </c>
      <c r="E7" s="5">
        <v>2</v>
      </c>
      <c r="F7" s="5">
        <f>C7+D7+E7</f>
        <v>36</v>
      </c>
      <c r="I7" s="4" t="s">
        <v>12</v>
      </c>
      <c r="J7" s="5"/>
      <c r="K7" s="5"/>
      <c r="L7" s="5"/>
      <c r="M7" s="5"/>
    </row>
    <row r="8" spans="2:13" ht="19.95" customHeight="1" x14ac:dyDescent="0.3">
      <c r="B8" s="4" t="s">
        <v>13</v>
      </c>
      <c r="C8" s="5">
        <v>13</v>
      </c>
      <c r="D8" s="5">
        <v>18</v>
      </c>
      <c r="E8" s="5">
        <v>2</v>
      </c>
      <c r="F8" s="5">
        <f>C8+D8+E8</f>
        <v>33</v>
      </c>
      <c r="G8" s="2"/>
      <c r="H8" s="2"/>
      <c r="I8" s="4" t="s">
        <v>13</v>
      </c>
      <c r="J8" s="5"/>
      <c r="K8" s="5"/>
      <c r="L8" s="5"/>
      <c r="M8" s="5"/>
    </row>
    <row r="9" spans="2:13" ht="19.95" customHeight="1" x14ac:dyDescent="0.3">
      <c r="B9" s="4" t="s">
        <v>25</v>
      </c>
      <c r="C9" s="5">
        <v>12</v>
      </c>
      <c r="D9" s="5">
        <v>18</v>
      </c>
      <c r="E9" s="5">
        <v>2</v>
      </c>
      <c r="F9" s="5">
        <f>C9+D9+E9</f>
        <v>32</v>
      </c>
      <c r="G9" s="2"/>
      <c r="H9" s="2"/>
      <c r="I9" s="4" t="s">
        <v>25</v>
      </c>
      <c r="J9" s="5"/>
      <c r="K9" s="5"/>
      <c r="L9" s="5"/>
      <c r="M9" s="5"/>
    </row>
    <row r="10" spans="2:13" ht="19.95" customHeight="1" x14ac:dyDescent="0.3">
      <c r="G10" s="2"/>
      <c r="H10" s="2"/>
    </row>
    <row r="11" spans="2:13" ht="19.95" customHeight="1" x14ac:dyDescent="0.3">
      <c r="B11" s="23" t="s">
        <v>24</v>
      </c>
      <c r="C11" s="24"/>
      <c r="D11" s="24"/>
      <c r="E11" s="25"/>
      <c r="I11" s="23" t="s">
        <v>24</v>
      </c>
      <c r="J11" s="24"/>
      <c r="K11" s="24"/>
      <c r="L11" s="25"/>
    </row>
    <row r="12" spans="2:13" ht="19.95" customHeight="1" x14ac:dyDescent="0.3">
      <c r="B12" s="12" t="s">
        <v>1</v>
      </c>
      <c r="C12" s="12" t="s">
        <v>22</v>
      </c>
      <c r="D12" s="12" t="s">
        <v>3</v>
      </c>
      <c r="E12" s="12" t="s">
        <v>6</v>
      </c>
      <c r="F12" s="2"/>
      <c r="I12" s="12" t="s">
        <v>1</v>
      </c>
      <c r="J12" s="12" t="s">
        <v>22</v>
      </c>
      <c r="K12" s="12" t="s">
        <v>3</v>
      </c>
      <c r="L12" s="12" t="s">
        <v>6</v>
      </c>
      <c r="M12" s="2"/>
    </row>
    <row r="13" spans="2:13" ht="19.95" customHeight="1" x14ac:dyDescent="0.3">
      <c r="B13" s="4" t="s">
        <v>11</v>
      </c>
      <c r="C13" s="5">
        <v>200000</v>
      </c>
      <c r="D13" s="5">
        <v>0</v>
      </c>
      <c r="E13" s="5">
        <v>200000</v>
      </c>
      <c r="F13"/>
      <c r="I13" s="4" t="s">
        <v>11</v>
      </c>
      <c r="J13" s="5"/>
      <c r="K13" s="5"/>
      <c r="L13" s="5"/>
      <c r="M13"/>
    </row>
    <row r="14" spans="2:13" ht="19.95" customHeight="1" x14ac:dyDescent="0.3">
      <c r="B14" s="4" t="s">
        <v>12</v>
      </c>
      <c r="C14" s="5">
        <v>186000</v>
      </c>
      <c r="D14" s="5">
        <v>14000</v>
      </c>
      <c r="E14" s="5">
        <f>C14+D14</f>
        <v>200000</v>
      </c>
      <c r="F14" s="16"/>
      <c r="I14" s="4" t="s">
        <v>12</v>
      </c>
      <c r="J14" s="5"/>
      <c r="K14" s="5"/>
      <c r="L14" s="5"/>
      <c r="M14" s="16"/>
    </row>
    <row r="15" spans="2:13" ht="19.95" customHeight="1" x14ac:dyDescent="0.3">
      <c r="B15" s="4" t="s">
        <v>13</v>
      </c>
      <c r="C15" s="5">
        <v>187000</v>
      </c>
      <c r="D15" s="5">
        <v>13000</v>
      </c>
      <c r="E15" s="5">
        <f>C15+D15</f>
        <v>200000</v>
      </c>
      <c r="F15" s="16"/>
      <c r="I15" s="4" t="s">
        <v>13</v>
      </c>
      <c r="J15" s="5"/>
      <c r="K15" s="5"/>
      <c r="L15" s="5"/>
      <c r="M15" s="16"/>
    </row>
    <row r="16" spans="2:13" ht="19.95" customHeight="1" x14ac:dyDescent="0.3">
      <c r="B16" s="4" t="s">
        <v>25</v>
      </c>
      <c r="C16" s="5">
        <v>184000</v>
      </c>
      <c r="D16" s="5">
        <v>16000</v>
      </c>
      <c r="E16" s="5">
        <f>C16+D16</f>
        <v>200000</v>
      </c>
      <c r="F16" s="16"/>
      <c r="G16" s="2"/>
      <c r="H16" s="2"/>
      <c r="I16" s="4" t="s">
        <v>25</v>
      </c>
      <c r="J16" s="5"/>
      <c r="K16" s="5"/>
      <c r="L16" s="5"/>
      <c r="M16" s="16"/>
    </row>
    <row r="17" spans="2:9" ht="39.75" customHeight="1" x14ac:dyDescent="0.3"/>
    <row r="22" spans="2:9" ht="19.95" customHeight="1" x14ac:dyDescent="0.3">
      <c r="B22" s="2"/>
      <c r="C22" s="2"/>
      <c r="D22" s="2"/>
      <c r="E22" s="2"/>
      <c r="F22" s="2"/>
      <c r="G22" s="2"/>
      <c r="H22" s="2"/>
      <c r="I22" s="2"/>
    </row>
    <row r="23" spans="2:9" ht="19.95" customHeight="1" x14ac:dyDescent="0.3">
      <c r="F23"/>
      <c r="G23"/>
      <c r="H23" s="2"/>
      <c r="I23" s="2"/>
    </row>
    <row r="24" spans="2:9" ht="19.95" customHeight="1" x14ac:dyDescent="0.3">
      <c r="F24" s="3"/>
      <c r="G24" s="3"/>
      <c r="H24" s="2"/>
      <c r="I24" s="2"/>
    </row>
    <row r="25" spans="2:9" ht="19.95" customHeight="1" x14ac:dyDescent="0.3">
      <c r="F25" s="2"/>
      <c r="G25" s="2"/>
      <c r="H25" s="2"/>
      <c r="I25" s="2"/>
    </row>
    <row r="26" spans="2:9" ht="19.95" customHeight="1" x14ac:dyDescent="0.3">
      <c r="F26" s="2"/>
      <c r="G26" s="2"/>
      <c r="H26" s="2"/>
      <c r="I26" s="2"/>
    </row>
    <row r="27" spans="2:9" ht="19.95" customHeight="1" x14ac:dyDescent="0.3">
      <c r="F27" s="2"/>
      <c r="G27" s="2"/>
      <c r="H27" s="2"/>
      <c r="I27" s="2"/>
    </row>
  </sheetData>
  <mergeCells count="6">
    <mergeCell ref="B2:F2"/>
    <mergeCell ref="B4:F4"/>
    <mergeCell ref="B11:E11"/>
    <mergeCell ref="I2:M2"/>
    <mergeCell ref="I4:M4"/>
    <mergeCell ref="I11:L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7677A-45AB-49E2-BACE-9E3891602AC1}">
  <sheetPr codeName="Sheet2"/>
  <dimension ref="B2:W14"/>
  <sheetViews>
    <sheetView showGridLines="0" zoomScale="90" zoomScaleNormal="90" workbookViewId="0">
      <selection activeCell="B2" sqref="B2:K2"/>
    </sheetView>
  </sheetViews>
  <sheetFormatPr defaultColWidth="8.88671875" defaultRowHeight="19.95" customHeight="1" x14ac:dyDescent="0.3"/>
  <cols>
    <col min="1" max="1" width="3.109375" style="1" customWidth="1"/>
    <col min="2" max="2" width="21.6640625" style="1" bestFit="1" customWidth="1"/>
    <col min="3" max="3" width="21.33203125" style="1" bestFit="1" customWidth="1"/>
    <col min="4" max="5" width="21.33203125" style="1" customWidth="1"/>
    <col min="6" max="6" width="17.6640625" style="1" bestFit="1" customWidth="1"/>
    <col min="7" max="7" width="14.6640625" style="1" bestFit="1" customWidth="1"/>
    <col min="8" max="8" width="30" style="1" bestFit="1" customWidth="1"/>
    <col min="9" max="9" width="18.44140625" style="1" bestFit="1" customWidth="1"/>
    <col min="10" max="10" width="15.88671875" style="1" customWidth="1"/>
    <col min="11" max="11" width="17.88671875" style="1" bestFit="1" customWidth="1"/>
    <col min="12" max="12" width="16.88671875" style="1" customWidth="1"/>
    <col min="13" max="13" width="8.88671875" style="1"/>
    <col min="14" max="14" width="21.6640625" style="1" bestFit="1" customWidth="1"/>
    <col min="15" max="15" width="21.33203125" style="1" bestFit="1" customWidth="1"/>
    <col min="16" max="17" width="21.33203125" style="1" customWidth="1"/>
    <col min="18" max="18" width="17.6640625" style="1" bestFit="1" customWidth="1"/>
    <col min="19" max="19" width="14.6640625" style="1" bestFit="1" customWidth="1"/>
    <col min="20" max="20" width="30" style="1" bestFit="1" customWidth="1"/>
    <col min="21" max="21" width="18.44140625" style="1" bestFit="1" customWidth="1"/>
    <col min="22" max="22" width="15.88671875" style="1" customWidth="1"/>
    <col min="23" max="23" width="17.88671875" style="1" bestFit="1" customWidth="1"/>
    <col min="24" max="16384" width="8.88671875" style="1"/>
  </cols>
  <sheetData>
    <row r="2" spans="2:23" ht="19.95" customHeight="1" thickBot="1" x14ac:dyDescent="0.35">
      <c r="B2" s="21" t="s">
        <v>27</v>
      </c>
      <c r="C2" s="21"/>
      <c r="D2" s="21"/>
      <c r="E2" s="21"/>
      <c r="F2" s="21"/>
      <c r="G2" s="21"/>
      <c r="H2" s="21"/>
      <c r="I2" s="21"/>
      <c r="J2" s="21"/>
      <c r="K2" s="21"/>
      <c r="N2" s="21" t="s">
        <v>33</v>
      </c>
      <c r="O2" s="21"/>
      <c r="P2" s="21"/>
      <c r="Q2" s="21"/>
      <c r="R2" s="21"/>
      <c r="S2" s="21"/>
      <c r="T2" s="21"/>
      <c r="U2" s="21"/>
      <c r="V2" s="21"/>
      <c r="W2" s="21"/>
    </row>
    <row r="3" spans="2:23" ht="19.95" customHeight="1" thickTop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3" ht="19.95" customHeight="1" x14ac:dyDescent="0.3">
      <c r="B4" s="29" t="s">
        <v>28</v>
      </c>
      <c r="C4" s="29"/>
      <c r="D4" s="29"/>
      <c r="E4" s="29"/>
      <c r="F4" s="29"/>
      <c r="G4" s="29"/>
      <c r="H4" s="29"/>
      <c r="I4" s="29"/>
      <c r="J4" s="29"/>
      <c r="K4" s="29"/>
      <c r="N4" s="29" t="s">
        <v>28</v>
      </c>
      <c r="O4" s="29"/>
      <c r="P4" s="29"/>
      <c r="Q4" s="29"/>
      <c r="R4" s="29"/>
      <c r="S4" s="29"/>
      <c r="T4" s="29"/>
      <c r="U4" s="29"/>
      <c r="V4" s="29"/>
      <c r="W4" s="29"/>
    </row>
    <row r="5" spans="2:23" ht="19.95" customHeight="1" x14ac:dyDescent="0.3">
      <c r="B5" s="13" t="s">
        <v>1</v>
      </c>
      <c r="C5" s="13" t="s">
        <v>15</v>
      </c>
      <c r="D5" s="13" t="s">
        <v>30</v>
      </c>
      <c r="E5" s="13" t="s">
        <v>31</v>
      </c>
      <c r="F5" s="13" t="s">
        <v>32</v>
      </c>
      <c r="G5" s="13" t="s">
        <v>10</v>
      </c>
      <c r="H5" s="13" t="s">
        <v>8</v>
      </c>
      <c r="I5" s="13" t="s">
        <v>14</v>
      </c>
      <c r="J5" s="13" t="s">
        <v>9</v>
      </c>
      <c r="K5" s="13" t="s">
        <v>20</v>
      </c>
      <c r="N5" s="13" t="s">
        <v>1</v>
      </c>
      <c r="O5" s="13" t="s">
        <v>15</v>
      </c>
      <c r="P5" s="13" t="s">
        <v>30</v>
      </c>
      <c r="Q5" s="13" t="s">
        <v>31</v>
      </c>
      <c r="R5" s="13" t="s">
        <v>32</v>
      </c>
      <c r="S5" s="13" t="s">
        <v>10</v>
      </c>
      <c r="T5" s="13" t="s">
        <v>8</v>
      </c>
      <c r="U5" s="13" t="s">
        <v>14</v>
      </c>
      <c r="V5" s="13" t="s">
        <v>9</v>
      </c>
      <c r="W5" s="13" t="s">
        <v>20</v>
      </c>
    </row>
    <row r="6" spans="2:23" ht="19.95" customHeight="1" x14ac:dyDescent="0.3">
      <c r="B6" s="8" t="s">
        <v>12</v>
      </c>
      <c r="C6" s="18">
        <v>200000</v>
      </c>
      <c r="D6" s="9">
        <v>39</v>
      </c>
      <c r="E6" s="11">
        <f>'Basic Particulars of Cost'!F7</f>
        <v>36</v>
      </c>
      <c r="F6" s="9">
        <f>D6-E6</f>
        <v>3</v>
      </c>
      <c r="G6" s="9">
        <f>C6*F6</f>
        <v>600000</v>
      </c>
      <c r="H6" s="10">
        <v>0.02</v>
      </c>
      <c r="I6" s="11">
        <f>G6*(1-H6)</f>
        <v>588000</v>
      </c>
      <c r="J6" s="9">
        <f>I6-'Basic Particulars of Cost'!E14</f>
        <v>388000</v>
      </c>
      <c r="K6" s="9">
        <f>J6</f>
        <v>388000</v>
      </c>
      <c r="N6" s="8" t="s">
        <v>12</v>
      </c>
      <c r="O6" s="8"/>
      <c r="P6" s="9"/>
      <c r="Q6" s="11"/>
      <c r="R6" s="9"/>
      <c r="S6" s="9"/>
      <c r="T6" s="10"/>
      <c r="U6" s="11"/>
      <c r="V6" s="9"/>
      <c r="W6" s="9"/>
    </row>
    <row r="7" spans="2:23" ht="19.95" customHeight="1" x14ac:dyDescent="0.3">
      <c r="B7" s="4" t="s">
        <v>13</v>
      </c>
      <c r="C7" s="19">
        <v>201000</v>
      </c>
      <c r="D7" s="5">
        <v>38</v>
      </c>
      <c r="E7" s="11">
        <f>'Basic Particulars of Cost'!F8</f>
        <v>33</v>
      </c>
      <c r="F7" s="9">
        <f t="shared" ref="F7:F8" si="0">D7-E7</f>
        <v>5</v>
      </c>
      <c r="G7" s="5">
        <f>C7*F7</f>
        <v>1005000</v>
      </c>
      <c r="H7" s="6">
        <v>0.02</v>
      </c>
      <c r="I7" s="7">
        <f>G7*(1-H7)</f>
        <v>984900</v>
      </c>
      <c r="J7" s="9">
        <f>I7-'Basic Particulars of Cost'!E15</f>
        <v>784900</v>
      </c>
      <c r="K7" s="7">
        <f>J6+J7</f>
        <v>1172900</v>
      </c>
      <c r="N7" s="4" t="s">
        <v>13</v>
      </c>
      <c r="O7" s="4"/>
      <c r="P7" s="5"/>
      <c r="Q7" s="11"/>
      <c r="R7" s="9"/>
      <c r="S7" s="5"/>
      <c r="T7" s="6"/>
      <c r="U7" s="7"/>
      <c r="V7" s="9"/>
      <c r="W7" s="7"/>
    </row>
    <row r="8" spans="2:23" ht="19.95" customHeight="1" x14ac:dyDescent="0.3">
      <c r="B8" s="4" t="s">
        <v>25</v>
      </c>
      <c r="C8" s="19">
        <v>202000</v>
      </c>
      <c r="D8" s="5">
        <v>37</v>
      </c>
      <c r="E8" s="11">
        <f>'Basic Particulars of Cost'!F9</f>
        <v>32</v>
      </c>
      <c r="F8" s="9">
        <f t="shared" si="0"/>
        <v>5</v>
      </c>
      <c r="G8" s="5">
        <f>C8*F8</f>
        <v>1010000</v>
      </c>
      <c r="H8" s="6">
        <v>0.02</v>
      </c>
      <c r="I8" s="7">
        <f>G8*(1-H8)</f>
        <v>989800</v>
      </c>
      <c r="J8" s="9">
        <f>I8-'Basic Particulars of Cost'!E16</f>
        <v>789800</v>
      </c>
      <c r="K8" s="7">
        <f>J6+J7+J8</f>
        <v>1962700</v>
      </c>
      <c r="N8" s="4" t="s">
        <v>25</v>
      </c>
      <c r="O8" s="4"/>
      <c r="P8" s="5"/>
      <c r="Q8" s="11"/>
      <c r="R8" s="9"/>
      <c r="S8" s="5"/>
      <c r="T8" s="6"/>
      <c r="U8" s="7"/>
      <c r="V8" s="9"/>
      <c r="W8" s="7"/>
    </row>
    <row r="10" spans="2:23" ht="19.95" customHeight="1" x14ac:dyDescent="0.3">
      <c r="B10" s="26" t="s">
        <v>18</v>
      </c>
      <c r="C10" s="27"/>
      <c r="D10" s="27"/>
      <c r="E10" s="27"/>
      <c r="F10" s="27"/>
      <c r="G10" s="27"/>
      <c r="H10" s="27"/>
      <c r="I10" s="27"/>
      <c r="J10" s="27"/>
      <c r="K10" s="28"/>
      <c r="N10" s="26" t="s">
        <v>18</v>
      </c>
      <c r="O10" s="27"/>
      <c r="P10" s="27"/>
      <c r="Q10" s="27"/>
      <c r="R10" s="27"/>
      <c r="S10" s="27"/>
      <c r="T10" s="27"/>
      <c r="U10" s="27"/>
      <c r="V10" s="27"/>
      <c r="W10" s="28"/>
    </row>
    <row r="11" spans="2:23" ht="19.95" customHeight="1" x14ac:dyDescent="0.3">
      <c r="B11" s="15" t="s">
        <v>1</v>
      </c>
      <c r="C11" s="15" t="s">
        <v>16</v>
      </c>
      <c r="D11" s="13" t="s">
        <v>30</v>
      </c>
      <c r="E11" s="13" t="s">
        <v>31</v>
      </c>
      <c r="F11" s="15" t="s">
        <v>7</v>
      </c>
      <c r="G11" s="15" t="s">
        <v>10</v>
      </c>
      <c r="H11" s="15" t="s">
        <v>8</v>
      </c>
      <c r="I11" s="15" t="s">
        <v>14</v>
      </c>
      <c r="J11" s="15" t="s">
        <v>9</v>
      </c>
      <c r="K11" s="15" t="s">
        <v>20</v>
      </c>
      <c r="N11" s="15" t="s">
        <v>1</v>
      </c>
      <c r="O11" s="15" t="s">
        <v>16</v>
      </c>
      <c r="P11" s="13" t="s">
        <v>30</v>
      </c>
      <c r="Q11" s="13" t="s">
        <v>31</v>
      </c>
      <c r="R11" s="15" t="s">
        <v>7</v>
      </c>
      <c r="S11" s="15" t="s">
        <v>10</v>
      </c>
      <c r="T11" s="15" t="s">
        <v>8</v>
      </c>
      <c r="U11" s="15" t="s">
        <v>14</v>
      </c>
      <c r="V11" s="15" t="s">
        <v>9</v>
      </c>
      <c r="W11" s="15" t="s">
        <v>20</v>
      </c>
    </row>
    <row r="12" spans="2:23" ht="19.95" customHeight="1" x14ac:dyDescent="0.3">
      <c r="B12" s="4" t="s">
        <v>12</v>
      </c>
      <c r="C12" s="18">
        <f>(1-0.12)*'Profit Calculation'!C6</f>
        <v>176000</v>
      </c>
      <c r="D12" s="9">
        <v>39</v>
      </c>
      <c r="E12" s="11">
        <f>'Basic Particulars of Cost'!F7</f>
        <v>36</v>
      </c>
      <c r="F12" s="5">
        <v>3</v>
      </c>
      <c r="G12" s="5">
        <f>C12*F12</f>
        <v>528000</v>
      </c>
      <c r="H12" s="6">
        <v>0.02</v>
      </c>
      <c r="I12" s="7">
        <f>G12*(1-H12)</f>
        <v>517440</v>
      </c>
      <c r="J12" s="5">
        <f>I12-'Basic Particulars of Cost'!E14</f>
        <v>317440</v>
      </c>
      <c r="K12" s="5">
        <f>J12</f>
        <v>317440</v>
      </c>
      <c r="N12" s="4" t="s">
        <v>12</v>
      </c>
      <c r="O12" s="4"/>
      <c r="P12" s="9"/>
      <c r="Q12" s="11"/>
      <c r="R12" s="5"/>
      <c r="S12" s="5"/>
      <c r="T12" s="6"/>
      <c r="U12" s="7"/>
      <c r="V12" s="5"/>
      <c r="W12" s="5"/>
    </row>
    <row r="13" spans="2:23" ht="19.95" customHeight="1" x14ac:dyDescent="0.3">
      <c r="B13" s="4" t="s">
        <v>13</v>
      </c>
      <c r="C13" s="18">
        <f>(1-0.12)*'Profit Calculation'!C7</f>
        <v>176880</v>
      </c>
      <c r="D13" s="5">
        <v>38</v>
      </c>
      <c r="E13" s="11">
        <f>'Basic Particulars of Cost'!F8</f>
        <v>33</v>
      </c>
      <c r="F13" s="5">
        <v>5</v>
      </c>
      <c r="G13" s="5">
        <f>C13*F13</f>
        <v>884400</v>
      </c>
      <c r="H13" s="6">
        <v>0.02</v>
      </c>
      <c r="I13" s="7">
        <f>G13*(1-H13)</f>
        <v>866712</v>
      </c>
      <c r="J13" s="5">
        <f>I13-'Basic Particulars of Cost'!E15</f>
        <v>666712</v>
      </c>
      <c r="K13" s="7">
        <f>J12+J13</f>
        <v>984152</v>
      </c>
      <c r="N13" s="4" t="s">
        <v>13</v>
      </c>
      <c r="O13" s="4"/>
      <c r="P13" s="5"/>
      <c r="Q13" s="11"/>
      <c r="R13" s="5"/>
      <c r="S13" s="5"/>
      <c r="T13" s="6"/>
      <c r="U13" s="7"/>
      <c r="V13" s="5"/>
      <c r="W13" s="7"/>
    </row>
    <row r="14" spans="2:23" ht="19.95" customHeight="1" x14ac:dyDescent="0.3">
      <c r="B14" s="4" t="s">
        <v>25</v>
      </c>
      <c r="C14" s="18">
        <f>(1-0.12)*'Profit Calculation'!C8</f>
        <v>177760</v>
      </c>
      <c r="D14" s="5">
        <v>37</v>
      </c>
      <c r="E14" s="11">
        <f>'Basic Particulars of Cost'!F9</f>
        <v>32</v>
      </c>
      <c r="F14" s="5">
        <v>5</v>
      </c>
      <c r="G14" s="5">
        <f>C14*F14</f>
        <v>888800</v>
      </c>
      <c r="H14" s="6">
        <v>0.02</v>
      </c>
      <c r="I14" s="7">
        <f>G14*(1-H14)</f>
        <v>871024</v>
      </c>
      <c r="J14" s="5">
        <f>I14-'Basic Particulars of Cost'!E16</f>
        <v>671024</v>
      </c>
      <c r="K14" s="7">
        <f>J13+J14</f>
        <v>1337736</v>
      </c>
      <c r="N14" s="4" t="s">
        <v>25</v>
      </c>
      <c r="O14" s="4"/>
      <c r="P14" s="5"/>
      <c r="Q14" s="11"/>
      <c r="R14" s="5"/>
      <c r="S14" s="5"/>
      <c r="T14" s="6"/>
      <c r="U14" s="7"/>
      <c r="V14" s="5"/>
      <c r="W14" s="7"/>
    </row>
  </sheetData>
  <mergeCells count="6">
    <mergeCell ref="B10:K10"/>
    <mergeCell ref="B2:K2"/>
    <mergeCell ref="B4:K4"/>
    <mergeCell ref="N2:W2"/>
    <mergeCell ref="N4:W4"/>
    <mergeCell ref="N10:W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A5454-0DDA-45F3-A1E7-8D4DC6178318}">
  <sheetPr codeName="Sheet3"/>
  <dimension ref="B2:K11"/>
  <sheetViews>
    <sheetView showGridLines="0" zoomScale="90" zoomScaleNormal="90" workbookViewId="0">
      <selection activeCell="B2" sqref="B2:E2"/>
    </sheetView>
  </sheetViews>
  <sheetFormatPr defaultColWidth="8.88671875" defaultRowHeight="19.95" customHeight="1" x14ac:dyDescent="0.3"/>
  <cols>
    <col min="1" max="1" width="4.6640625" style="1" customWidth="1"/>
    <col min="2" max="2" width="21.44140625" style="1" customWidth="1"/>
    <col min="3" max="4" width="16.5546875" style="1" bestFit="1" customWidth="1"/>
    <col min="5" max="5" width="13.44140625" style="1" bestFit="1" customWidth="1"/>
    <col min="6" max="6" width="4.6640625" style="1" customWidth="1"/>
    <col min="7" max="7" width="8.88671875" style="1"/>
    <col min="8" max="8" width="21.44140625" style="1" customWidth="1"/>
    <col min="9" max="10" width="16.5546875" style="1" bestFit="1" customWidth="1"/>
    <col min="11" max="11" width="13.44140625" style="1" bestFit="1" customWidth="1"/>
    <col min="12" max="16384" width="8.88671875" style="1"/>
  </cols>
  <sheetData>
    <row r="2" spans="2:11" ht="19.95" customHeight="1" thickBot="1" x14ac:dyDescent="0.35">
      <c r="B2" s="21" t="s">
        <v>29</v>
      </c>
      <c r="C2" s="21"/>
      <c r="D2" s="21"/>
      <c r="E2" s="21"/>
      <c r="H2" s="21" t="s">
        <v>33</v>
      </c>
      <c r="I2" s="21"/>
      <c r="J2" s="21"/>
      <c r="K2" s="21"/>
    </row>
    <row r="3" spans="2:11" ht="19.95" customHeight="1" thickTop="1" x14ac:dyDescent="0.3">
      <c r="B3" s="2"/>
      <c r="C3" s="2"/>
      <c r="D3" s="3"/>
      <c r="E3" s="3"/>
      <c r="H3" s="2"/>
      <c r="I3" s="2"/>
      <c r="J3" s="3"/>
      <c r="K3" s="3"/>
    </row>
    <row r="4" spans="2:11" ht="19.95" customHeight="1" x14ac:dyDescent="0.3">
      <c r="B4" s="14" t="s">
        <v>1</v>
      </c>
      <c r="C4" s="14" t="s">
        <v>21</v>
      </c>
      <c r="D4" s="14" t="s">
        <v>19</v>
      </c>
      <c r="E4" s="14" t="s">
        <v>0</v>
      </c>
      <c r="G4"/>
      <c r="H4" s="14" t="s">
        <v>1</v>
      </c>
      <c r="I4" s="14" t="s">
        <v>21</v>
      </c>
      <c r="J4" s="14" t="s">
        <v>19</v>
      </c>
      <c r="K4" s="14" t="s">
        <v>0</v>
      </c>
    </row>
    <row r="5" spans="2:11" ht="19.95" customHeight="1" x14ac:dyDescent="0.3">
      <c r="B5" s="4" t="s">
        <v>12</v>
      </c>
      <c r="C5" s="7">
        <f>'Profit Calculation'!K6</f>
        <v>388000</v>
      </c>
      <c r="D5" s="7">
        <f>'Profit Calculation'!K12</f>
        <v>317440</v>
      </c>
      <c r="E5" s="7">
        <f>$C$5-$D$5</f>
        <v>70560</v>
      </c>
      <c r="G5"/>
      <c r="H5" s="4" t="s">
        <v>12</v>
      </c>
      <c r="I5" s="7"/>
      <c r="J5" s="7"/>
      <c r="K5" s="7"/>
    </row>
    <row r="6" spans="2:11" ht="19.95" customHeight="1" x14ac:dyDescent="0.3">
      <c r="B6" s="4" t="s">
        <v>13</v>
      </c>
      <c r="C6" s="7">
        <f>'Profit Calculation'!K7</f>
        <v>1172900</v>
      </c>
      <c r="D6" s="7">
        <f>'Profit Calculation'!K13</f>
        <v>984152</v>
      </c>
      <c r="E6" s="7">
        <f>$C$6-$D$6</f>
        <v>188748</v>
      </c>
      <c r="G6"/>
      <c r="H6" s="4" t="s">
        <v>13</v>
      </c>
      <c r="I6" s="7"/>
      <c r="J6" s="7"/>
      <c r="K6" s="7"/>
    </row>
    <row r="7" spans="2:11" ht="19.95" customHeight="1" x14ac:dyDescent="0.3">
      <c r="B7" s="4" t="s">
        <v>25</v>
      </c>
      <c r="C7" s="7">
        <f>'Profit Calculation'!K8</f>
        <v>1962700</v>
      </c>
      <c r="D7" s="7">
        <f>'Profit Calculation'!K14</f>
        <v>1337736</v>
      </c>
      <c r="E7" s="7">
        <f>$C$7-$D$7</f>
        <v>624964</v>
      </c>
      <c r="G7"/>
      <c r="H7" s="4" t="s">
        <v>25</v>
      </c>
      <c r="I7" s="7"/>
      <c r="J7" s="7"/>
      <c r="K7" s="7"/>
    </row>
    <row r="8" spans="2:11" ht="19.95" customHeight="1" x14ac:dyDescent="0.3">
      <c r="G8"/>
      <c r="H8"/>
      <c r="I8"/>
      <c r="J8"/>
      <c r="K8"/>
    </row>
    <row r="9" spans="2:11" ht="19.95" customHeight="1" x14ac:dyDescent="0.3">
      <c r="G9"/>
      <c r="H9"/>
      <c r="I9"/>
      <c r="J9"/>
      <c r="K9"/>
    </row>
    <row r="10" spans="2:11" ht="19.95" customHeight="1" x14ac:dyDescent="0.3">
      <c r="G10"/>
      <c r="H10"/>
      <c r="I10"/>
      <c r="J10"/>
      <c r="K10"/>
    </row>
    <row r="11" spans="2:11" ht="19.95" customHeight="1" x14ac:dyDescent="0.3">
      <c r="G11"/>
      <c r="H11"/>
      <c r="I11"/>
      <c r="J11"/>
      <c r="K11"/>
    </row>
  </sheetData>
  <mergeCells count="2">
    <mergeCell ref="B2:E2"/>
    <mergeCell ref="H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B869-29D7-4CC3-B21C-465C02B6FD9A}">
  <dimension ref="B2:M27"/>
  <sheetViews>
    <sheetView showGridLines="0" zoomScale="90" zoomScaleNormal="90" workbookViewId="0">
      <selection activeCell="G17" sqref="G17"/>
    </sheetView>
  </sheetViews>
  <sheetFormatPr defaultColWidth="8.88671875" defaultRowHeight="19.95" customHeight="1" x14ac:dyDescent="0.3"/>
  <cols>
    <col min="1" max="1" width="2.5546875" style="1" customWidth="1"/>
    <col min="2" max="2" width="15" style="1" customWidth="1"/>
    <col min="3" max="3" width="30.33203125" style="1" customWidth="1"/>
    <col min="4" max="4" width="18.77734375" style="1" customWidth="1"/>
    <col min="5" max="5" width="12.21875" style="1" customWidth="1"/>
    <col min="6" max="6" width="14.33203125" style="1" customWidth="1"/>
    <col min="7" max="7" width="19.109375" style="1" customWidth="1"/>
    <col min="8" max="8" width="7.5546875" style="1" customWidth="1"/>
    <col min="9" max="9" width="24.44140625" style="1" bestFit="1" customWidth="1"/>
    <col min="10" max="10" width="23.5546875" style="1" customWidth="1"/>
    <col min="11" max="11" width="24.5546875" style="1" customWidth="1"/>
    <col min="12" max="12" width="26.33203125" style="1" bestFit="1" customWidth="1"/>
    <col min="13" max="13" width="10.44140625" style="1" bestFit="1" customWidth="1"/>
    <col min="14" max="16384" width="8.88671875" style="1"/>
  </cols>
  <sheetData>
    <row r="2" spans="2:13" ht="19.95" customHeight="1" thickBot="1" x14ac:dyDescent="0.35">
      <c r="B2" s="30" t="s">
        <v>34</v>
      </c>
      <c r="C2" s="30"/>
      <c r="D2" s="30"/>
      <c r="E2" s="30"/>
      <c r="F2"/>
      <c r="G2"/>
      <c r="H2"/>
      <c r="I2" s="21" t="s">
        <v>33</v>
      </c>
      <c r="J2" s="21"/>
      <c r="K2" s="21"/>
      <c r="L2" s="21"/>
      <c r="M2" s="21"/>
    </row>
    <row r="3" spans="2:13" ht="19.95" customHeight="1" thickTop="1" x14ac:dyDescent="0.3">
      <c r="F3"/>
    </row>
    <row r="4" spans="2:13" ht="19.95" customHeight="1" thickBot="1" x14ac:dyDescent="0.35">
      <c r="B4" s="36" t="s">
        <v>35</v>
      </c>
      <c r="C4" s="37"/>
      <c r="D4" s="37"/>
      <c r="E4" s="37"/>
      <c r="F4"/>
      <c r="I4" s="21" t="s">
        <v>34</v>
      </c>
      <c r="J4" s="21"/>
      <c r="K4" s="21"/>
      <c r="L4" s="21"/>
      <c r="M4"/>
    </row>
    <row r="5" spans="2:13" ht="19.95" customHeight="1" thickTop="1" x14ac:dyDescent="0.3">
      <c r="B5" s="12" t="s">
        <v>36</v>
      </c>
      <c r="C5" s="12" t="s">
        <v>43</v>
      </c>
      <c r="D5" s="12" t="s">
        <v>38</v>
      </c>
      <c r="E5" s="12" t="s">
        <v>39</v>
      </c>
      <c r="F5"/>
      <c r="M5"/>
    </row>
    <row r="6" spans="2:13" ht="19.95" customHeight="1" x14ac:dyDescent="0.3">
      <c r="B6" s="4" t="s">
        <v>40</v>
      </c>
      <c r="C6" s="20"/>
      <c r="D6" s="5"/>
      <c r="E6" s="5"/>
      <c r="F6"/>
      <c r="I6" s="33" t="s">
        <v>35</v>
      </c>
      <c r="J6" s="34"/>
      <c r="K6" s="34"/>
      <c r="L6" s="35"/>
      <c r="M6"/>
    </row>
    <row r="7" spans="2:13" ht="19.95" customHeight="1" x14ac:dyDescent="0.3">
      <c r="B7" s="4" t="s">
        <v>41</v>
      </c>
      <c r="C7" s="20"/>
      <c r="D7" s="5"/>
      <c r="E7" s="5"/>
      <c r="F7"/>
      <c r="I7" s="12" t="s">
        <v>36</v>
      </c>
      <c r="J7" s="12" t="s">
        <v>37</v>
      </c>
      <c r="K7" s="12" t="s">
        <v>38</v>
      </c>
      <c r="L7" s="12" t="s">
        <v>39</v>
      </c>
      <c r="M7"/>
    </row>
    <row r="8" spans="2:13" ht="19.95" customHeight="1" x14ac:dyDescent="0.3">
      <c r="B8" s="4" t="s">
        <v>42</v>
      </c>
      <c r="C8" s="20"/>
      <c r="D8" s="5"/>
      <c r="E8" s="5"/>
      <c r="F8"/>
      <c r="G8" s="2"/>
      <c r="H8" s="2"/>
      <c r="I8" s="4"/>
      <c r="J8" s="5"/>
      <c r="K8" s="5"/>
      <c r="L8" s="5"/>
      <c r="M8"/>
    </row>
    <row r="9" spans="2:13" ht="19.95" customHeight="1" x14ac:dyDescent="0.3">
      <c r="B9"/>
      <c r="C9"/>
      <c r="D9"/>
      <c r="E9"/>
      <c r="F9"/>
      <c r="G9" s="2"/>
      <c r="H9" s="2"/>
      <c r="I9" s="4"/>
      <c r="J9" s="5"/>
      <c r="K9" s="5"/>
      <c r="L9" s="5"/>
      <c r="M9"/>
    </row>
    <row r="10" spans="2:13" ht="19.95" customHeight="1" x14ac:dyDescent="0.3">
      <c r="B10"/>
      <c r="C10"/>
      <c r="D10"/>
      <c r="E10"/>
      <c r="F10"/>
      <c r="G10" s="2"/>
      <c r="H10" s="2"/>
      <c r="I10" s="4"/>
      <c r="J10" s="5"/>
      <c r="K10" s="5"/>
      <c r="L10" s="5"/>
      <c r="M10"/>
    </row>
    <row r="11" spans="2:13" ht="19.95" customHeight="1" x14ac:dyDescent="0.3">
      <c r="B11"/>
      <c r="C11"/>
      <c r="D11"/>
      <c r="E11"/>
      <c r="F11"/>
      <c r="I11"/>
      <c r="J11"/>
      <c r="K11"/>
      <c r="L11"/>
      <c r="M11"/>
    </row>
    <row r="12" spans="2:13" ht="19.95" customHeight="1" x14ac:dyDescent="0.3">
      <c r="B12"/>
      <c r="C12"/>
      <c r="D12"/>
      <c r="E12"/>
      <c r="F12"/>
      <c r="I12"/>
      <c r="J12"/>
      <c r="K12"/>
      <c r="L12"/>
      <c r="M12"/>
    </row>
    <row r="13" spans="2:13" ht="19.95" customHeight="1" x14ac:dyDescent="0.3">
      <c r="B13"/>
      <c r="C13"/>
      <c r="D13"/>
      <c r="E13"/>
      <c r="F13"/>
      <c r="I13"/>
      <c r="J13"/>
      <c r="K13"/>
      <c r="L13"/>
      <c r="M13"/>
    </row>
    <row r="14" spans="2:13" ht="19.95" customHeight="1" x14ac:dyDescent="0.3">
      <c r="B14"/>
      <c r="C14"/>
      <c r="D14"/>
      <c r="E14"/>
      <c r="F14"/>
      <c r="I14"/>
      <c r="J14"/>
      <c r="K14"/>
      <c r="L14"/>
      <c r="M14"/>
    </row>
    <row r="15" spans="2:13" ht="19.95" customHeight="1" x14ac:dyDescent="0.3">
      <c r="B15"/>
      <c r="C15"/>
      <c r="D15"/>
      <c r="E15"/>
      <c r="F15"/>
      <c r="I15"/>
      <c r="J15"/>
      <c r="K15"/>
      <c r="L15"/>
      <c r="M15"/>
    </row>
    <row r="16" spans="2:13" ht="19.95" customHeight="1" x14ac:dyDescent="0.3">
      <c r="B16"/>
      <c r="C16"/>
      <c r="D16"/>
      <c r="E16"/>
      <c r="F16"/>
      <c r="G16" s="2"/>
      <c r="H16" s="2"/>
      <c r="I16"/>
      <c r="J16"/>
      <c r="K16"/>
      <c r="L16"/>
      <c r="M16"/>
    </row>
    <row r="17" spans="2:9" ht="39.75" customHeight="1" x14ac:dyDescent="0.3"/>
    <row r="22" spans="2:9" ht="19.95" customHeight="1" x14ac:dyDescent="0.3">
      <c r="B22" s="2"/>
      <c r="C22" s="2"/>
      <c r="D22" s="2"/>
      <c r="E22" s="2"/>
      <c r="F22" s="2"/>
      <c r="G22" s="2"/>
      <c r="H22" s="2"/>
      <c r="I22" s="2"/>
    </row>
    <row r="23" spans="2:9" ht="19.95" customHeight="1" x14ac:dyDescent="0.3">
      <c r="F23"/>
      <c r="G23"/>
      <c r="H23" s="2"/>
      <c r="I23" s="2"/>
    </row>
    <row r="24" spans="2:9" ht="19.95" customHeight="1" x14ac:dyDescent="0.3">
      <c r="F24" s="3"/>
      <c r="G24" s="3"/>
      <c r="H24" s="2"/>
      <c r="I24" s="2"/>
    </row>
    <row r="25" spans="2:9" ht="19.95" customHeight="1" x14ac:dyDescent="0.3">
      <c r="F25" s="2"/>
      <c r="G25" s="2"/>
      <c r="H25" s="2"/>
      <c r="I25" s="2"/>
    </row>
    <row r="26" spans="2:9" ht="19.95" customHeight="1" x14ac:dyDescent="0.3">
      <c r="F26" s="2"/>
      <c r="G26" s="2"/>
      <c r="H26" s="2"/>
      <c r="I26" s="2"/>
    </row>
    <row r="27" spans="2:9" ht="19.95" customHeight="1" x14ac:dyDescent="0.3">
      <c r="F27" s="2"/>
      <c r="G27" s="2"/>
      <c r="H27" s="2"/>
      <c r="I27" s="2"/>
    </row>
  </sheetData>
  <mergeCells count="5">
    <mergeCell ref="I2:M2"/>
    <mergeCell ref="I4:L4"/>
    <mergeCell ref="I6:L6"/>
    <mergeCell ref="B2:E2"/>
    <mergeCell ref="B4:E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11613-5555-40E5-8020-81D725861D4F}">
  <dimension ref="B2:M27"/>
  <sheetViews>
    <sheetView showGridLines="0" tabSelected="1" zoomScale="90" zoomScaleNormal="90" workbookViewId="0">
      <selection activeCell="G17" sqref="G17"/>
    </sheetView>
  </sheetViews>
  <sheetFormatPr defaultColWidth="8.88671875" defaultRowHeight="19.95" customHeight="1" x14ac:dyDescent="0.3"/>
  <cols>
    <col min="1" max="1" width="2.5546875" style="1" customWidth="1"/>
    <col min="2" max="2" width="15" style="1" customWidth="1"/>
    <col min="3" max="3" width="30.33203125" style="1" customWidth="1"/>
    <col min="4" max="4" width="18.77734375" style="1" customWidth="1"/>
    <col min="5" max="5" width="12.21875" style="1" customWidth="1"/>
    <col min="6" max="6" width="14.33203125" style="1" customWidth="1"/>
    <col min="7" max="7" width="19.109375" style="1" customWidth="1"/>
    <col min="8" max="8" width="7.5546875" style="1" customWidth="1"/>
    <col min="9" max="9" width="24.44140625" style="1" bestFit="1" customWidth="1"/>
    <col min="10" max="10" width="23.5546875" style="1" customWidth="1"/>
    <col min="11" max="11" width="24.5546875" style="1" customWidth="1"/>
    <col min="12" max="12" width="26.33203125" style="1" bestFit="1" customWidth="1"/>
    <col min="13" max="13" width="10.44140625" style="1" bestFit="1" customWidth="1"/>
    <col min="14" max="16384" width="8.88671875" style="1"/>
  </cols>
  <sheetData>
    <row r="2" spans="2:13" ht="19.95" customHeight="1" thickBot="1" x14ac:dyDescent="0.35">
      <c r="B2" s="30" t="s">
        <v>34</v>
      </c>
      <c r="C2" s="30"/>
      <c r="D2" s="30"/>
      <c r="E2" s="30"/>
      <c r="F2" s="30"/>
      <c r="G2"/>
      <c r="H2"/>
      <c r="I2" s="21" t="s">
        <v>33</v>
      </c>
      <c r="J2" s="21"/>
      <c r="K2" s="21"/>
      <c r="L2" s="21"/>
      <c r="M2" s="21"/>
    </row>
    <row r="3" spans="2:13" ht="19.95" customHeight="1" thickTop="1" x14ac:dyDescent="0.3"/>
    <row r="4" spans="2:13" ht="19.95" customHeight="1" thickBot="1" x14ac:dyDescent="0.35">
      <c r="B4" s="31" t="s">
        <v>35</v>
      </c>
      <c r="C4" s="32"/>
      <c r="D4" s="32"/>
      <c r="E4" s="32"/>
      <c r="F4" s="32"/>
      <c r="I4" s="21" t="s">
        <v>34</v>
      </c>
      <c r="J4" s="21"/>
      <c r="K4" s="21"/>
      <c r="L4" s="21"/>
      <c r="M4"/>
    </row>
    <row r="5" spans="2:13" ht="19.95" customHeight="1" thickTop="1" x14ac:dyDescent="0.3">
      <c r="B5" s="12" t="s">
        <v>36</v>
      </c>
      <c r="C5" s="12" t="s">
        <v>43</v>
      </c>
      <c r="D5" s="12" t="s">
        <v>38</v>
      </c>
      <c r="E5" s="12" t="s">
        <v>39</v>
      </c>
      <c r="F5"/>
      <c r="M5"/>
    </row>
    <row r="6" spans="2:13" ht="19.95" customHeight="1" x14ac:dyDescent="0.3">
      <c r="B6" s="4" t="s">
        <v>40</v>
      </c>
      <c r="C6" s="20">
        <v>6</v>
      </c>
      <c r="D6" s="5">
        <v>10000</v>
      </c>
      <c r="E6" s="5">
        <f>D6/C6/1000</f>
        <v>1.6666666666666667</v>
      </c>
      <c r="F6" s="17" t="str">
        <f ca="1">_xlfn.FORMULATEXT(E6)</f>
        <v>=D6/C6/1000</v>
      </c>
      <c r="I6" s="33" t="s">
        <v>35</v>
      </c>
      <c r="J6" s="34"/>
      <c r="K6" s="34"/>
      <c r="L6" s="35"/>
      <c r="M6"/>
    </row>
    <row r="7" spans="2:13" ht="19.95" customHeight="1" x14ac:dyDescent="0.3">
      <c r="B7" s="4" t="s">
        <v>41</v>
      </c>
      <c r="C7" s="20">
        <v>8</v>
      </c>
      <c r="D7" s="5">
        <v>12000</v>
      </c>
      <c r="E7" s="5">
        <f t="shared" ref="E7:E8" si="0">D7/C7/1000</f>
        <v>1.5</v>
      </c>
      <c r="F7" s="17" t="str">
        <f t="shared" ref="F7:F8" ca="1" si="1">_xlfn.FORMULATEXT(E7)</f>
        <v>=D7/C7/1000</v>
      </c>
      <c r="I7" s="12" t="s">
        <v>36</v>
      </c>
      <c r="J7" s="12" t="s">
        <v>37</v>
      </c>
      <c r="K7" s="12" t="s">
        <v>38</v>
      </c>
      <c r="L7" s="12" t="s">
        <v>39</v>
      </c>
      <c r="M7"/>
    </row>
    <row r="8" spans="2:13" ht="19.95" customHeight="1" x14ac:dyDescent="0.3">
      <c r="B8" s="4" t="s">
        <v>42</v>
      </c>
      <c r="C8" s="20">
        <v>12</v>
      </c>
      <c r="D8" s="5">
        <v>22000</v>
      </c>
      <c r="E8" s="5">
        <f t="shared" si="0"/>
        <v>1.8333333333333333</v>
      </c>
      <c r="F8" s="17" t="str">
        <f t="shared" ca="1" si="1"/>
        <v>=D8/C8/1000</v>
      </c>
      <c r="G8" s="2"/>
      <c r="H8" s="2"/>
      <c r="I8" s="4"/>
      <c r="J8" s="5"/>
      <c r="K8" s="5"/>
      <c r="L8" s="5"/>
      <c r="M8"/>
    </row>
    <row r="9" spans="2:13" ht="19.95" customHeight="1" x14ac:dyDescent="0.3">
      <c r="B9"/>
      <c r="C9"/>
      <c r="D9"/>
      <c r="E9"/>
      <c r="F9"/>
      <c r="G9" s="2"/>
      <c r="H9" s="2"/>
      <c r="I9" s="4"/>
      <c r="J9" s="5"/>
      <c r="K9" s="5"/>
      <c r="L9" s="5"/>
      <c r="M9"/>
    </row>
    <row r="10" spans="2:13" ht="19.95" customHeight="1" x14ac:dyDescent="0.3">
      <c r="B10"/>
      <c r="C10"/>
      <c r="D10"/>
      <c r="E10"/>
      <c r="F10"/>
      <c r="G10" s="2"/>
      <c r="H10" s="2"/>
      <c r="I10" s="4"/>
      <c r="J10" s="5"/>
      <c r="K10" s="5"/>
      <c r="L10" s="5"/>
      <c r="M10"/>
    </row>
    <row r="11" spans="2:13" ht="19.95" customHeight="1" x14ac:dyDescent="0.3">
      <c r="B11"/>
      <c r="C11"/>
      <c r="D11"/>
      <c r="E11"/>
      <c r="F11"/>
      <c r="I11"/>
      <c r="J11"/>
      <c r="K11"/>
      <c r="L11"/>
      <c r="M11"/>
    </row>
    <row r="12" spans="2:13" ht="19.95" customHeight="1" x14ac:dyDescent="0.3">
      <c r="B12"/>
      <c r="C12"/>
      <c r="D12"/>
      <c r="E12"/>
      <c r="F12"/>
      <c r="I12"/>
      <c r="J12"/>
      <c r="K12"/>
      <c r="L12"/>
      <c r="M12"/>
    </row>
    <row r="13" spans="2:13" ht="19.95" customHeight="1" x14ac:dyDescent="0.3">
      <c r="B13"/>
      <c r="C13"/>
      <c r="D13"/>
      <c r="E13"/>
      <c r="F13"/>
      <c r="I13"/>
      <c r="J13"/>
      <c r="K13"/>
      <c r="L13"/>
      <c r="M13"/>
    </row>
    <row r="14" spans="2:13" ht="19.95" customHeight="1" x14ac:dyDescent="0.3">
      <c r="B14"/>
      <c r="C14"/>
      <c r="D14"/>
      <c r="E14"/>
      <c r="F14"/>
      <c r="I14"/>
      <c r="J14"/>
      <c r="K14"/>
      <c r="L14"/>
      <c r="M14"/>
    </row>
    <row r="15" spans="2:13" ht="19.95" customHeight="1" x14ac:dyDescent="0.3">
      <c r="B15"/>
      <c r="C15"/>
      <c r="D15"/>
      <c r="E15"/>
      <c r="F15"/>
      <c r="I15"/>
      <c r="J15"/>
      <c r="K15"/>
      <c r="L15"/>
      <c r="M15"/>
    </row>
    <row r="16" spans="2:13" ht="19.95" customHeight="1" x14ac:dyDescent="0.3">
      <c r="B16"/>
      <c r="C16"/>
      <c r="D16"/>
      <c r="E16"/>
      <c r="F16"/>
      <c r="G16" s="2"/>
      <c r="H16" s="2"/>
      <c r="I16"/>
      <c r="J16"/>
      <c r="K16"/>
      <c r="L16"/>
      <c r="M16"/>
    </row>
    <row r="17" spans="2:9" ht="39.75" customHeight="1" x14ac:dyDescent="0.3"/>
    <row r="22" spans="2:9" ht="19.95" customHeight="1" x14ac:dyDescent="0.3">
      <c r="B22" s="2"/>
      <c r="C22" s="2"/>
      <c r="D22" s="2"/>
      <c r="E22" s="2"/>
      <c r="F22" s="2"/>
      <c r="G22" s="2"/>
      <c r="H22" s="2"/>
      <c r="I22" s="2"/>
    </row>
    <row r="23" spans="2:9" ht="19.95" customHeight="1" x14ac:dyDescent="0.3">
      <c r="F23"/>
      <c r="G23"/>
      <c r="H23" s="2"/>
      <c r="I23" s="2"/>
    </row>
    <row r="24" spans="2:9" ht="19.95" customHeight="1" x14ac:dyDescent="0.3">
      <c r="F24" s="3"/>
      <c r="G24" s="3"/>
      <c r="H24" s="2"/>
      <c r="I24" s="2"/>
    </row>
    <row r="25" spans="2:9" ht="19.95" customHeight="1" x14ac:dyDescent="0.3">
      <c r="F25" s="2"/>
      <c r="G25" s="2"/>
      <c r="H25" s="2"/>
      <c r="I25" s="2"/>
    </row>
    <row r="26" spans="2:9" ht="19.95" customHeight="1" x14ac:dyDescent="0.3">
      <c r="F26" s="2"/>
      <c r="G26" s="2"/>
      <c r="H26" s="2"/>
      <c r="I26" s="2"/>
    </row>
    <row r="27" spans="2:9" ht="19.95" customHeight="1" x14ac:dyDescent="0.3">
      <c r="F27" s="2"/>
      <c r="G27" s="2"/>
      <c r="H27" s="2"/>
      <c r="I27" s="2"/>
    </row>
  </sheetData>
  <mergeCells count="5">
    <mergeCell ref="B2:F2"/>
    <mergeCell ref="I2:M2"/>
    <mergeCell ref="B4:F4"/>
    <mergeCell ref="I4:L4"/>
    <mergeCell ref="I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Basic Particulars of Cost</vt:lpstr>
      <vt:lpstr>Profit Calculation</vt:lpstr>
      <vt:lpstr>Cost of Delay</vt:lpstr>
      <vt:lpstr>CD3 Dataset</vt:lpstr>
      <vt:lpstr>CD3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2023-01-25T07:34:40Z</dcterms:created>
  <dcterms:modified xsi:type="dcterms:W3CDTF">2023-04-02T09:02:40Z</dcterms:modified>
</cp:coreProperties>
</file>