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UF\Documents\Maternity Leave\"/>
    </mc:Choice>
  </mc:AlternateContent>
  <xr:revisionPtr revIDLastSave="0" documentId="13_ncr:1_{DE55AF86-C3E6-462C-B61E-EBD24A3E4CA4}" xr6:coauthVersionLast="47" xr6:coauthVersionMax="47" xr10:uidLastSave="{00000000-0000-0000-0000-000000000000}"/>
  <bookViews>
    <workbookView xWindow="-120" yWindow="-120" windowWidth="20730" windowHeight="11160" xr2:uid="{66A8EF98-7EEC-443A-A16B-635F0AF8ED61}"/>
  </bookViews>
  <sheets>
    <sheet name="Employee List" sheetId="1" r:id="rId1"/>
    <sheet name="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D11" i="2"/>
  <c r="D12" i="2"/>
  <c r="C5" i="2"/>
  <c r="D5" i="2"/>
  <c r="D10" i="2" l="1"/>
  <c r="D14" i="2" s="1"/>
  <c r="D16" i="2" l="1"/>
  <c r="D15" i="2"/>
</calcChain>
</file>

<file path=xl/sharedStrings.xml><?xml version="1.0" encoding="utf-8"?>
<sst xmlns="http://schemas.openxmlformats.org/spreadsheetml/2006/main" count="21" uniqueCount="18">
  <si>
    <t>Employee Name</t>
  </si>
  <si>
    <t>Joining Date</t>
  </si>
  <si>
    <t>Susan Green</t>
  </si>
  <si>
    <t>Cara Ralls</t>
  </si>
  <si>
    <t>Rachel Wood</t>
  </si>
  <si>
    <t>Lara Teller</t>
  </si>
  <si>
    <t>Sarah W. Eaton</t>
  </si>
  <si>
    <t>Expected Due Date</t>
  </si>
  <si>
    <t>Basic Salary</t>
  </si>
  <si>
    <t>Qualify for SMP?</t>
  </si>
  <si>
    <t>Earliest Date to Commence</t>
  </si>
  <si>
    <t>Payment Before Leave</t>
  </si>
  <si>
    <t>Payment After Leave</t>
  </si>
  <si>
    <t>Maternity Pay</t>
  </si>
  <si>
    <t>Deadline to Notify for Maternity Leave</t>
  </si>
  <si>
    <t>Latest Date to Qualify for SMP</t>
  </si>
  <si>
    <t>Creating Maternity Leave Calculator</t>
  </si>
  <si>
    <t>Overview of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</si>
</sst>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5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3" borderId="3" applyNumberFormat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65" fontId="6" fillId="3" borderId="3" xfId="3" applyNumberFormat="1" applyFont="1" applyAlignment="1">
      <alignment horizontal="center" vertical="center"/>
    </xf>
    <xf numFmtId="0" fontId="7" fillId="5" borderId="1" xfId="1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2" borderId="4" xfId="2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4">
    <cellStyle name="Heading 1" xfId="1" builtinId="16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B3A7B-CC93-4054-91A0-2B66ECF57726}">
  <dimension ref="B2:D9"/>
  <sheetViews>
    <sheetView showGridLines="0" tabSelected="1" workbookViewId="0">
      <selection activeCell="G11" sqref="G11"/>
    </sheetView>
  </sheetViews>
  <sheetFormatPr defaultRowHeight="20.100000000000001" customHeight="1" x14ac:dyDescent="0.25"/>
  <cols>
    <col min="1" max="1" width="4.28515625" style="1" customWidth="1"/>
    <col min="2" max="2" width="21.42578125" style="1" customWidth="1"/>
    <col min="3" max="3" width="20" style="1" customWidth="1"/>
    <col min="4" max="4" width="18.5703125" style="1" customWidth="1"/>
    <col min="5" max="5" width="13.140625" style="1" bestFit="1" customWidth="1"/>
    <col min="6" max="16384" width="9.140625" style="1"/>
  </cols>
  <sheetData>
    <row r="2" spans="2:4" ht="20.100000000000001" customHeight="1" thickBot="1" x14ac:dyDescent="0.3">
      <c r="B2" s="9" t="s">
        <v>17</v>
      </c>
      <c r="C2" s="9"/>
      <c r="D2" s="9"/>
    </row>
    <row r="3" spans="2:4" ht="20.100000000000001" customHeight="1" thickTop="1" x14ac:dyDescent="0.25"/>
    <row r="4" spans="2:4" ht="20.100000000000001" customHeight="1" x14ac:dyDescent="0.25">
      <c r="B4" s="7" t="s">
        <v>0</v>
      </c>
      <c r="C4" s="7" t="s">
        <v>1</v>
      </c>
      <c r="D4" s="7" t="s">
        <v>8</v>
      </c>
    </row>
    <row r="5" spans="2:4" ht="20.100000000000001" customHeight="1" x14ac:dyDescent="0.25">
      <c r="B5" s="2" t="s">
        <v>2</v>
      </c>
      <c r="C5" s="4">
        <v>44866</v>
      </c>
      <c r="D5" s="6">
        <v>350</v>
      </c>
    </row>
    <row r="6" spans="2:4" ht="20.100000000000001" customHeight="1" x14ac:dyDescent="0.25">
      <c r="B6" s="2" t="s">
        <v>3</v>
      </c>
      <c r="C6" s="4">
        <v>43952</v>
      </c>
      <c r="D6" s="6">
        <v>600</v>
      </c>
    </row>
    <row r="7" spans="2:4" ht="20.100000000000001" customHeight="1" x14ac:dyDescent="0.25">
      <c r="B7" s="2" t="s">
        <v>4</v>
      </c>
      <c r="C7" s="4">
        <v>44228</v>
      </c>
      <c r="D7" s="6">
        <v>500</v>
      </c>
    </row>
    <row r="8" spans="2:4" ht="20.100000000000001" customHeight="1" x14ac:dyDescent="0.25">
      <c r="B8" s="2" t="s">
        <v>5</v>
      </c>
      <c r="C8" s="4">
        <v>44896</v>
      </c>
      <c r="D8" s="6">
        <v>300</v>
      </c>
    </row>
    <row r="9" spans="2:4" ht="20.100000000000001" customHeight="1" x14ac:dyDescent="0.25">
      <c r="B9" s="2" t="s">
        <v>6</v>
      </c>
      <c r="C9" s="4">
        <v>44378</v>
      </c>
      <c r="D9" s="6">
        <v>450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98208-81E6-40A4-A22C-54885E000AB7}">
  <dimension ref="A2:I17"/>
  <sheetViews>
    <sheetView showGridLines="0" workbookViewId="0">
      <selection activeCell="H20" sqref="H20"/>
    </sheetView>
  </sheetViews>
  <sheetFormatPr defaultRowHeight="20.100000000000001" customHeight="1" x14ac:dyDescent="0.25"/>
  <cols>
    <col min="1" max="1" width="4.28515625" style="1" customWidth="1"/>
    <col min="2" max="2" width="21.42578125" style="1" customWidth="1"/>
    <col min="3" max="3" width="20" style="1" customWidth="1"/>
    <col min="4" max="4" width="21.42578125" style="1" customWidth="1"/>
    <col min="5" max="5" width="18.140625" style="1" customWidth="1"/>
    <col min="6" max="6" width="13.140625" style="1" bestFit="1" customWidth="1"/>
    <col min="7" max="7" width="9.140625" style="1"/>
    <col min="8" max="8" width="18.7109375" style="1" customWidth="1"/>
    <col min="9" max="9" width="9.140625" style="1" customWidth="1"/>
    <col min="10" max="16384" width="9.140625" style="1"/>
  </cols>
  <sheetData>
    <row r="2" spans="1:9" ht="20.100000000000001" customHeight="1" thickBot="1" x14ac:dyDescent="0.3">
      <c r="B2" s="9" t="s">
        <v>16</v>
      </c>
      <c r="C2" s="9"/>
      <c r="D2" s="9"/>
    </row>
    <row r="3" spans="1:9" ht="20.100000000000001" customHeight="1" thickTop="1" x14ac:dyDescent="0.25"/>
    <row r="4" spans="1:9" ht="20.100000000000001" customHeight="1" x14ac:dyDescent="0.25">
      <c r="B4" s="7" t="s">
        <v>0</v>
      </c>
      <c r="C4" s="7" t="s">
        <v>1</v>
      </c>
      <c r="D4" s="7" t="s">
        <v>8</v>
      </c>
    </row>
    <row r="5" spans="1:9" ht="20.100000000000001" customHeight="1" x14ac:dyDescent="0.25">
      <c r="B5" s="2"/>
      <c r="C5" s="4" t="str">
        <f>IFERROR(VLOOKUP(B5,'Employee List'!$B$4:$D$9,2,0),"")</f>
        <v/>
      </c>
      <c r="D5" s="6" t="str">
        <f>IFERROR(VLOOKUP(B5,'Employee List'!$B$4:$D$9,3,0),"")</f>
        <v/>
      </c>
      <c r="H5" s="3"/>
      <c r="I5" s="3"/>
    </row>
    <row r="7" spans="1:9" ht="20.100000000000001" customHeight="1" x14ac:dyDescent="0.25">
      <c r="B7" s="11" t="s">
        <v>7</v>
      </c>
      <c r="C7" s="11"/>
      <c r="D7" s="4">
        <v>44959</v>
      </c>
    </row>
    <row r="8" spans="1:9" ht="20.100000000000001" customHeight="1" x14ac:dyDescent="0.25">
      <c r="A8"/>
      <c r="B8"/>
      <c r="C8"/>
      <c r="D8"/>
      <c r="E8"/>
    </row>
    <row r="9" spans="1:9" ht="20.100000000000001" customHeight="1" x14ac:dyDescent="0.25">
      <c r="B9" s="10" t="s">
        <v>15</v>
      </c>
      <c r="C9" s="10"/>
      <c r="D9" s="4">
        <f>D7-7*41</f>
        <v>44672</v>
      </c>
      <c r="H9"/>
    </row>
    <row r="10" spans="1:9" ht="20.100000000000001" customHeight="1" x14ac:dyDescent="0.25">
      <c r="B10" s="10" t="s">
        <v>9</v>
      </c>
      <c r="C10" s="10"/>
      <c r="D10" s="5" t="str">
        <f>IF(D9&gt;C5, "Qualified", "Not Qualified")</f>
        <v>Not Qualified</v>
      </c>
    </row>
    <row r="11" spans="1:9" ht="20.100000000000001" customHeight="1" x14ac:dyDescent="0.25">
      <c r="B11" s="10" t="s">
        <v>14</v>
      </c>
      <c r="C11" s="10"/>
      <c r="D11" s="4">
        <f>D7+7*15</f>
        <v>45064</v>
      </c>
    </row>
    <row r="12" spans="1:9" ht="20.100000000000001" customHeight="1" x14ac:dyDescent="0.25">
      <c r="B12" s="10" t="s">
        <v>10</v>
      </c>
      <c r="C12" s="10"/>
      <c r="D12" s="4">
        <f>D7-7*11</f>
        <v>44882</v>
      </c>
    </row>
    <row r="13" spans="1:9" ht="20.100000000000001" customHeight="1" x14ac:dyDescent="0.25">
      <c r="A13"/>
      <c r="B13"/>
      <c r="C13"/>
      <c r="D13"/>
      <c r="E13"/>
    </row>
    <row r="14" spans="1:9" ht="20.100000000000001" customHeight="1" x14ac:dyDescent="0.25">
      <c r="B14" s="12" t="s">
        <v>13</v>
      </c>
      <c r="C14" s="12"/>
      <c r="D14" s="8" t="str">
        <f>IFERROR(IF(D10="Qualified",D5*52, D5*26),"")</f>
        <v/>
      </c>
    </row>
    <row r="15" spans="1:9" ht="20.100000000000001" customHeight="1" x14ac:dyDescent="0.25">
      <c r="B15" s="10" t="s">
        <v>11</v>
      </c>
      <c r="C15" s="10"/>
      <c r="D15" s="6" t="str">
        <f>IFERROR(D14/2,"")</f>
        <v/>
      </c>
    </row>
    <row r="16" spans="1:9" ht="20.100000000000001" customHeight="1" x14ac:dyDescent="0.25">
      <c r="B16" s="10" t="s">
        <v>12</v>
      </c>
      <c r="C16" s="10"/>
      <c r="D16" s="6" t="str">
        <f>IFERROR(D14/2,"")</f>
        <v/>
      </c>
    </row>
    <row r="17" ht="15" x14ac:dyDescent="0.25"/>
  </sheetData>
  <mergeCells count="9">
    <mergeCell ref="B16:C16"/>
    <mergeCell ref="B2:D2"/>
    <mergeCell ref="B7:C7"/>
    <mergeCell ref="B9:C9"/>
    <mergeCell ref="B10:C10"/>
    <mergeCell ref="B11:C11"/>
    <mergeCell ref="B12:C12"/>
    <mergeCell ref="B14:C14"/>
    <mergeCell ref="B15:C1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8015A7-D2A0-40A9-BC07-F278E1535501}">
          <x14:formula1>
            <xm:f>'Employee List'!$B$5:$B$9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List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</dc:creator>
  <cp:lastModifiedBy>YOUSUF</cp:lastModifiedBy>
  <dcterms:created xsi:type="dcterms:W3CDTF">2023-01-13T19:48:44Z</dcterms:created>
  <dcterms:modified xsi:type="dcterms:W3CDTF">2023-01-14T07:22:11Z</dcterms:modified>
</cp:coreProperties>
</file>