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Tanjima\7845_31-0180_TANJIMA_project time estimation excel sheet\"/>
    </mc:Choice>
  </mc:AlternateContent>
  <xr:revisionPtr revIDLastSave="0" documentId="13_ncr:1_{5EA16103-EE19-4BBA-81A0-A9549C7B56BF}" xr6:coauthVersionLast="47" xr6:coauthVersionMax="47" xr10:uidLastSave="{00000000-0000-0000-0000-000000000000}"/>
  <bookViews>
    <workbookView xWindow="-120" yWindow="-120" windowWidth="29040" windowHeight="15840" xr2:uid="{D29D7D33-5ED1-4619-B35D-38FAD5DC5199}"/>
  </bookViews>
  <sheets>
    <sheet name="Template" sheetId="1" r:id="rId1"/>
    <sheet name="Data" sheetId="2" r:id="rId2"/>
    <sheet name="Template (2)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" i="1" l="1"/>
  <c r="G24" i="4"/>
  <c r="H23" i="4"/>
  <c r="J23" i="4" s="1"/>
  <c r="G23" i="4"/>
  <c r="E23" i="4"/>
  <c r="H22" i="4"/>
  <c r="I22" i="4" s="1"/>
  <c r="G22" i="4"/>
  <c r="E22" i="4"/>
  <c r="H21" i="4"/>
  <c r="J21" i="4" s="1"/>
  <c r="G21" i="4"/>
  <c r="E21" i="4"/>
  <c r="H20" i="4"/>
  <c r="J20" i="4" s="1"/>
  <c r="G20" i="4"/>
  <c r="E20" i="4"/>
  <c r="J19" i="4"/>
  <c r="I19" i="4"/>
  <c r="H19" i="4"/>
  <c r="G19" i="4"/>
  <c r="E19" i="4"/>
  <c r="J18" i="4"/>
  <c r="H18" i="4"/>
  <c r="I18" i="4" s="1"/>
  <c r="G18" i="4"/>
  <c r="E18" i="4"/>
  <c r="H17" i="4"/>
  <c r="J17" i="4" s="1"/>
  <c r="G17" i="4"/>
  <c r="E17" i="4"/>
  <c r="H16" i="4"/>
  <c r="J16" i="4" s="1"/>
  <c r="G16" i="4"/>
  <c r="E16" i="4"/>
  <c r="J15" i="4"/>
  <c r="I15" i="4"/>
  <c r="H15" i="4"/>
  <c r="G15" i="4"/>
  <c r="E15" i="4"/>
  <c r="J14" i="4"/>
  <c r="H14" i="4"/>
  <c r="I14" i="4" s="1"/>
  <c r="G14" i="4"/>
  <c r="E14" i="4"/>
  <c r="H13" i="4"/>
  <c r="J13" i="4" s="1"/>
  <c r="G13" i="4"/>
  <c r="E13" i="4"/>
  <c r="H12" i="4"/>
  <c r="J12" i="4" s="1"/>
  <c r="G12" i="4"/>
  <c r="E12" i="4"/>
  <c r="J11" i="4"/>
  <c r="I11" i="4"/>
  <c r="H11" i="4"/>
  <c r="G11" i="4"/>
  <c r="E11" i="4"/>
  <c r="J10" i="4"/>
  <c r="H10" i="4"/>
  <c r="I10" i="4" s="1"/>
  <c r="G10" i="4"/>
  <c r="E10" i="4"/>
  <c r="H9" i="4"/>
  <c r="J9" i="4" s="1"/>
  <c r="G9" i="4"/>
  <c r="E9" i="4"/>
  <c r="H8" i="4"/>
  <c r="J8" i="4" s="1"/>
  <c r="G8" i="4"/>
  <c r="E8" i="4"/>
  <c r="J7" i="4"/>
  <c r="I7" i="4"/>
  <c r="H7" i="4"/>
  <c r="G7" i="4"/>
  <c r="E7" i="4"/>
  <c r="J6" i="4"/>
  <c r="H6" i="4"/>
  <c r="I6" i="4" s="1"/>
  <c r="G6" i="4"/>
  <c r="E6" i="4"/>
  <c r="H5" i="4"/>
  <c r="J5" i="4" s="1"/>
  <c r="G5" i="4"/>
  <c r="E5" i="4"/>
  <c r="J5" i="1"/>
  <c r="I5" i="1"/>
  <c r="G5" i="1"/>
  <c r="G24" i="1" s="1"/>
  <c r="H5" i="1"/>
  <c r="J7" i="1"/>
  <c r="J11" i="1"/>
  <c r="J15" i="1"/>
  <c r="J19" i="1"/>
  <c r="J23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6" i="1"/>
  <c r="J6" i="1" s="1"/>
  <c r="G7" i="1"/>
  <c r="G8" i="1"/>
  <c r="J8" i="1" s="1"/>
  <c r="G9" i="1"/>
  <c r="J9" i="1" s="1"/>
  <c r="G10" i="1"/>
  <c r="J10" i="1" s="1"/>
  <c r="G11" i="1"/>
  <c r="G12" i="1"/>
  <c r="J12" i="1" s="1"/>
  <c r="G13" i="1"/>
  <c r="J13" i="1" s="1"/>
  <c r="G14" i="1"/>
  <c r="J14" i="1" s="1"/>
  <c r="G15" i="1"/>
  <c r="G16" i="1"/>
  <c r="J16" i="1" s="1"/>
  <c r="G17" i="1"/>
  <c r="J17" i="1" s="1"/>
  <c r="G18" i="1"/>
  <c r="J18" i="1" s="1"/>
  <c r="G19" i="1"/>
  <c r="G20" i="1"/>
  <c r="J20" i="1" s="1"/>
  <c r="G21" i="1"/>
  <c r="J21" i="1" s="1"/>
  <c r="G22" i="1"/>
  <c r="J22" i="1" s="1"/>
  <c r="G23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J22" i="4" l="1"/>
  <c r="I23" i="4"/>
  <c r="I16" i="4"/>
  <c r="I20" i="4"/>
  <c r="I8" i="4"/>
  <c r="I12" i="4"/>
  <c r="I9" i="4"/>
  <c r="I13" i="4"/>
  <c r="I17" i="4"/>
  <c r="I21" i="4"/>
  <c r="I5" i="4"/>
</calcChain>
</file>

<file path=xl/sharedStrings.xml><?xml version="1.0" encoding="utf-8"?>
<sst xmlns="http://schemas.openxmlformats.org/spreadsheetml/2006/main" count="161" uniqueCount="53">
  <si>
    <t>Tasks</t>
  </si>
  <si>
    <t>Designation</t>
  </si>
  <si>
    <t>Name</t>
  </si>
  <si>
    <t>Cost per hour</t>
  </si>
  <si>
    <t>Task 1</t>
  </si>
  <si>
    <t>Task 2</t>
  </si>
  <si>
    <t>Task 3</t>
  </si>
  <si>
    <t>Task 4</t>
  </si>
  <si>
    <t>Task 5</t>
  </si>
  <si>
    <t>Task 6</t>
  </si>
  <si>
    <t>Task 7</t>
  </si>
  <si>
    <t>Task 8</t>
  </si>
  <si>
    <t>Task 9</t>
  </si>
  <si>
    <t>Task 10</t>
  </si>
  <si>
    <t>Task 11</t>
  </si>
  <si>
    <t>Task 12</t>
  </si>
  <si>
    <t>Project Manager</t>
  </si>
  <si>
    <t>Team Leader</t>
  </si>
  <si>
    <t>Manager</t>
  </si>
  <si>
    <t>Developer</t>
  </si>
  <si>
    <t>Designer</t>
  </si>
  <si>
    <t>Supervisor</t>
  </si>
  <si>
    <t>Jackson</t>
  </si>
  <si>
    <t>Jenny</t>
  </si>
  <si>
    <t>Ursula</t>
  </si>
  <si>
    <t>Inaya</t>
  </si>
  <si>
    <t>Lily</t>
  </si>
  <si>
    <t>Katherine</t>
  </si>
  <si>
    <t>Michael</t>
  </si>
  <si>
    <t>Henry</t>
  </si>
  <si>
    <t>Jefferson</t>
  </si>
  <si>
    <t>Denver</t>
  </si>
  <si>
    <t>Emily</t>
  </si>
  <si>
    <t>Sheldon</t>
  </si>
  <si>
    <t>SL No.</t>
  </si>
  <si>
    <t>List of Tasks, Employees, Costs</t>
  </si>
  <si>
    <t>Planned Cost</t>
  </si>
  <si>
    <t>Estimated Cost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</si>
  <si>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</si>
  <si>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</si>
  <si>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</si>
  <si>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</si>
  <si>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</si>
  <si>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</si>
  <si>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</si>
  <si>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</si>
  <si>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</si>
  <si>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</si>
  <si>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Planned Weeks</t>
  </si>
  <si>
    <t>Estimated Weeks</t>
  </si>
  <si>
    <t>Project Time Estimation for "X" Company</t>
  </si>
  <si>
    <t>Total Weeks</t>
  </si>
  <si>
    <t>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</si>
</sst>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6"/>
      <color theme="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6" fillId="0" borderId="1" xfId="2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4" borderId="1" xfId="2" applyFont="1" applyFill="1" applyAlignment="1">
      <alignment horizontal="center" vertical="center"/>
    </xf>
    <xf numFmtId="9" fontId="5" fillId="0" borderId="2" xfId="1" applyFont="1" applyBorder="1" applyAlignment="1">
      <alignment horizontal="center" vertical="center"/>
    </xf>
  </cellXfs>
  <cellStyles count="3"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D9AD-30D1-4257-B881-D24A39BF8176}">
  <dimension ref="B2:U24"/>
  <sheetViews>
    <sheetView showGridLines="0" tabSelected="1" zoomScale="80" zoomScaleNormal="80" workbookViewId="0">
      <selection activeCell="J25" sqref="J25"/>
    </sheetView>
  </sheetViews>
  <sheetFormatPr defaultRowHeight="20.100000000000001" customHeight="1" x14ac:dyDescent="0.25"/>
  <cols>
    <col min="1" max="1" width="4.28515625" customWidth="1"/>
    <col min="3" max="3" width="10" customWidth="1"/>
    <col min="4" max="4" width="17.5703125" customWidth="1"/>
    <col min="5" max="5" width="13.28515625" customWidth="1"/>
    <col min="6" max="6" width="19.42578125" customWidth="1"/>
    <col min="7" max="7" width="21.28515625" customWidth="1"/>
    <col min="8" max="8" width="18" customWidth="1"/>
    <col min="9" max="9" width="18.5703125" customWidth="1"/>
    <col min="10" max="10" width="19.28515625" customWidth="1"/>
    <col min="11" max="11" width="6.28515625" customWidth="1"/>
    <col min="12" max="12" width="11" customWidth="1"/>
    <col min="13" max="14" width="10" customWidth="1"/>
    <col min="15" max="15" width="10.5703125" customWidth="1"/>
    <col min="16" max="16" width="10" customWidth="1"/>
    <col min="17" max="17" width="10.140625" customWidth="1"/>
    <col min="18" max="18" width="10.85546875" customWidth="1"/>
    <col min="19" max="19" width="10.7109375" customWidth="1"/>
    <col min="20" max="20" width="11.85546875" customWidth="1"/>
    <col min="21" max="21" width="13.42578125" customWidth="1"/>
  </cols>
  <sheetData>
    <row r="2" spans="2:21" ht="20.100000000000001" customHeight="1" thickBot="1" x14ac:dyDescent="0.3">
      <c r="B2" s="7" t="s">
        <v>50</v>
      </c>
      <c r="C2" s="7"/>
      <c r="D2" s="7"/>
      <c r="E2" s="7"/>
      <c r="F2" s="7"/>
      <c r="G2" s="7"/>
      <c r="H2" s="7"/>
      <c r="I2" s="7"/>
      <c r="J2" s="7"/>
    </row>
    <row r="3" spans="2:21" ht="20.100000000000001" customHeight="1" thickTop="1" x14ac:dyDescent="0.25"/>
    <row r="4" spans="2:21" ht="20.100000000000001" customHeight="1" x14ac:dyDescent="0.25">
      <c r="B4" s="6" t="s">
        <v>34</v>
      </c>
      <c r="C4" s="6" t="s">
        <v>0</v>
      </c>
      <c r="D4" s="6" t="s">
        <v>1</v>
      </c>
      <c r="E4" s="6" t="s">
        <v>2</v>
      </c>
      <c r="F4" s="6" t="s">
        <v>48</v>
      </c>
      <c r="G4" s="6" t="s">
        <v>49</v>
      </c>
      <c r="H4" s="6" t="s">
        <v>3</v>
      </c>
      <c r="I4" s="6" t="s">
        <v>36</v>
      </c>
      <c r="J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</row>
    <row r="5" spans="2:21" ht="20.100000000000001" customHeight="1" x14ac:dyDescent="0.25">
      <c r="B5" s="3">
        <v>1</v>
      </c>
      <c r="C5" s="3" t="s">
        <v>6</v>
      </c>
      <c r="D5" s="3" t="s">
        <v>18</v>
      </c>
      <c r="E5" s="3" t="str">
        <f>INDEX(Data!$D$5:$D$16,MATCH(D5,Data!$C$5:$C$16,0))</f>
        <v>Ursula</v>
      </c>
      <c r="F5" s="3">
        <v>2</v>
      </c>
      <c r="G5" s="3">
        <f>IF(SUMIF($L5:$U5,"&gt;0")&gt;0,SUMIF($L5:$U5,"&gt;0"),"")</f>
        <v>1.5500000000000003</v>
      </c>
      <c r="H5" s="4">
        <f>INDEX(Data!$E$5:$E$16,MATCH(C5,Data!$B$5:$B$16,0))</f>
        <v>67</v>
      </c>
      <c r="I5" s="4">
        <f>IF(H5&lt;&gt;"",$F5*H5*5*8,"")</f>
        <v>5360</v>
      </c>
      <c r="J5" s="4">
        <f>IF(H5&lt;&gt;"",$G5*H5*5*8,"")</f>
        <v>4154.0000000000009</v>
      </c>
      <c r="K5" s="1"/>
      <c r="L5" s="8">
        <v>0.15</v>
      </c>
      <c r="M5" s="8">
        <v>0.2</v>
      </c>
      <c r="N5" s="8">
        <v>0.1</v>
      </c>
      <c r="O5" s="8">
        <v>0.3</v>
      </c>
      <c r="P5" s="8">
        <v>0.6</v>
      </c>
      <c r="Q5" s="8">
        <v>0.1</v>
      </c>
      <c r="R5" s="8"/>
      <c r="S5" s="8"/>
      <c r="T5" s="8"/>
      <c r="U5" s="8">
        <v>0.1</v>
      </c>
    </row>
    <row r="6" spans="2:21" ht="20.100000000000001" customHeight="1" x14ac:dyDescent="0.25">
      <c r="B6" s="3">
        <v>2</v>
      </c>
      <c r="C6" s="3" t="s">
        <v>4</v>
      </c>
      <c r="D6" s="3" t="s">
        <v>17</v>
      </c>
      <c r="E6" s="3" t="str">
        <f>INDEX(Data!$D$5:$D$16,MATCH(D6,Data!$C$5:$C$16,0))</f>
        <v>Jenny</v>
      </c>
      <c r="F6" s="3">
        <v>4</v>
      </c>
      <c r="G6" s="3">
        <f t="shared" ref="G6:G23" si="0">IF(SUMIF($L6:$U6,"&gt;0")&gt;0,SUMIF($L6:$U6,"&gt;0"),"")</f>
        <v>1.2</v>
      </c>
      <c r="H6" s="4">
        <f>INDEX(Data!$E$5:$E$16,MATCH(C6,Data!$B$5:$B$16,0))</f>
        <v>14</v>
      </c>
      <c r="I6" s="4">
        <f t="shared" ref="I6:I23" si="1">IF(H6&lt;&gt;"",$F6*H6*5*8,"")</f>
        <v>2240</v>
      </c>
      <c r="J6" s="4">
        <f t="shared" ref="J6:J23" si="2">IF(H6&lt;&gt;"",$G6*H6*5*8,"")</f>
        <v>672</v>
      </c>
      <c r="K6" s="1"/>
      <c r="L6" s="8">
        <v>0.5</v>
      </c>
      <c r="M6" s="8">
        <v>0.1</v>
      </c>
      <c r="N6" s="8">
        <v>0.1</v>
      </c>
      <c r="O6" s="8">
        <v>0.2</v>
      </c>
      <c r="P6" s="8">
        <v>0.1</v>
      </c>
      <c r="Q6" s="8">
        <v>0.1</v>
      </c>
      <c r="R6" s="8">
        <v>0.1</v>
      </c>
      <c r="S6" s="8"/>
      <c r="T6" s="8"/>
      <c r="U6" s="8"/>
    </row>
    <row r="7" spans="2:21" ht="20.100000000000001" customHeight="1" x14ac:dyDescent="0.25">
      <c r="B7" s="3">
        <v>3</v>
      </c>
      <c r="C7" s="3" t="s">
        <v>7</v>
      </c>
      <c r="D7" s="3" t="s">
        <v>17</v>
      </c>
      <c r="E7" s="3" t="str">
        <f>INDEX(Data!$D$5:$D$16,MATCH(D7,Data!$C$5:$C$16,0))</f>
        <v>Jenny</v>
      </c>
      <c r="F7" s="3">
        <v>3</v>
      </c>
      <c r="G7" s="3">
        <f t="shared" si="0"/>
        <v>1.6500000000000001</v>
      </c>
      <c r="H7" s="4">
        <f>INDEX(Data!$E$5:$E$16,MATCH(C7,Data!$B$5:$B$16,0))</f>
        <v>41</v>
      </c>
      <c r="I7" s="4">
        <f t="shared" si="1"/>
        <v>4920</v>
      </c>
      <c r="J7" s="4">
        <f t="shared" si="2"/>
        <v>2706</v>
      </c>
      <c r="K7" s="1"/>
      <c r="L7" s="8">
        <v>0.1</v>
      </c>
      <c r="M7" s="8">
        <v>0.15</v>
      </c>
      <c r="N7" s="8">
        <v>0.3</v>
      </c>
      <c r="O7" s="8">
        <v>0.15</v>
      </c>
      <c r="P7" s="8">
        <v>0.4</v>
      </c>
      <c r="Q7" s="8">
        <v>0.3</v>
      </c>
      <c r="R7" s="8">
        <v>0.25</v>
      </c>
      <c r="S7" s="8"/>
      <c r="T7" s="8"/>
      <c r="U7" s="8"/>
    </row>
    <row r="8" spans="2:21" ht="20.100000000000001" customHeight="1" x14ac:dyDescent="0.25">
      <c r="B8" s="3">
        <v>4</v>
      </c>
      <c r="C8" s="3" t="s">
        <v>9</v>
      </c>
      <c r="D8" s="3" t="s">
        <v>18</v>
      </c>
      <c r="E8" s="3" t="str">
        <f>INDEX(Data!$D$5:$D$16,MATCH(D8,Data!$C$5:$C$16,0))</f>
        <v>Ursula</v>
      </c>
      <c r="F8" s="3">
        <v>5</v>
      </c>
      <c r="G8" s="3">
        <f t="shared" si="0"/>
        <v>2</v>
      </c>
      <c r="H8" s="4">
        <f>INDEX(Data!$E$5:$E$16,MATCH(C8,Data!$B$5:$B$16,0))</f>
        <v>15</v>
      </c>
      <c r="I8" s="4">
        <f t="shared" si="1"/>
        <v>3000</v>
      </c>
      <c r="J8" s="4">
        <f t="shared" si="2"/>
        <v>1200</v>
      </c>
      <c r="K8" s="1"/>
      <c r="L8" s="8">
        <v>0.5</v>
      </c>
      <c r="M8" s="8">
        <v>0.4</v>
      </c>
      <c r="N8" s="8">
        <v>0.1</v>
      </c>
      <c r="O8" s="8">
        <v>0.3</v>
      </c>
      <c r="P8" s="8">
        <v>0.2</v>
      </c>
      <c r="Q8" s="8">
        <v>0.1</v>
      </c>
      <c r="R8" s="8">
        <v>0.2</v>
      </c>
      <c r="S8" s="8">
        <v>0.1</v>
      </c>
      <c r="T8" s="8"/>
      <c r="U8" s="8">
        <v>0.1</v>
      </c>
    </row>
    <row r="9" spans="2:21" ht="20.100000000000001" customHeight="1" x14ac:dyDescent="0.25">
      <c r="B9" s="3">
        <v>5</v>
      </c>
      <c r="C9" s="3" t="s">
        <v>10</v>
      </c>
      <c r="D9" s="3" t="s">
        <v>20</v>
      </c>
      <c r="E9" s="3" t="str">
        <f>INDEX(Data!$D$5:$D$16,MATCH(D9,Data!$C$5:$C$16,0))</f>
        <v>Lily</v>
      </c>
      <c r="F9" s="3">
        <v>2</v>
      </c>
      <c r="G9" s="3">
        <f t="shared" si="0"/>
        <v>1.2</v>
      </c>
      <c r="H9" s="4">
        <f>INDEX(Data!$E$5:$E$16,MATCH(C9,Data!$B$5:$B$16,0))</f>
        <v>60</v>
      </c>
      <c r="I9" s="4">
        <f t="shared" si="1"/>
        <v>4800</v>
      </c>
      <c r="J9" s="4">
        <f t="shared" si="2"/>
        <v>2880</v>
      </c>
      <c r="K9" s="1"/>
      <c r="L9" s="8">
        <v>0.5</v>
      </c>
      <c r="M9" s="8">
        <v>0.1</v>
      </c>
      <c r="N9" s="8">
        <v>0.1</v>
      </c>
      <c r="O9" s="8">
        <v>0.2</v>
      </c>
      <c r="P9" s="8">
        <v>0.1</v>
      </c>
      <c r="Q9" s="8">
        <v>0.1</v>
      </c>
      <c r="R9" s="8">
        <v>0.1</v>
      </c>
      <c r="S9" s="8"/>
      <c r="T9" s="8"/>
      <c r="U9" s="8"/>
    </row>
    <row r="10" spans="2:21" ht="20.100000000000001" customHeight="1" x14ac:dyDescent="0.25">
      <c r="B10" s="3">
        <v>6</v>
      </c>
      <c r="C10" s="3" t="s">
        <v>4</v>
      </c>
      <c r="D10" s="3" t="s">
        <v>19</v>
      </c>
      <c r="E10" s="3" t="str">
        <f>INDEX(Data!$D$5:$D$16,MATCH(D10,Data!$C$5:$C$16,0))</f>
        <v>Inaya</v>
      </c>
      <c r="F10" s="3">
        <v>5</v>
      </c>
      <c r="G10" s="3">
        <f t="shared" si="0"/>
        <v>1.6500000000000001</v>
      </c>
      <c r="H10" s="4">
        <f>INDEX(Data!$E$5:$E$16,MATCH(C10,Data!$B$5:$B$16,0))</f>
        <v>14</v>
      </c>
      <c r="I10" s="4">
        <f t="shared" si="1"/>
        <v>2800</v>
      </c>
      <c r="J10" s="4">
        <f t="shared" si="2"/>
        <v>924</v>
      </c>
      <c r="K10" s="1"/>
      <c r="L10" s="8">
        <v>0.1</v>
      </c>
      <c r="M10" s="8">
        <v>0.15</v>
      </c>
      <c r="N10" s="8">
        <v>0.3</v>
      </c>
      <c r="O10" s="8">
        <v>0.15</v>
      </c>
      <c r="P10" s="8">
        <v>0.4</v>
      </c>
      <c r="Q10" s="8">
        <v>0.3</v>
      </c>
      <c r="R10" s="8">
        <v>0.25</v>
      </c>
      <c r="S10" s="8"/>
      <c r="T10" s="8"/>
      <c r="U10" s="8"/>
    </row>
    <row r="11" spans="2:21" ht="20.100000000000001" customHeight="1" x14ac:dyDescent="0.25">
      <c r="B11" s="3">
        <v>7</v>
      </c>
      <c r="C11" s="3" t="s">
        <v>7</v>
      </c>
      <c r="D11" s="3" t="s">
        <v>21</v>
      </c>
      <c r="E11" s="3" t="str">
        <f>INDEX(Data!$D$5:$D$16,MATCH(D11,Data!$C$5:$C$16,0))</f>
        <v>Katherine</v>
      </c>
      <c r="F11" s="3">
        <v>4</v>
      </c>
      <c r="G11" s="3">
        <f t="shared" si="0"/>
        <v>2</v>
      </c>
      <c r="H11" s="4">
        <f>INDEX(Data!$E$5:$E$16,MATCH(C11,Data!$B$5:$B$16,0))</f>
        <v>41</v>
      </c>
      <c r="I11" s="4">
        <f t="shared" si="1"/>
        <v>6560</v>
      </c>
      <c r="J11" s="4">
        <f t="shared" si="2"/>
        <v>3280</v>
      </c>
      <c r="K11" s="1"/>
      <c r="L11" s="8">
        <v>0.5</v>
      </c>
      <c r="M11" s="8">
        <v>0.4</v>
      </c>
      <c r="N11" s="8">
        <v>0.1</v>
      </c>
      <c r="O11" s="8">
        <v>0.3</v>
      </c>
      <c r="P11" s="8">
        <v>0.2</v>
      </c>
      <c r="Q11" s="8">
        <v>0.1</v>
      </c>
      <c r="R11" s="8">
        <v>0.2</v>
      </c>
      <c r="S11" s="8">
        <v>0.1</v>
      </c>
      <c r="T11" s="8"/>
      <c r="U11" s="8">
        <v>0.1</v>
      </c>
    </row>
    <row r="12" spans="2:21" ht="20.100000000000001" customHeight="1" x14ac:dyDescent="0.25">
      <c r="B12" s="3">
        <v>8</v>
      </c>
      <c r="C12" s="3" t="s">
        <v>9</v>
      </c>
      <c r="D12" s="3" t="s">
        <v>21</v>
      </c>
      <c r="E12" s="3" t="str">
        <f>INDEX(Data!$D$5:$D$16,MATCH(D12,Data!$C$5:$C$16,0))</f>
        <v>Katherine</v>
      </c>
      <c r="F12" s="3">
        <v>2</v>
      </c>
      <c r="G12" s="3">
        <f t="shared" si="0"/>
        <v>1.2</v>
      </c>
      <c r="H12" s="4">
        <f>INDEX(Data!$E$5:$E$16,MATCH(C12,Data!$B$5:$B$16,0))</f>
        <v>15</v>
      </c>
      <c r="I12" s="4">
        <f t="shared" si="1"/>
        <v>1200</v>
      </c>
      <c r="J12" s="4">
        <f t="shared" si="2"/>
        <v>720</v>
      </c>
      <c r="K12" s="1"/>
      <c r="L12" s="8">
        <v>0.5</v>
      </c>
      <c r="M12" s="8">
        <v>0.1</v>
      </c>
      <c r="N12" s="8">
        <v>0.1</v>
      </c>
      <c r="O12" s="8">
        <v>0.2</v>
      </c>
      <c r="P12" s="8">
        <v>0.1</v>
      </c>
      <c r="Q12" s="8">
        <v>0.1</v>
      </c>
      <c r="R12" s="8">
        <v>0.1</v>
      </c>
      <c r="S12" s="8"/>
      <c r="T12" s="8"/>
      <c r="U12" s="8"/>
    </row>
    <row r="13" spans="2:21" ht="20.100000000000001" customHeight="1" x14ac:dyDescent="0.25">
      <c r="B13" s="3">
        <v>9</v>
      </c>
      <c r="C13" s="3" t="s">
        <v>7</v>
      </c>
      <c r="D13" s="3" t="s">
        <v>18</v>
      </c>
      <c r="E13" s="3" t="str">
        <f>INDEX(Data!$D$5:$D$16,MATCH(D13,Data!$C$5:$C$16,0))</f>
        <v>Ursula</v>
      </c>
      <c r="F13" s="3">
        <v>5</v>
      </c>
      <c r="G13" s="3">
        <f t="shared" si="0"/>
        <v>1.6500000000000001</v>
      </c>
      <c r="H13" s="4">
        <f>INDEX(Data!$E$5:$E$16,MATCH(C13,Data!$B$5:$B$16,0))</f>
        <v>41</v>
      </c>
      <c r="I13" s="4">
        <f t="shared" si="1"/>
        <v>8200</v>
      </c>
      <c r="J13" s="4">
        <f t="shared" si="2"/>
        <v>2706</v>
      </c>
      <c r="K13" s="1"/>
      <c r="L13" s="8">
        <v>0.1</v>
      </c>
      <c r="M13" s="8">
        <v>0.15</v>
      </c>
      <c r="N13" s="8">
        <v>0.3</v>
      </c>
      <c r="O13" s="8">
        <v>0.15</v>
      </c>
      <c r="P13" s="8">
        <v>0.4</v>
      </c>
      <c r="Q13" s="8">
        <v>0.3</v>
      </c>
      <c r="R13" s="8">
        <v>0.25</v>
      </c>
      <c r="S13" s="8"/>
      <c r="T13" s="8"/>
      <c r="U13" s="8"/>
    </row>
    <row r="14" spans="2:21" ht="20.100000000000001" customHeight="1" x14ac:dyDescent="0.25">
      <c r="B14" s="3">
        <v>10</v>
      </c>
      <c r="C14" s="3" t="s">
        <v>6</v>
      </c>
      <c r="D14" s="3" t="s">
        <v>19</v>
      </c>
      <c r="E14" s="3" t="str">
        <f>INDEX(Data!$D$5:$D$16,MATCH(D14,Data!$C$5:$C$16,0))</f>
        <v>Inaya</v>
      </c>
      <c r="F14" s="3">
        <v>3</v>
      </c>
      <c r="G14" s="3">
        <f t="shared" si="0"/>
        <v>2</v>
      </c>
      <c r="H14" s="4">
        <f>INDEX(Data!$E$5:$E$16,MATCH(C14,Data!$B$5:$B$16,0))</f>
        <v>67</v>
      </c>
      <c r="I14" s="4">
        <f t="shared" si="1"/>
        <v>8040</v>
      </c>
      <c r="J14" s="4">
        <f t="shared" si="2"/>
        <v>5360</v>
      </c>
      <c r="K14" s="1"/>
      <c r="L14" s="8">
        <v>0.5</v>
      </c>
      <c r="M14" s="8">
        <v>0.4</v>
      </c>
      <c r="N14" s="8">
        <v>0.1</v>
      </c>
      <c r="O14" s="8">
        <v>0.3</v>
      </c>
      <c r="P14" s="8">
        <v>0.2</v>
      </c>
      <c r="Q14" s="8">
        <v>0.1</v>
      </c>
      <c r="R14" s="8">
        <v>0.2</v>
      </c>
      <c r="S14" s="8">
        <v>0.1</v>
      </c>
      <c r="T14" s="8"/>
      <c r="U14" s="8">
        <v>0.1</v>
      </c>
    </row>
    <row r="15" spans="2:21" ht="20.100000000000001" customHeight="1" x14ac:dyDescent="0.25">
      <c r="B15" s="3">
        <v>11</v>
      </c>
      <c r="C15" s="3" t="s">
        <v>7</v>
      </c>
      <c r="D15" s="3" t="s">
        <v>16</v>
      </c>
      <c r="E15" s="3" t="str">
        <f>INDEX(Data!$D$5:$D$16,MATCH(D15,Data!$C$5:$C$16,0))</f>
        <v>Jackson</v>
      </c>
      <c r="F15" s="3">
        <v>2</v>
      </c>
      <c r="G15" s="3">
        <f t="shared" si="0"/>
        <v>1.2</v>
      </c>
      <c r="H15" s="4">
        <f>INDEX(Data!$E$5:$E$16,MATCH(C15,Data!$B$5:$B$16,0))</f>
        <v>41</v>
      </c>
      <c r="I15" s="4">
        <f t="shared" si="1"/>
        <v>3280</v>
      </c>
      <c r="J15" s="4">
        <f t="shared" si="2"/>
        <v>1967.9999999999998</v>
      </c>
      <c r="K15" s="1"/>
      <c r="L15" s="8">
        <v>0.5</v>
      </c>
      <c r="M15" s="8">
        <v>0.1</v>
      </c>
      <c r="N15" s="8">
        <v>0.1</v>
      </c>
      <c r="O15" s="8">
        <v>0.2</v>
      </c>
      <c r="P15" s="8">
        <v>0.1</v>
      </c>
      <c r="Q15" s="8">
        <v>0.1</v>
      </c>
      <c r="R15" s="8">
        <v>0.1</v>
      </c>
      <c r="S15" s="8"/>
      <c r="T15" s="8"/>
      <c r="U15" s="8"/>
    </row>
    <row r="16" spans="2:21" ht="20.100000000000001" customHeight="1" x14ac:dyDescent="0.25">
      <c r="B16" s="3">
        <v>12</v>
      </c>
      <c r="C16" s="3" t="s">
        <v>8</v>
      </c>
      <c r="D16" s="3" t="s">
        <v>18</v>
      </c>
      <c r="E16" s="3" t="str">
        <f>INDEX(Data!$D$5:$D$16,MATCH(D16,Data!$C$5:$C$16,0))</f>
        <v>Ursula</v>
      </c>
      <c r="F16" s="3">
        <v>4</v>
      </c>
      <c r="G16" s="3">
        <f t="shared" si="0"/>
        <v>1.6500000000000001</v>
      </c>
      <c r="H16" s="4">
        <f>INDEX(Data!$E$5:$E$16,MATCH(C16,Data!$B$5:$B$16,0))</f>
        <v>21</v>
      </c>
      <c r="I16" s="4">
        <f t="shared" si="1"/>
        <v>3360</v>
      </c>
      <c r="J16" s="4">
        <f t="shared" si="2"/>
        <v>1386.0000000000002</v>
      </c>
      <c r="K16" s="1"/>
      <c r="L16" s="8">
        <v>0.1</v>
      </c>
      <c r="M16" s="8">
        <v>0.15</v>
      </c>
      <c r="N16" s="8">
        <v>0.3</v>
      </c>
      <c r="O16" s="8">
        <v>0.15</v>
      </c>
      <c r="P16" s="8">
        <v>0.4</v>
      </c>
      <c r="Q16" s="8">
        <v>0.3</v>
      </c>
      <c r="R16" s="8">
        <v>0.25</v>
      </c>
      <c r="S16" s="8"/>
      <c r="T16" s="8"/>
      <c r="U16" s="8"/>
    </row>
    <row r="17" spans="2:21" ht="20.100000000000001" customHeight="1" x14ac:dyDescent="0.25">
      <c r="B17" s="3">
        <v>13</v>
      </c>
      <c r="C17" s="3" t="s">
        <v>6</v>
      </c>
      <c r="D17" s="3" t="s">
        <v>16</v>
      </c>
      <c r="E17" s="3" t="str">
        <f>INDEX(Data!$D$5:$D$16,MATCH(D17,Data!$C$5:$C$16,0))</f>
        <v>Jackson</v>
      </c>
      <c r="F17" s="3">
        <v>5</v>
      </c>
      <c r="G17" s="3">
        <f t="shared" si="0"/>
        <v>2</v>
      </c>
      <c r="H17" s="4">
        <f>INDEX(Data!$E$5:$E$16,MATCH(C17,Data!$B$5:$B$16,0))</f>
        <v>67</v>
      </c>
      <c r="I17" s="4">
        <f t="shared" si="1"/>
        <v>13400</v>
      </c>
      <c r="J17" s="4">
        <f t="shared" si="2"/>
        <v>5360</v>
      </c>
      <c r="K17" s="1"/>
      <c r="L17" s="8">
        <v>0.5</v>
      </c>
      <c r="M17" s="8">
        <v>0.4</v>
      </c>
      <c r="N17" s="8">
        <v>0.1</v>
      </c>
      <c r="O17" s="8">
        <v>0.3</v>
      </c>
      <c r="P17" s="8">
        <v>0.2</v>
      </c>
      <c r="Q17" s="8">
        <v>0.1</v>
      </c>
      <c r="R17" s="8">
        <v>0.2</v>
      </c>
      <c r="S17" s="8">
        <v>0.1</v>
      </c>
      <c r="T17" s="8"/>
      <c r="U17" s="8">
        <v>0.1</v>
      </c>
    </row>
    <row r="18" spans="2:21" ht="20.100000000000001" customHeight="1" x14ac:dyDescent="0.25">
      <c r="B18" s="3">
        <v>14</v>
      </c>
      <c r="C18" s="3" t="s">
        <v>8</v>
      </c>
      <c r="D18" s="3" t="s">
        <v>17</v>
      </c>
      <c r="E18" s="3" t="str">
        <f>INDEX(Data!$D$5:$D$16,MATCH(D18,Data!$C$5:$C$16,0))</f>
        <v>Jenny</v>
      </c>
      <c r="F18" s="3">
        <v>4</v>
      </c>
      <c r="G18" s="3">
        <f t="shared" si="0"/>
        <v>1.2</v>
      </c>
      <c r="H18" s="4">
        <f>INDEX(Data!$E$5:$E$16,MATCH(C18,Data!$B$5:$B$16,0))</f>
        <v>21</v>
      </c>
      <c r="I18" s="4">
        <f t="shared" si="1"/>
        <v>3360</v>
      </c>
      <c r="J18" s="4">
        <f t="shared" si="2"/>
        <v>1008</v>
      </c>
      <c r="K18" s="1"/>
      <c r="L18" s="8">
        <v>0.5</v>
      </c>
      <c r="M18" s="8">
        <v>0.1</v>
      </c>
      <c r="N18" s="8">
        <v>0.1</v>
      </c>
      <c r="O18" s="8">
        <v>0.2</v>
      </c>
      <c r="P18" s="8">
        <v>0.1</v>
      </c>
      <c r="Q18" s="8">
        <v>0.1</v>
      </c>
      <c r="R18" s="8">
        <v>0.1</v>
      </c>
      <c r="S18" s="8"/>
      <c r="T18" s="8"/>
      <c r="U18" s="8"/>
    </row>
    <row r="19" spans="2:21" ht="20.100000000000001" customHeight="1" x14ac:dyDescent="0.25">
      <c r="B19" s="3">
        <v>15</v>
      </c>
      <c r="C19" s="3" t="s">
        <v>10</v>
      </c>
      <c r="D19" s="3" t="s">
        <v>19</v>
      </c>
      <c r="E19" s="3" t="str">
        <f>INDEX(Data!$D$5:$D$16,MATCH(D19,Data!$C$5:$C$16,0))</f>
        <v>Inaya</v>
      </c>
      <c r="F19" s="3">
        <v>2</v>
      </c>
      <c r="G19" s="3">
        <f t="shared" si="0"/>
        <v>1.6500000000000001</v>
      </c>
      <c r="H19" s="4">
        <f>INDEX(Data!$E$5:$E$16,MATCH(C19,Data!$B$5:$B$16,0))</f>
        <v>60</v>
      </c>
      <c r="I19" s="4">
        <f t="shared" si="1"/>
        <v>4800</v>
      </c>
      <c r="J19" s="4">
        <f t="shared" si="2"/>
        <v>3960.0000000000005</v>
      </c>
      <c r="K19" s="1"/>
      <c r="L19" s="8">
        <v>0.1</v>
      </c>
      <c r="M19" s="8">
        <v>0.15</v>
      </c>
      <c r="N19" s="8">
        <v>0.3</v>
      </c>
      <c r="O19" s="8">
        <v>0.15</v>
      </c>
      <c r="P19" s="8">
        <v>0.4</v>
      </c>
      <c r="Q19" s="8">
        <v>0.3</v>
      </c>
      <c r="R19" s="8">
        <v>0.25</v>
      </c>
      <c r="S19" s="8"/>
      <c r="T19" s="8"/>
      <c r="U19" s="8"/>
    </row>
    <row r="20" spans="2:21" ht="20.100000000000001" customHeight="1" x14ac:dyDescent="0.25">
      <c r="B20" s="3">
        <v>16</v>
      </c>
      <c r="C20" s="3" t="s">
        <v>7</v>
      </c>
      <c r="D20" s="3" t="s">
        <v>20</v>
      </c>
      <c r="E20" s="3" t="str">
        <f>INDEX(Data!$D$5:$D$16,MATCH(D20,Data!$C$5:$C$16,0))</f>
        <v>Lily</v>
      </c>
      <c r="F20" s="3">
        <v>1</v>
      </c>
      <c r="G20" s="3">
        <f t="shared" si="0"/>
        <v>2</v>
      </c>
      <c r="H20" s="4">
        <f>INDEX(Data!$E$5:$E$16,MATCH(C20,Data!$B$5:$B$16,0))</f>
        <v>41</v>
      </c>
      <c r="I20" s="4">
        <f t="shared" si="1"/>
        <v>1640</v>
      </c>
      <c r="J20" s="4">
        <f t="shared" si="2"/>
        <v>3280</v>
      </c>
      <c r="K20" s="1"/>
      <c r="L20" s="8">
        <v>0.5</v>
      </c>
      <c r="M20" s="8">
        <v>0.4</v>
      </c>
      <c r="N20" s="8">
        <v>0.1</v>
      </c>
      <c r="O20" s="8">
        <v>0.3</v>
      </c>
      <c r="P20" s="8">
        <v>0.2</v>
      </c>
      <c r="Q20" s="8">
        <v>0.1</v>
      </c>
      <c r="R20" s="8">
        <v>0.2</v>
      </c>
      <c r="S20" s="8">
        <v>0.1</v>
      </c>
      <c r="T20" s="8"/>
      <c r="U20" s="8">
        <v>0.1</v>
      </c>
    </row>
    <row r="21" spans="2:21" ht="20.100000000000001" customHeight="1" x14ac:dyDescent="0.25">
      <c r="B21" s="3">
        <v>17</v>
      </c>
      <c r="C21" s="3" t="s">
        <v>7</v>
      </c>
      <c r="D21" s="3" t="s">
        <v>21</v>
      </c>
      <c r="E21" s="3" t="str">
        <f>INDEX(Data!$D$5:$D$16,MATCH(D21,Data!$C$5:$C$16,0))</f>
        <v>Katherine</v>
      </c>
      <c r="F21" s="3">
        <v>3</v>
      </c>
      <c r="G21" s="3">
        <f t="shared" si="0"/>
        <v>1.2</v>
      </c>
      <c r="H21" s="4">
        <f>INDEX(Data!$E$5:$E$16,MATCH(C21,Data!$B$5:$B$16,0))</f>
        <v>41</v>
      </c>
      <c r="I21" s="4">
        <f t="shared" si="1"/>
        <v>4920</v>
      </c>
      <c r="J21" s="4">
        <f t="shared" si="2"/>
        <v>1967.9999999999998</v>
      </c>
      <c r="K21" s="1"/>
      <c r="L21" s="8">
        <v>0.5</v>
      </c>
      <c r="M21" s="8">
        <v>0.1</v>
      </c>
      <c r="N21" s="8">
        <v>0.1</v>
      </c>
      <c r="O21" s="8">
        <v>0.2</v>
      </c>
      <c r="P21" s="8">
        <v>0.1</v>
      </c>
      <c r="Q21" s="8">
        <v>0.1</v>
      </c>
      <c r="R21" s="8">
        <v>0.1</v>
      </c>
      <c r="S21" s="8"/>
      <c r="T21" s="8"/>
      <c r="U21" s="8"/>
    </row>
    <row r="22" spans="2:21" ht="20.100000000000001" customHeight="1" x14ac:dyDescent="0.25">
      <c r="B22" s="3">
        <v>18</v>
      </c>
      <c r="C22" s="3" t="s">
        <v>7</v>
      </c>
      <c r="D22" s="3" t="s">
        <v>20</v>
      </c>
      <c r="E22" s="3" t="str">
        <f>INDEX(Data!$D$5:$D$16,MATCH(D22,Data!$C$5:$C$16,0))</f>
        <v>Lily</v>
      </c>
      <c r="F22" s="3">
        <v>5</v>
      </c>
      <c r="G22" s="3">
        <f t="shared" si="0"/>
        <v>1.6500000000000001</v>
      </c>
      <c r="H22" s="4">
        <f>INDEX(Data!$E$5:$E$16,MATCH(C22,Data!$B$5:$B$16,0))</f>
        <v>41</v>
      </c>
      <c r="I22" s="4">
        <f t="shared" si="1"/>
        <v>8200</v>
      </c>
      <c r="J22" s="4">
        <f t="shared" si="2"/>
        <v>2706</v>
      </c>
      <c r="K22" s="1"/>
      <c r="L22" s="8">
        <v>0.1</v>
      </c>
      <c r="M22" s="8">
        <v>0.15</v>
      </c>
      <c r="N22" s="8">
        <v>0.3</v>
      </c>
      <c r="O22" s="8">
        <v>0.15</v>
      </c>
      <c r="P22" s="8">
        <v>0.4</v>
      </c>
      <c r="Q22" s="8">
        <v>0.3</v>
      </c>
      <c r="R22" s="8">
        <v>0.25</v>
      </c>
      <c r="S22" s="8"/>
      <c r="T22" s="8"/>
      <c r="U22" s="8"/>
    </row>
    <row r="23" spans="2:21" ht="20.100000000000001" customHeight="1" x14ac:dyDescent="0.25">
      <c r="B23" s="3">
        <v>19</v>
      </c>
      <c r="C23" s="3" t="s">
        <v>8</v>
      </c>
      <c r="D23" s="3" t="s">
        <v>19</v>
      </c>
      <c r="E23" s="3" t="str">
        <f>INDEX(Data!$D$5:$D$16,MATCH(D23,Data!$C$5:$C$16,0))</f>
        <v>Inaya</v>
      </c>
      <c r="F23" s="3">
        <v>1</v>
      </c>
      <c r="G23" s="3">
        <f t="shared" si="0"/>
        <v>1.9000000000000001</v>
      </c>
      <c r="H23" s="4">
        <f>INDEX(Data!$E$5:$E$16,MATCH(C23,Data!$B$5:$B$16,0))</f>
        <v>21</v>
      </c>
      <c r="I23" s="4">
        <f t="shared" si="1"/>
        <v>840</v>
      </c>
      <c r="J23" s="4">
        <f t="shared" si="2"/>
        <v>1596.0000000000002</v>
      </c>
      <c r="K23" s="1"/>
      <c r="L23" s="8">
        <v>0.5</v>
      </c>
      <c r="M23" s="8">
        <v>0.4</v>
      </c>
      <c r="N23" s="8">
        <v>0.1</v>
      </c>
      <c r="O23" s="8">
        <v>0.3</v>
      </c>
      <c r="P23" s="8">
        <v>0.2</v>
      </c>
      <c r="Q23" s="8">
        <v>0.1</v>
      </c>
      <c r="R23" s="8">
        <v>0.2</v>
      </c>
      <c r="S23" s="8">
        <v>0.1</v>
      </c>
      <c r="T23" s="8"/>
      <c r="U23" s="8"/>
    </row>
    <row r="24" spans="2:21" ht="20.100000000000001" customHeight="1" x14ac:dyDescent="0.25">
      <c r="F24" s="6" t="s">
        <v>51</v>
      </c>
      <c r="G24" s="3">
        <f>SUM(G5:G23)</f>
        <v>30.549999999999994</v>
      </c>
      <c r="I24" s="6" t="s">
        <v>52</v>
      </c>
      <c r="J24" s="4">
        <f>SUM(J5:J23)</f>
        <v>47834</v>
      </c>
    </row>
  </sheetData>
  <mergeCells count="1">
    <mergeCell ref="B2:J2"/>
  </mergeCells>
  <phoneticPr fontId="3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7DA93EC-9D19-4A62-A6AE-42E4411E1B6A}">
          <x14:formula1>
            <xm:f>Data!$B$5:$B$16</xm:f>
          </x14:formula1>
          <xm:sqref>C5:C23</xm:sqref>
        </x14:dataValidation>
        <x14:dataValidation type="list" allowBlank="1" showInputMessage="1" showErrorMessage="1" xr:uid="{F59D1456-281F-4C5B-B804-046DA69BE1B2}">
          <x14:formula1>
            <xm:f>Data!$C$5:$C$16</xm:f>
          </x14:formula1>
          <xm:sqref>D5:D23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FCCF4-8320-40F9-A0CD-E75880729D15}">
  <dimension ref="B2:E16"/>
  <sheetViews>
    <sheetView showGridLines="0" zoomScale="80" zoomScaleNormal="80" workbookViewId="0">
      <selection activeCell="N28" sqref="N28"/>
    </sheetView>
  </sheetViews>
  <sheetFormatPr defaultRowHeight="20.100000000000001" customHeight="1" x14ac:dyDescent="0.25"/>
  <cols>
    <col min="1" max="1" width="4.85546875" customWidth="1"/>
    <col min="2" max="2" width="13" customWidth="1"/>
    <col min="3" max="3" width="22" customWidth="1"/>
    <col min="4" max="4" width="15.5703125" customWidth="1"/>
    <col min="5" max="5" width="18.140625" customWidth="1"/>
  </cols>
  <sheetData>
    <row r="2" spans="2:5" ht="20.100000000000001" customHeight="1" thickBot="1" x14ac:dyDescent="0.3">
      <c r="B2" s="5" t="s">
        <v>35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16</v>
      </c>
      <c r="D5" s="3" t="s">
        <v>22</v>
      </c>
      <c r="E5" s="4">
        <v>14</v>
      </c>
    </row>
    <row r="6" spans="2:5" ht="20.100000000000001" customHeight="1" x14ac:dyDescent="0.25">
      <c r="B6" s="3" t="s">
        <v>5</v>
      </c>
      <c r="C6" s="3" t="s">
        <v>17</v>
      </c>
      <c r="D6" s="3" t="s">
        <v>23</v>
      </c>
      <c r="E6" s="4">
        <v>39</v>
      </c>
    </row>
    <row r="7" spans="2:5" ht="20.100000000000001" customHeight="1" x14ac:dyDescent="0.25">
      <c r="B7" s="3" t="s">
        <v>6</v>
      </c>
      <c r="C7" s="3" t="s">
        <v>18</v>
      </c>
      <c r="D7" s="3" t="s">
        <v>24</v>
      </c>
      <c r="E7" s="4">
        <v>67</v>
      </c>
    </row>
    <row r="8" spans="2:5" ht="20.100000000000001" customHeight="1" x14ac:dyDescent="0.25">
      <c r="B8" s="3" t="s">
        <v>7</v>
      </c>
      <c r="C8" s="3" t="s">
        <v>19</v>
      </c>
      <c r="D8" s="3" t="s">
        <v>25</v>
      </c>
      <c r="E8" s="4">
        <v>41</v>
      </c>
    </row>
    <row r="9" spans="2:5" ht="20.100000000000001" customHeight="1" x14ac:dyDescent="0.25">
      <c r="B9" s="3" t="s">
        <v>8</v>
      </c>
      <c r="C9" s="3" t="s">
        <v>20</v>
      </c>
      <c r="D9" s="3" t="s">
        <v>26</v>
      </c>
      <c r="E9" s="4">
        <v>21</v>
      </c>
    </row>
    <row r="10" spans="2:5" ht="20.100000000000001" customHeight="1" x14ac:dyDescent="0.25">
      <c r="B10" s="3" t="s">
        <v>9</v>
      </c>
      <c r="C10" s="3" t="s">
        <v>21</v>
      </c>
      <c r="D10" s="3" t="s">
        <v>27</v>
      </c>
      <c r="E10" s="4">
        <v>15</v>
      </c>
    </row>
    <row r="11" spans="2:5" ht="20.100000000000001" customHeight="1" x14ac:dyDescent="0.25">
      <c r="B11" s="3" t="s">
        <v>10</v>
      </c>
      <c r="C11" s="3" t="s">
        <v>19</v>
      </c>
      <c r="D11" s="3" t="s">
        <v>28</v>
      </c>
      <c r="E11" s="4">
        <v>60</v>
      </c>
    </row>
    <row r="12" spans="2:5" ht="20.100000000000001" customHeight="1" x14ac:dyDescent="0.25">
      <c r="B12" s="3" t="s">
        <v>11</v>
      </c>
      <c r="C12" s="3" t="s">
        <v>20</v>
      </c>
      <c r="D12" s="3" t="s">
        <v>29</v>
      </c>
      <c r="E12" s="4">
        <v>4</v>
      </c>
    </row>
    <row r="13" spans="2:5" ht="20.100000000000001" customHeight="1" x14ac:dyDescent="0.25">
      <c r="B13" s="3" t="s">
        <v>12</v>
      </c>
      <c r="C13" s="3" t="s">
        <v>16</v>
      </c>
      <c r="D13" s="3" t="s">
        <v>30</v>
      </c>
      <c r="E13" s="4">
        <v>39</v>
      </c>
    </row>
    <row r="14" spans="2:5" ht="20.100000000000001" customHeight="1" x14ac:dyDescent="0.25">
      <c r="B14" s="3" t="s">
        <v>13</v>
      </c>
      <c r="C14" s="3" t="s">
        <v>17</v>
      </c>
      <c r="D14" s="3" t="s">
        <v>31</v>
      </c>
      <c r="E14" s="4">
        <v>79</v>
      </c>
    </row>
    <row r="15" spans="2:5" ht="20.100000000000001" customHeight="1" x14ac:dyDescent="0.25">
      <c r="B15" s="3" t="s">
        <v>14</v>
      </c>
      <c r="C15" s="3" t="s">
        <v>18</v>
      </c>
      <c r="D15" s="3" t="s">
        <v>32</v>
      </c>
      <c r="E15" s="4">
        <v>79</v>
      </c>
    </row>
    <row r="16" spans="2:5" ht="20.100000000000001" customHeight="1" x14ac:dyDescent="0.25">
      <c r="B16" s="3" t="s">
        <v>15</v>
      </c>
      <c r="C16" s="3" t="s">
        <v>17</v>
      </c>
      <c r="D16" s="3" t="s">
        <v>33</v>
      </c>
      <c r="E16" s="4">
        <v>85</v>
      </c>
    </row>
  </sheetData>
  <mergeCells count="1">
    <mergeCell ref="B2:E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3CEFE-7685-4035-9C97-7547C7CC391C}">
  <dimension ref="B2:U24"/>
  <sheetViews>
    <sheetView showGridLines="0" zoomScale="80" zoomScaleNormal="80" workbookViewId="0">
      <selection activeCell="G25" sqref="G25"/>
    </sheetView>
  </sheetViews>
  <sheetFormatPr defaultRowHeight="20.100000000000001" customHeight="1" x14ac:dyDescent="0.25"/>
  <cols>
    <col min="1" max="1" width="4.28515625" customWidth="1"/>
    <col min="3" max="3" width="10" customWidth="1"/>
    <col min="4" max="4" width="17.5703125" customWidth="1"/>
    <col min="5" max="5" width="13.28515625" customWidth="1"/>
    <col min="6" max="6" width="19.42578125" customWidth="1"/>
    <col min="7" max="7" width="21.28515625" customWidth="1"/>
    <col min="8" max="8" width="18" customWidth="1"/>
    <col min="9" max="9" width="18.5703125" customWidth="1"/>
    <col min="10" max="10" width="19.28515625" customWidth="1"/>
    <col min="11" max="11" width="6.28515625" customWidth="1"/>
    <col min="12" max="12" width="11" customWidth="1"/>
    <col min="13" max="14" width="10" customWidth="1"/>
    <col min="15" max="15" width="10.5703125" customWidth="1"/>
    <col min="16" max="16" width="10" customWidth="1"/>
    <col min="17" max="17" width="10.140625" customWidth="1"/>
    <col min="18" max="18" width="10.85546875" customWidth="1"/>
    <col min="19" max="19" width="10.7109375" customWidth="1"/>
    <col min="20" max="20" width="11.85546875" customWidth="1"/>
    <col min="21" max="21" width="13.42578125" customWidth="1"/>
  </cols>
  <sheetData>
    <row r="2" spans="2:21" ht="20.100000000000001" customHeight="1" thickBot="1" x14ac:dyDescent="0.3">
      <c r="B2" s="7" t="s">
        <v>50</v>
      </c>
      <c r="C2" s="7"/>
      <c r="D2" s="7"/>
      <c r="E2" s="7"/>
      <c r="F2" s="7"/>
      <c r="G2" s="7"/>
      <c r="H2" s="7"/>
      <c r="I2" s="7"/>
      <c r="J2" s="7"/>
    </row>
    <row r="3" spans="2:21" ht="20.100000000000001" customHeight="1" thickTop="1" x14ac:dyDescent="0.25"/>
    <row r="4" spans="2:21" ht="20.100000000000001" customHeight="1" x14ac:dyDescent="0.25">
      <c r="B4" s="6" t="s">
        <v>34</v>
      </c>
      <c r="C4" s="6" t="s">
        <v>0</v>
      </c>
      <c r="D4" s="6" t="s">
        <v>1</v>
      </c>
      <c r="E4" s="6" t="s">
        <v>2</v>
      </c>
      <c r="F4" s="6" t="s">
        <v>48</v>
      </c>
      <c r="G4" s="6" t="s">
        <v>49</v>
      </c>
      <c r="H4" s="6" t="s">
        <v>3</v>
      </c>
      <c r="I4" s="6" t="s">
        <v>36</v>
      </c>
      <c r="J4" s="6" t="s">
        <v>37</v>
      </c>
      <c r="L4" s="6" t="s">
        <v>38</v>
      </c>
      <c r="M4" s="6" t="s">
        <v>39</v>
      </c>
      <c r="N4" s="6" t="s">
        <v>40</v>
      </c>
      <c r="O4" s="6" t="s">
        <v>41</v>
      </c>
      <c r="P4" s="6" t="s">
        <v>42</v>
      </c>
      <c r="Q4" s="6" t="s">
        <v>43</v>
      </c>
      <c r="R4" s="6" t="s">
        <v>44</v>
      </c>
      <c r="S4" s="6" t="s">
        <v>45</v>
      </c>
      <c r="T4" s="6" t="s">
        <v>46</v>
      </c>
      <c r="U4" s="6" t="s">
        <v>47</v>
      </c>
    </row>
    <row r="5" spans="2:21" ht="20.100000000000001" customHeight="1" x14ac:dyDescent="0.25">
      <c r="B5" s="3">
        <v>1</v>
      </c>
      <c r="C5" s="3" t="s">
        <v>6</v>
      </c>
      <c r="D5" s="3" t="s">
        <v>18</v>
      </c>
      <c r="E5" s="3" t="str">
        <f>INDEX(Data!$D$5:$D$16,MATCH(D5,Data!$C$5:$C$16,0))</f>
        <v>Ursula</v>
      </c>
      <c r="F5" s="3">
        <v>2</v>
      </c>
      <c r="G5" s="3">
        <f>IF(SUMIF($L5:$U5,"&gt;0")&gt;0,SUMIF($L5:$U5,"&gt;0"),"")</f>
        <v>1.5500000000000003</v>
      </c>
      <c r="H5" s="4">
        <f>INDEX(Data!$E$5:$E$16,MATCH(C5,Data!$B$5:$B$16,0))</f>
        <v>67</v>
      </c>
      <c r="I5" s="4">
        <f>IF(H5&lt;&gt;"",$F5*H5*5*8,"")</f>
        <v>5360</v>
      </c>
      <c r="J5" s="4">
        <f>IF(H5&lt;&gt;"",$G5*H5*5*8,"")</f>
        <v>4154.0000000000009</v>
      </c>
      <c r="K5" s="1"/>
      <c r="L5" s="8">
        <v>0.15</v>
      </c>
      <c r="M5" s="8">
        <v>0.2</v>
      </c>
      <c r="N5" s="8">
        <v>0.1</v>
      </c>
      <c r="O5" s="8">
        <v>0.3</v>
      </c>
      <c r="P5" s="8">
        <v>0.6</v>
      </c>
      <c r="Q5" s="8">
        <v>0.1</v>
      </c>
      <c r="R5" s="8"/>
      <c r="S5" s="8"/>
      <c r="T5" s="8"/>
      <c r="U5" s="8">
        <v>0.1</v>
      </c>
    </row>
    <row r="6" spans="2:21" ht="20.100000000000001" customHeight="1" x14ac:dyDescent="0.25">
      <c r="B6" s="3">
        <v>2</v>
      </c>
      <c r="C6" s="3" t="s">
        <v>4</v>
      </c>
      <c r="D6" s="3" t="s">
        <v>17</v>
      </c>
      <c r="E6" s="3" t="str">
        <f>INDEX(Data!$D$5:$D$16,MATCH(D6,Data!$C$5:$C$16,0))</f>
        <v>Jenny</v>
      </c>
      <c r="F6" s="3">
        <v>4</v>
      </c>
      <c r="G6" s="3">
        <f t="shared" ref="G6:G23" si="0">IF(SUMIF($L6:$U6,"&gt;0")&gt;0,SUMIF($L6:$U6,"&gt;0"),"")</f>
        <v>1.2</v>
      </c>
      <c r="H6" s="4">
        <f>INDEX(Data!$E$5:$E$16,MATCH(C6,Data!$B$5:$B$16,0))</f>
        <v>14</v>
      </c>
      <c r="I6" s="4">
        <f t="shared" ref="I6:I23" si="1">IF(H6&lt;&gt;"",$F6*H6*5*8,"")</f>
        <v>2240</v>
      </c>
      <c r="J6" s="4">
        <f t="shared" ref="J6:J23" si="2">IF(H6&lt;&gt;"",$G6*H6*5*8,"")</f>
        <v>672</v>
      </c>
      <c r="K6" s="1"/>
      <c r="L6" s="8">
        <v>0.5</v>
      </c>
      <c r="M6" s="8">
        <v>0.1</v>
      </c>
      <c r="N6" s="8">
        <v>0.1</v>
      </c>
      <c r="O6" s="8">
        <v>0.2</v>
      </c>
      <c r="P6" s="8">
        <v>0.1</v>
      </c>
      <c r="Q6" s="8">
        <v>0.1</v>
      </c>
      <c r="R6" s="8">
        <v>0.1</v>
      </c>
      <c r="S6" s="8"/>
      <c r="T6" s="8"/>
      <c r="U6" s="8"/>
    </row>
    <row r="7" spans="2:21" ht="20.100000000000001" customHeight="1" x14ac:dyDescent="0.25">
      <c r="B7" s="3">
        <v>3</v>
      </c>
      <c r="C7" s="3" t="s">
        <v>7</v>
      </c>
      <c r="D7" s="3" t="s">
        <v>17</v>
      </c>
      <c r="E7" s="3" t="str">
        <f>INDEX(Data!$D$5:$D$16,MATCH(D7,Data!$C$5:$C$16,0))</f>
        <v>Jenny</v>
      </c>
      <c r="F7" s="3">
        <v>3</v>
      </c>
      <c r="G7" s="3">
        <f t="shared" si="0"/>
        <v>1.6500000000000001</v>
      </c>
      <c r="H7" s="4">
        <f>INDEX(Data!$E$5:$E$16,MATCH(C7,Data!$B$5:$B$16,0))</f>
        <v>41</v>
      </c>
      <c r="I7" s="4">
        <f t="shared" si="1"/>
        <v>4920</v>
      </c>
      <c r="J7" s="4">
        <f t="shared" si="2"/>
        <v>2706</v>
      </c>
      <c r="K7" s="1"/>
      <c r="L7" s="8">
        <v>0.1</v>
      </c>
      <c r="M7" s="8">
        <v>0.15</v>
      </c>
      <c r="N7" s="8">
        <v>0.3</v>
      </c>
      <c r="O7" s="8">
        <v>0.15</v>
      </c>
      <c r="P7" s="8">
        <v>0.4</v>
      </c>
      <c r="Q7" s="8">
        <v>0.3</v>
      </c>
      <c r="R7" s="8">
        <v>0.25</v>
      </c>
      <c r="S7" s="8"/>
      <c r="T7" s="8"/>
      <c r="U7" s="8"/>
    </row>
    <row r="8" spans="2:21" ht="20.100000000000001" customHeight="1" x14ac:dyDescent="0.25">
      <c r="B8" s="3">
        <v>4</v>
      </c>
      <c r="C8" s="3" t="s">
        <v>9</v>
      </c>
      <c r="D8" s="3" t="s">
        <v>18</v>
      </c>
      <c r="E8" s="3" t="str">
        <f>INDEX(Data!$D$5:$D$16,MATCH(D8,Data!$C$5:$C$16,0))</f>
        <v>Ursula</v>
      </c>
      <c r="F8" s="3">
        <v>5</v>
      </c>
      <c r="G8" s="3">
        <f t="shared" si="0"/>
        <v>2</v>
      </c>
      <c r="H8" s="4">
        <f>INDEX(Data!$E$5:$E$16,MATCH(C8,Data!$B$5:$B$16,0))</f>
        <v>15</v>
      </c>
      <c r="I8" s="4">
        <f t="shared" si="1"/>
        <v>3000</v>
      </c>
      <c r="J8" s="4">
        <f t="shared" si="2"/>
        <v>1200</v>
      </c>
      <c r="K8" s="1"/>
      <c r="L8" s="8">
        <v>0.5</v>
      </c>
      <c r="M8" s="8">
        <v>0.4</v>
      </c>
      <c r="N8" s="8">
        <v>0.1</v>
      </c>
      <c r="O8" s="8">
        <v>0.3</v>
      </c>
      <c r="P8" s="8">
        <v>0.2</v>
      </c>
      <c r="Q8" s="8">
        <v>0.1</v>
      </c>
      <c r="R8" s="8">
        <v>0.2</v>
      </c>
      <c r="S8" s="8">
        <v>0.1</v>
      </c>
      <c r="T8" s="8"/>
      <c r="U8" s="8">
        <v>0.1</v>
      </c>
    </row>
    <row r="9" spans="2:21" ht="20.100000000000001" customHeight="1" x14ac:dyDescent="0.25">
      <c r="B9" s="3">
        <v>5</v>
      </c>
      <c r="C9" s="3" t="s">
        <v>10</v>
      </c>
      <c r="D9" s="3" t="s">
        <v>20</v>
      </c>
      <c r="E9" s="3" t="str">
        <f>INDEX(Data!$D$5:$D$16,MATCH(D9,Data!$C$5:$C$16,0))</f>
        <v>Lily</v>
      </c>
      <c r="F9" s="3">
        <v>2</v>
      </c>
      <c r="G9" s="3">
        <f t="shared" si="0"/>
        <v>1.2</v>
      </c>
      <c r="H9" s="4">
        <f>INDEX(Data!$E$5:$E$16,MATCH(C9,Data!$B$5:$B$16,0))</f>
        <v>60</v>
      </c>
      <c r="I9" s="4">
        <f t="shared" si="1"/>
        <v>4800</v>
      </c>
      <c r="J9" s="4">
        <f t="shared" si="2"/>
        <v>2880</v>
      </c>
      <c r="K9" s="1"/>
      <c r="L9" s="8">
        <v>0.5</v>
      </c>
      <c r="M9" s="8">
        <v>0.1</v>
      </c>
      <c r="N9" s="8">
        <v>0.1</v>
      </c>
      <c r="O9" s="8">
        <v>0.2</v>
      </c>
      <c r="P9" s="8">
        <v>0.1</v>
      </c>
      <c r="Q9" s="8">
        <v>0.1</v>
      </c>
      <c r="R9" s="8">
        <v>0.1</v>
      </c>
      <c r="S9" s="8"/>
      <c r="T9" s="8"/>
      <c r="U9" s="8"/>
    </row>
    <row r="10" spans="2:21" ht="20.100000000000001" customHeight="1" x14ac:dyDescent="0.25">
      <c r="B10" s="3">
        <v>6</v>
      </c>
      <c r="C10" s="3" t="s">
        <v>4</v>
      </c>
      <c r="D10" s="3" t="s">
        <v>19</v>
      </c>
      <c r="E10" s="3" t="str">
        <f>INDEX(Data!$D$5:$D$16,MATCH(D10,Data!$C$5:$C$16,0))</f>
        <v>Inaya</v>
      </c>
      <c r="F10" s="3">
        <v>5</v>
      </c>
      <c r="G10" s="3">
        <f t="shared" si="0"/>
        <v>1.6500000000000001</v>
      </c>
      <c r="H10" s="4">
        <f>INDEX(Data!$E$5:$E$16,MATCH(C10,Data!$B$5:$B$16,0))</f>
        <v>14</v>
      </c>
      <c r="I10" s="4">
        <f t="shared" si="1"/>
        <v>2800</v>
      </c>
      <c r="J10" s="4">
        <f t="shared" si="2"/>
        <v>924</v>
      </c>
      <c r="K10" s="1"/>
      <c r="L10" s="8">
        <v>0.1</v>
      </c>
      <c r="M10" s="8">
        <v>0.15</v>
      </c>
      <c r="N10" s="8">
        <v>0.3</v>
      </c>
      <c r="O10" s="8">
        <v>0.15</v>
      </c>
      <c r="P10" s="8">
        <v>0.4</v>
      </c>
      <c r="Q10" s="8">
        <v>0.3</v>
      </c>
      <c r="R10" s="8">
        <v>0.25</v>
      </c>
      <c r="S10" s="8"/>
      <c r="T10" s="8"/>
      <c r="U10" s="8"/>
    </row>
    <row r="11" spans="2:21" ht="20.100000000000001" customHeight="1" x14ac:dyDescent="0.25">
      <c r="B11" s="3">
        <v>7</v>
      </c>
      <c r="C11" s="3" t="s">
        <v>7</v>
      </c>
      <c r="D11" s="3" t="s">
        <v>21</v>
      </c>
      <c r="E11" s="3" t="str">
        <f>INDEX(Data!$D$5:$D$16,MATCH(D11,Data!$C$5:$C$16,0))</f>
        <v>Katherine</v>
      </c>
      <c r="F11" s="3">
        <v>4</v>
      </c>
      <c r="G11" s="3">
        <f t="shared" si="0"/>
        <v>2</v>
      </c>
      <c r="H11" s="4">
        <f>INDEX(Data!$E$5:$E$16,MATCH(C11,Data!$B$5:$B$16,0))</f>
        <v>41</v>
      </c>
      <c r="I11" s="4">
        <f t="shared" si="1"/>
        <v>6560</v>
      </c>
      <c r="J11" s="4">
        <f t="shared" si="2"/>
        <v>3280</v>
      </c>
      <c r="K11" s="1"/>
      <c r="L11" s="8">
        <v>0.5</v>
      </c>
      <c r="M11" s="8">
        <v>0.4</v>
      </c>
      <c r="N11" s="8">
        <v>0.1</v>
      </c>
      <c r="O11" s="8">
        <v>0.3</v>
      </c>
      <c r="P11" s="8">
        <v>0.2</v>
      </c>
      <c r="Q11" s="8">
        <v>0.1</v>
      </c>
      <c r="R11" s="8">
        <v>0.2</v>
      </c>
      <c r="S11" s="8">
        <v>0.1</v>
      </c>
      <c r="T11" s="8"/>
      <c r="U11" s="8">
        <v>0.1</v>
      </c>
    </row>
    <row r="12" spans="2:21" ht="20.100000000000001" customHeight="1" x14ac:dyDescent="0.25">
      <c r="B12" s="3">
        <v>8</v>
      </c>
      <c r="C12" s="3" t="s">
        <v>9</v>
      </c>
      <c r="D12" s="3" t="s">
        <v>21</v>
      </c>
      <c r="E12" s="3" t="str">
        <f>INDEX(Data!$D$5:$D$16,MATCH(D12,Data!$C$5:$C$16,0))</f>
        <v>Katherine</v>
      </c>
      <c r="F12" s="3">
        <v>2</v>
      </c>
      <c r="G12" s="3">
        <f t="shared" si="0"/>
        <v>1.2</v>
      </c>
      <c r="H12" s="4">
        <f>INDEX(Data!$E$5:$E$16,MATCH(C12,Data!$B$5:$B$16,0))</f>
        <v>15</v>
      </c>
      <c r="I12" s="4">
        <f t="shared" si="1"/>
        <v>1200</v>
      </c>
      <c r="J12" s="4">
        <f t="shared" si="2"/>
        <v>720</v>
      </c>
      <c r="K12" s="1"/>
      <c r="L12" s="8">
        <v>0.5</v>
      </c>
      <c r="M12" s="8">
        <v>0.1</v>
      </c>
      <c r="N12" s="8">
        <v>0.1</v>
      </c>
      <c r="O12" s="8">
        <v>0.2</v>
      </c>
      <c r="P12" s="8">
        <v>0.1</v>
      </c>
      <c r="Q12" s="8">
        <v>0.1</v>
      </c>
      <c r="R12" s="8">
        <v>0.1</v>
      </c>
      <c r="S12" s="8"/>
      <c r="T12" s="8"/>
      <c r="U12" s="8"/>
    </row>
    <row r="13" spans="2:21" ht="20.100000000000001" customHeight="1" x14ac:dyDescent="0.25">
      <c r="B13" s="3">
        <v>9</v>
      </c>
      <c r="C13" s="3" t="s">
        <v>7</v>
      </c>
      <c r="D13" s="3" t="s">
        <v>18</v>
      </c>
      <c r="E13" s="3" t="str">
        <f>INDEX(Data!$D$5:$D$16,MATCH(D13,Data!$C$5:$C$16,0))</f>
        <v>Ursula</v>
      </c>
      <c r="F13" s="3">
        <v>5</v>
      </c>
      <c r="G13" s="3">
        <f t="shared" si="0"/>
        <v>1.6500000000000001</v>
      </c>
      <c r="H13" s="4">
        <f>INDEX(Data!$E$5:$E$16,MATCH(C13,Data!$B$5:$B$16,0))</f>
        <v>41</v>
      </c>
      <c r="I13" s="4">
        <f t="shared" si="1"/>
        <v>8200</v>
      </c>
      <c r="J13" s="4">
        <f t="shared" si="2"/>
        <v>2706</v>
      </c>
      <c r="K13" s="1"/>
      <c r="L13" s="8">
        <v>0.1</v>
      </c>
      <c r="M13" s="8">
        <v>0.15</v>
      </c>
      <c r="N13" s="8">
        <v>0.3</v>
      </c>
      <c r="O13" s="8">
        <v>0.15</v>
      </c>
      <c r="P13" s="8">
        <v>0.4</v>
      </c>
      <c r="Q13" s="8">
        <v>0.3</v>
      </c>
      <c r="R13" s="8">
        <v>0.25</v>
      </c>
      <c r="S13" s="8"/>
      <c r="T13" s="8"/>
      <c r="U13" s="8"/>
    </row>
    <row r="14" spans="2:21" ht="20.100000000000001" customHeight="1" x14ac:dyDescent="0.25">
      <c r="B14" s="3">
        <v>10</v>
      </c>
      <c r="C14" s="3" t="s">
        <v>6</v>
      </c>
      <c r="D14" s="3" t="s">
        <v>19</v>
      </c>
      <c r="E14" s="3" t="str">
        <f>INDEX(Data!$D$5:$D$16,MATCH(D14,Data!$C$5:$C$16,0))</f>
        <v>Inaya</v>
      </c>
      <c r="F14" s="3">
        <v>3</v>
      </c>
      <c r="G14" s="3">
        <f t="shared" si="0"/>
        <v>2</v>
      </c>
      <c r="H14" s="4">
        <f>INDEX(Data!$E$5:$E$16,MATCH(C14,Data!$B$5:$B$16,0))</f>
        <v>67</v>
      </c>
      <c r="I14" s="4">
        <f t="shared" si="1"/>
        <v>8040</v>
      </c>
      <c r="J14" s="4">
        <f t="shared" si="2"/>
        <v>5360</v>
      </c>
      <c r="K14" s="1"/>
      <c r="L14" s="8">
        <v>0.5</v>
      </c>
      <c r="M14" s="8">
        <v>0.4</v>
      </c>
      <c r="N14" s="8">
        <v>0.1</v>
      </c>
      <c r="O14" s="8">
        <v>0.3</v>
      </c>
      <c r="P14" s="8">
        <v>0.2</v>
      </c>
      <c r="Q14" s="8">
        <v>0.1</v>
      </c>
      <c r="R14" s="8">
        <v>0.2</v>
      </c>
      <c r="S14" s="8">
        <v>0.1</v>
      </c>
      <c r="T14" s="8"/>
      <c r="U14" s="8">
        <v>0.1</v>
      </c>
    </row>
    <row r="15" spans="2:21" ht="20.100000000000001" customHeight="1" x14ac:dyDescent="0.25">
      <c r="B15" s="3">
        <v>11</v>
      </c>
      <c r="C15" s="3" t="s">
        <v>7</v>
      </c>
      <c r="D15" s="3" t="s">
        <v>16</v>
      </c>
      <c r="E15" s="3" t="str">
        <f>INDEX(Data!$D$5:$D$16,MATCH(D15,Data!$C$5:$C$16,0))</f>
        <v>Jackson</v>
      </c>
      <c r="F15" s="3">
        <v>2</v>
      </c>
      <c r="G15" s="3">
        <f t="shared" si="0"/>
        <v>1.2</v>
      </c>
      <c r="H15" s="4">
        <f>INDEX(Data!$E$5:$E$16,MATCH(C15,Data!$B$5:$B$16,0))</f>
        <v>41</v>
      </c>
      <c r="I15" s="4">
        <f t="shared" si="1"/>
        <v>3280</v>
      </c>
      <c r="J15" s="4">
        <f t="shared" si="2"/>
        <v>1967.9999999999998</v>
      </c>
      <c r="K15" s="1"/>
      <c r="L15" s="8">
        <v>0.5</v>
      </c>
      <c r="M15" s="8">
        <v>0.1</v>
      </c>
      <c r="N15" s="8">
        <v>0.1</v>
      </c>
      <c r="O15" s="8">
        <v>0.2</v>
      </c>
      <c r="P15" s="8">
        <v>0.1</v>
      </c>
      <c r="Q15" s="8">
        <v>0.1</v>
      </c>
      <c r="R15" s="8">
        <v>0.1</v>
      </c>
      <c r="S15" s="8"/>
      <c r="T15" s="8"/>
      <c r="U15" s="8"/>
    </row>
    <row r="16" spans="2:21" ht="20.100000000000001" customHeight="1" x14ac:dyDescent="0.25">
      <c r="B16" s="3">
        <v>12</v>
      </c>
      <c r="C16" s="3" t="s">
        <v>8</v>
      </c>
      <c r="D16" s="3" t="s">
        <v>18</v>
      </c>
      <c r="E16" s="3" t="str">
        <f>INDEX(Data!$D$5:$D$16,MATCH(D16,Data!$C$5:$C$16,0))</f>
        <v>Ursula</v>
      </c>
      <c r="F16" s="3">
        <v>4</v>
      </c>
      <c r="G16" s="3">
        <f t="shared" si="0"/>
        <v>1.6500000000000001</v>
      </c>
      <c r="H16" s="4">
        <f>INDEX(Data!$E$5:$E$16,MATCH(C16,Data!$B$5:$B$16,0))</f>
        <v>21</v>
      </c>
      <c r="I16" s="4">
        <f t="shared" si="1"/>
        <v>3360</v>
      </c>
      <c r="J16" s="4">
        <f t="shared" si="2"/>
        <v>1386.0000000000002</v>
      </c>
      <c r="K16" s="1"/>
      <c r="L16" s="8">
        <v>0.1</v>
      </c>
      <c r="M16" s="8">
        <v>0.15</v>
      </c>
      <c r="N16" s="8">
        <v>0.3</v>
      </c>
      <c r="O16" s="8">
        <v>0.15</v>
      </c>
      <c r="P16" s="8">
        <v>0.4</v>
      </c>
      <c r="Q16" s="8">
        <v>0.3</v>
      </c>
      <c r="R16" s="8">
        <v>0.25</v>
      </c>
      <c r="S16" s="8"/>
      <c r="T16" s="8"/>
      <c r="U16" s="8"/>
    </row>
    <row r="17" spans="2:21" ht="20.100000000000001" customHeight="1" x14ac:dyDescent="0.25">
      <c r="B17" s="3">
        <v>13</v>
      </c>
      <c r="C17" s="3" t="s">
        <v>6</v>
      </c>
      <c r="D17" s="3" t="s">
        <v>16</v>
      </c>
      <c r="E17" s="3" t="str">
        <f>INDEX(Data!$D$5:$D$16,MATCH(D17,Data!$C$5:$C$16,0))</f>
        <v>Jackson</v>
      </c>
      <c r="F17" s="3">
        <v>5</v>
      </c>
      <c r="G17" s="3">
        <f t="shared" si="0"/>
        <v>2</v>
      </c>
      <c r="H17" s="4">
        <f>INDEX(Data!$E$5:$E$16,MATCH(C17,Data!$B$5:$B$16,0))</f>
        <v>67</v>
      </c>
      <c r="I17" s="4">
        <f t="shared" si="1"/>
        <v>13400</v>
      </c>
      <c r="J17" s="4">
        <f t="shared" si="2"/>
        <v>5360</v>
      </c>
      <c r="K17" s="1"/>
      <c r="L17" s="8">
        <v>0.5</v>
      </c>
      <c r="M17" s="8">
        <v>0.4</v>
      </c>
      <c r="N17" s="8">
        <v>0.1</v>
      </c>
      <c r="O17" s="8">
        <v>0.3</v>
      </c>
      <c r="P17" s="8">
        <v>0.2</v>
      </c>
      <c r="Q17" s="8">
        <v>0.1</v>
      </c>
      <c r="R17" s="8">
        <v>0.2</v>
      </c>
      <c r="S17" s="8">
        <v>0.1</v>
      </c>
      <c r="T17" s="8"/>
      <c r="U17" s="8">
        <v>0.1</v>
      </c>
    </row>
    <row r="18" spans="2:21" ht="20.100000000000001" customHeight="1" x14ac:dyDescent="0.25">
      <c r="B18" s="3">
        <v>14</v>
      </c>
      <c r="C18" s="3" t="s">
        <v>8</v>
      </c>
      <c r="D18" s="3" t="s">
        <v>17</v>
      </c>
      <c r="E18" s="3" t="str">
        <f>INDEX(Data!$D$5:$D$16,MATCH(D18,Data!$C$5:$C$16,0))</f>
        <v>Jenny</v>
      </c>
      <c r="F18" s="3">
        <v>4</v>
      </c>
      <c r="G18" s="3">
        <f t="shared" si="0"/>
        <v>1.2</v>
      </c>
      <c r="H18" s="4">
        <f>INDEX(Data!$E$5:$E$16,MATCH(C18,Data!$B$5:$B$16,0))</f>
        <v>21</v>
      </c>
      <c r="I18" s="4">
        <f t="shared" si="1"/>
        <v>3360</v>
      </c>
      <c r="J18" s="4">
        <f t="shared" si="2"/>
        <v>1008</v>
      </c>
      <c r="K18" s="1"/>
      <c r="L18" s="8">
        <v>0.5</v>
      </c>
      <c r="M18" s="8">
        <v>0.1</v>
      </c>
      <c r="N18" s="8">
        <v>0.1</v>
      </c>
      <c r="O18" s="8">
        <v>0.2</v>
      </c>
      <c r="P18" s="8">
        <v>0.1</v>
      </c>
      <c r="Q18" s="8">
        <v>0.1</v>
      </c>
      <c r="R18" s="8">
        <v>0.1</v>
      </c>
      <c r="S18" s="8"/>
      <c r="T18" s="8"/>
      <c r="U18" s="8"/>
    </row>
    <row r="19" spans="2:21" ht="20.100000000000001" customHeight="1" x14ac:dyDescent="0.25">
      <c r="B19" s="3">
        <v>15</v>
      </c>
      <c r="C19" s="3" t="s">
        <v>10</v>
      </c>
      <c r="D19" s="3" t="s">
        <v>19</v>
      </c>
      <c r="E19" s="3" t="str">
        <f>INDEX(Data!$D$5:$D$16,MATCH(D19,Data!$C$5:$C$16,0))</f>
        <v>Inaya</v>
      </c>
      <c r="F19" s="3">
        <v>2</v>
      </c>
      <c r="G19" s="3">
        <f t="shared" si="0"/>
        <v>1.6500000000000001</v>
      </c>
      <c r="H19" s="4">
        <f>INDEX(Data!$E$5:$E$16,MATCH(C19,Data!$B$5:$B$16,0))</f>
        <v>60</v>
      </c>
      <c r="I19" s="4">
        <f t="shared" si="1"/>
        <v>4800</v>
      </c>
      <c r="J19" s="4">
        <f t="shared" si="2"/>
        <v>3960.0000000000005</v>
      </c>
      <c r="K19" s="1"/>
      <c r="L19" s="8">
        <v>0.1</v>
      </c>
      <c r="M19" s="8">
        <v>0.15</v>
      </c>
      <c r="N19" s="8">
        <v>0.3</v>
      </c>
      <c r="O19" s="8">
        <v>0.15</v>
      </c>
      <c r="P19" s="8">
        <v>0.4</v>
      </c>
      <c r="Q19" s="8">
        <v>0.3</v>
      </c>
      <c r="R19" s="8">
        <v>0.25</v>
      </c>
      <c r="S19" s="8"/>
      <c r="T19" s="8"/>
      <c r="U19" s="8"/>
    </row>
    <row r="20" spans="2:21" ht="20.100000000000001" customHeight="1" x14ac:dyDescent="0.25">
      <c r="B20" s="3">
        <v>16</v>
      </c>
      <c r="C20" s="3" t="s">
        <v>7</v>
      </c>
      <c r="D20" s="3" t="s">
        <v>20</v>
      </c>
      <c r="E20" s="3" t="str">
        <f>INDEX(Data!$D$5:$D$16,MATCH(D20,Data!$C$5:$C$16,0))</f>
        <v>Lily</v>
      </c>
      <c r="F20" s="3">
        <v>1</v>
      </c>
      <c r="G20" s="3">
        <f t="shared" si="0"/>
        <v>2</v>
      </c>
      <c r="H20" s="4">
        <f>INDEX(Data!$E$5:$E$16,MATCH(C20,Data!$B$5:$B$16,0))</f>
        <v>41</v>
      </c>
      <c r="I20" s="4">
        <f t="shared" si="1"/>
        <v>1640</v>
      </c>
      <c r="J20" s="4">
        <f t="shared" si="2"/>
        <v>3280</v>
      </c>
      <c r="K20" s="1"/>
      <c r="L20" s="8">
        <v>0.5</v>
      </c>
      <c r="M20" s="8">
        <v>0.4</v>
      </c>
      <c r="N20" s="8">
        <v>0.1</v>
      </c>
      <c r="O20" s="8">
        <v>0.3</v>
      </c>
      <c r="P20" s="8">
        <v>0.2</v>
      </c>
      <c r="Q20" s="8">
        <v>0.1</v>
      </c>
      <c r="R20" s="8">
        <v>0.2</v>
      </c>
      <c r="S20" s="8">
        <v>0.1</v>
      </c>
      <c r="T20" s="8"/>
      <c r="U20" s="8">
        <v>0.1</v>
      </c>
    </row>
    <row r="21" spans="2:21" ht="20.100000000000001" customHeight="1" x14ac:dyDescent="0.25">
      <c r="B21" s="3">
        <v>17</v>
      </c>
      <c r="C21" s="3" t="s">
        <v>7</v>
      </c>
      <c r="D21" s="3" t="s">
        <v>21</v>
      </c>
      <c r="E21" s="3" t="str">
        <f>INDEX(Data!$D$5:$D$16,MATCH(D21,Data!$C$5:$C$16,0))</f>
        <v>Katherine</v>
      </c>
      <c r="F21" s="3">
        <v>3</v>
      </c>
      <c r="G21" s="3">
        <f t="shared" si="0"/>
        <v>1.2</v>
      </c>
      <c r="H21" s="4">
        <f>INDEX(Data!$E$5:$E$16,MATCH(C21,Data!$B$5:$B$16,0))</f>
        <v>41</v>
      </c>
      <c r="I21" s="4">
        <f t="shared" si="1"/>
        <v>4920</v>
      </c>
      <c r="J21" s="4">
        <f t="shared" si="2"/>
        <v>1967.9999999999998</v>
      </c>
      <c r="K21" s="1"/>
      <c r="L21" s="8">
        <v>0.5</v>
      </c>
      <c r="M21" s="8">
        <v>0.1</v>
      </c>
      <c r="N21" s="8">
        <v>0.1</v>
      </c>
      <c r="O21" s="8">
        <v>0.2</v>
      </c>
      <c r="P21" s="8">
        <v>0.1</v>
      </c>
      <c r="Q21" s="8">
        <v>0.1</v>
      </c>
      <c r="R21" s="8">
        <v>0.1</v>
      </c>
      <c r="S21" s="8"/>
      <c r="T21" s="8"/>
      <c r="U21" s="8"/>
    </row>
    <row r="22" spans="2:21" ht="20.100000000000001" customHeight="1" x14ac:dyDescent="0.25">
      <c r="B22" s="3">
        <v>18</v>
      </c>
      <c r="C22" s="3" t="s">
        <v>7</v>
      </c>
      <c r="D22" s="3" t="s">
        <v>20</v>
      </c>
      <c r="E22" s="3" t="str">
        <f>INDEX(Data!$D$5:$D$16,MATCH(D22,Data!$C$5:$C$16,0))</f>
        <v>Lily</v>
      </c>
      <c r="F22" s="3">
        <v>5</v>
      </c>
      <c r="G22" s="3">
        <f t="shared" si="0"/>
        <v>1.6500000000000001</v>
      </c>
      <c r="H22" s="4">
        <f>INDEX(Data!$E$5:$E$16,MATCH(C22,Data!$B$5:$B$16,0))</f>
        <v>41</v>
      </c>
      <c r="I22" s="4">
        <f t="shared" si="1"/>
        <v>8200</v>
      </c>
      <c r="J22" s="4">
        <f t="shared" si="2"/>
        <v>2706</v>
      </c>
      <c r="K22" s="1"/>
      <c r="L22" s="8">
        <v>0.1</v>
      </c>
      <c r="M22" s="8">
        <v>0.15</v>
      </c>
      <c r="N22" s="8">
        <v>0.3</v>
      </c>
      <c r="O22" s="8">
        <v>0.15</v>
      </c>
      <c r="P22" s="8">
        <v>0.4</v>
      </c>
      <c r="Q22" s="8">
        <v>0.3</v>
      </c>
      <c r="R22" s="8">
        <v>0.25</v>
      </c>
      <c r="S22" s="8"/>
      <c r="T22" s="8"/>
      <c r="U22" s="8"/>
    </row>
    <row r="23" spans="2:21" ht="20.100000000000001" customHeight="1" x14ac:dyDescent="0.25">
      <c r="B23" s="3">
        <v>19</v>
      </c>
      <c r="C23" s="3" t="s">
        <v>8</v>
      </c>
      <c r="D23" s="3" t="s">
        <v>19</v>
      </c>
      <c r="E23" s="3" t="str">
        <f>INDEX(Data!$D$5:$D$16,MATCH(D23,Data!$C$5:$C$16,0))</f>
        <v>Inaya</v>
      </c>
      <c r="F23" s="3">
        <v>1</v>
      </c>
      <c r="G23" s="3">
        <f t="shared" si="0"/>
        <v>1.9000000000000001</v>
      </c>
      <c r="H23" s="4">
        <f>INDEX(Data!$E$5:$E$16,MATCH(C23,Data!$B$5:$B$16,0))</f>
        <v>21</v>
      </c>
      <c r="I23" s="4">
        <f t="shared" si="1"/>
        <v>840</v>
      </c>
      <c r="J23" s="4">
        <f t="shared" si="2"/>
        <v>1596.0000000000002</v>
      </c>
      <c r="K23" s="1"/>
      <c r="L23" s="8">
        <v>0.5</v>
      </c>
      <c r="M23" s="8">
        <v>0.4</v>
      </c>
      <c r="N23" s="8">
        <v>0.1</v>
      </c>
      <c r="O23" s="8">
        <v>0.3</v>
      </c>
      <c r="P23" s="8">
        <v>0.2</v>
      </c>
      <c r="Q23" s="8">
        <v>0.1</v>
      </c>
      <c r="R23" s="8">
        <v>0.2</v>
      </c>
      <c r="S23" s="8">
        <v>0.1</v>
      </c>
      <c r="T23" s="8"/>
      <c r="U23" s="8"/>
    </row>
    <row r="24" spans="2:21" ht="20.100000000000001" customHeight="1" x14ac:dyDescent="0.25">
      <c r="F24" s="6" t="s">
        <v>51</v>
      </c>
      <c r="G24" s="3">
        <f>SUM(G5:G23)</f>
        <v>30.549999999999994</v>
      </c>
      <c r="I24" s="6" t="s">
        <v>52</v>
      </c>
      <c r="J24" s="4"/>
    </row>
  </sheetData>
  <mergeCells count="1">
    <mergeCell ref="B2:J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C24C09-8891-41A9-ABD3-44BB7AC551C0}">
          <x14:formula1>
            <xm:f>Data!$C$5:$C$16</xm:f>
          </x14:formula1>
          <xm:sqref>D5:D23</xm:sqref>
        </x14:dataValidation>
        <x14:dataValidation type="list" allowBlank="1" showInputMessage="1" showErrorMessage="1" xr:uid="{B70EC0F0-6239-4533-8DBE-DABA839D135D}">
          <x14:formula1>
            <xm:f>Data!$B$5:$B$16</xm:f>
          </x14:formula1>
          <xm:sqref>C5:C23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Data</vt:lpstr>
      <vt:lpstr>Template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2022-12-14T03:14:43Z</dcterms:created>
  <dcterms:modified xsi:type="dcterms:W3CDTF">2022-12-14T09:10:07Z</dcterms:modified>
</cp:coreProperties>
</file>