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53/"/>
    </mc:Choice>
  </mc:AlternateContent>
  <xr:revisionPtr revIDLastSave="280" documentId="11_CDF504FE9120984AE9BE93AB008CEA0F3237867A" xr6:coauthVersionLast="47" xr6:coauthVersionMax="47" xr10:uidLastSave="{919A9DF6-7C56-41A0-BC0E-F67746139E6E}"/>
  <bookViews>
    <workbookView minimized="1" xWindow="2910" yWindow="765" windowWidth="11430" windowHeight="8970" xr2:uid="{00000000-000D-0000-FFFF-FFFF00000000}"/>
  </bookViews>
  <sheets>
    <sheet name="Sales Pipeline Template (2)" sheetId="3" r:id="rId1"/>
    <sheet name="Sales Pipeline Template" sheetId="1" r:id="rId2"/>
    <sheet name="Template Informatio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JywsY5xhJGyWsy21bidsTMOK+2Q=="/>
    </ext>
  </extLst>
</workbook>
</file>

<file path=xl/calcChain.xml><?xml version="1.0" encoding="utf-8"?>
<calcChain xmlns="http://schemas.openxmlformats.org/spreadsheetml/2006/main">
  <c r="E12" i="3" l="1"/>
  <c r="F11" i="3"/>
  <c r="G11" i="3" s="1"/>
  <c r="F10" i="3"/>
  <c r="G10" i="3" s="1"/>
  <c r="F9" i="3"/>
  <c r="G9" i="3" s="1"/>
  <c r="F8" i="3"/>
  <c r="G8" i="3" s="1"/>
  <c r="G12" i="3" s="1"/>
  <c r="F16" i="3"/>
  <c r="G16" i="3" s="1"/>
  <c r="E36" i="3"/>
  <c r="F35" i="3"/>
  <c r="G35" i="3" s="1"/>
  <c r="F34" i="3"/>
  <c r="G34" i="3" s="1"/>
  <c r="F33" i="3"/>
  <c r="G33" i="3" s="1"/>
  <c r="F32" i="3"/>
  <c r="G32" i="3" s="1"/>
  <c r="E28" i="3"/>
  <c r="F27" i="3"/>
  <c r="G27" i="3" s="1"/>
  <c r="F26" i="3"/>
  <c r="G26" i="3" s="1"/>
  <c r="F25" i="3"/>
  <c r="G25" i="3" s="1"/>
  <c r="F24" i="3"/>
  <c r="G24" i="3" s="1"/>
  <c r="E20" i="3"/>
  <c r="F19" i="3"/>
  <c r="G19" i="3" s="1"/>
  <c r="F18" i="3"/>
  <c r="G18" i="3" s="1"/>
  <c r="F17" i="3"/>
  <c r="G17" i="3" s="1"/>
  <c r="E36" i="1"/>
  <c r="F35" i="1"/>
  <c r="G35" i="1" s="1"/>
  <c r="F34" i="1"/>
  <c r="G34" i="1" s="1"/>
  <c r="F33" i="1"/>
  <c r="G33" i="1" s="1"/>
  <c r="F32" i="1"/>
  <c r="G32" i="1" s="1"/>
  <c r="E28" i="1"/>
  <c r="F27" i="1"/>
  <c r="G27" i="1" s="1"/>
  <c r="F26" i="1"/>
  <c r="G26" i="1" s="1"/>
  <c r="F25" i="1"/>
  <c r="G25" i="1" s="1"/>
  <c r="F24" i="1"/>
  <c r="G24" i="1" s="1"/>
  <c r="E20" i="1"/>
  <c r="F19" i="1"/>
  <c r="G19" i="1" s="1"/>
  <c r="F18" i="1"/>
  <c r="G18" i="1" s="1"/>
  <c r="F17" i="1"/>
  <c r="G17" i="1" s="1"/>
  <c r="F16" i="1"/>
  <c r="G16" i="1" s="1"/>
  <c r="E12" i="1"/>
  <c r="F11" i="1"/>
  <c r="G11" i="1" s="1"/>
  <c r="F10" i="1"/>
  <c r="G10" i="1" s="1"/>
  <c r="F9" i="1"/>
  <c r="G9" i="1" s="1"/>
  <c r="F8" i="1"/>
  <c r="G8" i="1" s="1"/>
  <c r="G36" i="3" l="1"/>
  <c r="E38" i="3"/>
  <c r="G28" i="3"/>
  <c r="G20" i="3"/>
  <c r="G38" i="3" s="1"/>
  <c r="G12" i="1"/>
  <c r="E38" i="1"/>
  <c r="G20" i="1"/>
  <c r="G28" i="1"/>
  <c r="G36" i="1"/>
  <c r="G38" i="1" l="1"/>
</calcChain>
</file>

<file path=xl/sharedStrings.xml><?xml version="1.0" encoding="utf-8"?>
<sst xmlns="http://schemas.openxmlformats.org/spreadsheetml/2006/main" count="299" uniqueCount="53">
  <si>
    <t>Quarter One</t>
  </si>
  <si>
    <t>Organization</t>
  </si>
  <si>
    <t>Contact Name:</t>
  </si>
  <si>
    <t>Deal Stage:</t>
  </si>
  <si>
    <t>Deal Size:</t>
  </si>
  <si>
    <t>Probability:</t>
  </si>
  <si>
    <t>Weighted Forecast:</t>
  </si>
  <si>
    <t>Expected Close Date:</t>
  </si>
  <si>
    <t>Our Rep:</t>
  </si>
  <si>
    <t>Next Steps:</t>
  </si>
  <si>
    <t>Contacted</t>
  </si>
  <si>
    <t>Kate</t>
  </si>
  <si>
    <t>Q1 Total</t>
  </si>
  <si>
    <t>Quarter Two</t>
  </si>
  <si>
    <t>Deal Name:</t>
  </si>
  <si>
    <t>Q2 Total</t>
  </si>
  <si>
    <t>Quarter Three</t>
  </si>
  <si>
    <t>Q3 Total</t>
  </si>
  <si>
    <t>Quarter Four</t>
  </si>
  <si>
    <t>Q4 Total</t>
  </si>
  <si>
    <t>Grand Total</t>
  </si>
  <si>
    <t>Have your own deal stages? Input them here and the template will be updated automatically!</t>
  </si>
  <si>
    <t>Customize Your Deal Stages Here:</t>
  </si>
  <si>
    <t>Decision Maker Bought In</t>
  </si>
  <si>
    <t>Contract Sent</t>
  </si>
  <si>
    <t>Closed - Won</t>
  </si>
  <si>
    <t>Closed - Lost</t>
  </si>
  <si>
    <t>Note: You will also need to change the deal stages, shown in bold below.</t>
  </si>
  <si>
    <t>Need to change the probability of a sale?</t>
  </si>
  <si>
    <t>Double click on the probability in the previous sheet and amend the data underlined below:</t>
  </si>
  <si>
    <r>
      <rPr>
        <sz val="12"/>
        <color rgb="FF000000"/>
        <rFont val="Calibri"/>
      </rPr>
      <t xml:space="preserve"> =IF(C23="</t>
    </r>
    <r>
      <rPr>
        <b/>
        <sz val="12"/>
        <color rgb="FF000000"/>
        <rFont val="Calibri"/>
      </rPr>
      <t>Contacted</t>
    </r>
    <r>
      <rPr>
        <sz val="12"/>
        <color rgb="FF000000"/>
        <rFont val="Calibri"/>
      </rPr>
      <t>",</t>
    </r>
    <r>
      <rPr>
        <i/>
        <u/>
        <sz val="12"/>
        <color rgb="FF000000"/>
        <rFont val="Calibri (Body)"/>
      </rPr>
      <t>0.15</t>
    </r>
    <r>
      <rPr>
        <sz val="12"/>
        <color rgb="FF000000"/>
        <rFont val="Calibri"/>
      </rPr>
      <t>,IF(C23="</t>
    </r>
    <r>
      <rPr>
        <b/>
        <sz val="12"/>
        <color rgb="FF000000"/>
        <rFont val="Calibri"/>
      </rPr>
      <t>Decision Maker Bought In</t>
    </r>
    <r>
      <rPr>
        <sz val="12"/>
        <color rgb="FF000000"/>
        <rFont val="Calibri"/>
      </rPr>
      <t>"</t>
    </r>
    <r>
      <rPr>
        <i/>
        <sz val="12"/>
        <color rgb="FF000000"/>
        <rFont val="Calibri"/>
      </rPr>
      <t>,</t>
    </r>
    <r>
      <rPr>
        <i/>
        <u/>
        <sz val="12"/>
        <color rgb="FF000000"/>
        <rFont val="Calibri (Body)"/>
      </rPr>
      <t>0.35</t>
    </r>
    <r>
      <rPr>
        <sz val="12"/>
        <color rgb="FF000000"/>
        <rFont val="Calibri"/>
      </rPr>
      <t>,IF(C23="</t>
    </r>
    <r>
      <rPr>
        <b/>
        <sz val="12"/>
        <color rgb="FF000000"/>
        <rFont val="Calibri"/>
      </rPr>
      <t>Contract Sent</t>
    </r>
    <r>
      <rPr>
        <sz val="12"/>
        <color rgb="FF000000"/>
        <rFont val="Calibri"/>
      </rPr>
      <t>"</t>
    </r>
    <r>
      <rPr>
        <i/>
        <sz val="12"/>
        <color rgb="FF000000"/>
        <rFont val="Calibri"/>
      </rPr>
      <t>,</t>
    </r>
    <r>
      <rPr>
        <i/>
        <u/>
        <sz val="12"/>
        <color rgb="FF000000"/>
        <rFont val="Calibri (Body)"/>
      </rPr>
      <t>0.8</t>
    </r>
    <r>
      <rPr>
        <sz val="12"/>
        <color rgb="FF000000"/>
        <rFont val="Calibri"/>
      </rPr>
      <t>,IF(C23=</t>
    </r>
    <r>
      <rPr>
        <b/>
        <sz val="12"/>
        <color rgb="FF000000"/>
        <rFont val="Calibri"/>
      </rPr>
      <t>"Closed - Lost</t>
    </r>
    <r>
      <rPr>
        <sz val="12"/>
        <color rgb="FF000000"/>
        <rFont val="Calibri"/>
      </rPr>
      <t>"</t>
    </r>
    <r>
      <rPr>
        <sz val="12"/>
        <color rgb="FF000000"/>
        <rFont val="Calibri (Body)"/>
      </rPr>
      <t>,</t>
    </r>
    <r>
      <rPr>
        <i/>
        <u/>
        <sz val="12"/>
        <color rgb="FF000000"/>
        <rFont val="Calibri"/>
      </rPr>
      <t>0</t>
    </r>
    <r>
      <rPr>
        <sz val="12"/>
        <color rgb="FF000000"/>
        <rFont val="Calibri"/>
      </rPr>
      <t>,IF(C23="</t>
    </r>
    <r>
      <rPr>
        <b/>
        <sz val="12"/>
        <color rgb="FF000000"/>
        <rFont val="Calibri"/>
      </rPr>
      <t>Closed - Won</t>
    </r>
    <r>
      <rPr>
        <sz val="12"/>
        <color rgb="FF000000"/>
        <rFont val="Calibri"/>
      </rPr>
      <t>",</t>
    </r>
    <r>
      <rPr>
        <i/>
        <u/>
        <sz val="12"/>
        <color rgb="FF000000"/>
        <rFont val="Calibri (Body)"/>
      </rPr>
      <t>1</t>
    </r>
    <r>
      <rPr>
        <sz val="12"/>
        <color rgb="FF000000"/>
        <rFont val="Calibri"/>
      </rPr>
      <t>)))))</t>
    </r>
  </si>
  <si>
    <t xml:space="preserve">Commercial Pipeline </t>
  </si>
  <si>
    <t>Williams</t>
  </si>
  <si>
    <t>John</t>
  </si>
  <si>
    <t>Swipewire</t>
  </si>
  <si>
    <t>Delton</t>
  </si>
  <si>
    <t>Keats</t>
  </si>
  <si>
    <t>11-15-2022</t>
  </si>
  <si>
    <t>12-15-2022</t>
  </si>
  <si>
    <t>Defoe</t>
  </si>
  <si>
    <t>George</t>
  </si>
  <si>
    <t>Cloudrevel</t>
  </si>
  <si>
    <t>Seekingon</t>
  </si>
  <si>
    <t>Gilbert</t>
  </si>
  <si>
    <t>Bruce</t>
  </si>
  <si>
    <t>Follow Up on 10/17/22</t>
  </si>
  <si>
    <t>12-16-2022</t>
  </si>
  <si>
    <t>11-20-2022</t>
  </si>
  <si>
    <t>Follow Up on 9/17/22</t>
  </si>
  <si>
    <t>Follow Up on 10/23/22</t>
  </si>
  <si>
    <t>Follow Up on 8/14/22</t>
  </si>
  <si>
    <t>Company Name</t>
  </si>
  <si>
    <t>SalePush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</si>
</sst>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18">
    <font>
      <sz val="12"/>
      <color rgb="FF000000"/>
      <name val="Calibri"/>
    </font>
    <font>
      <sz val="12"/>
      <color rgb="FFFFFFFF"/>
      <name val="Calibri"/>
    </font>
    <font>
      <sz val="14"/>
      <color rgb="FF000000"/>
      <name val="Calibri"/>
    </font>
    <font>
      <b/>
      <sz val="14"/>
      <color rgb="FFFFFFFF"/>
      <name val="Calibri"/>
    </font>
    <font>
      <i/>
      <sz val="12"/>
      <color rgb="FF000000"/>
      <name val="Calibri"/>
    </font>
    <font>
      <b/>
      <sz val="12"/>
      <color rgb="FFFFFFFF"/>
      <name val="Calibri"/>
    </font>
    <font>
      <b/>
      <sz val="12"/>
      <color rgb="FF000000"/>
      <name val="Calibri"/>
    </font>
    <font>
      <i/>
      <u/>
      <sz val="12"/>
      <color rgb="FF000000"/>
      <name val="Calibri (Body)"/>
    </font>
    <font>
      <sz val="12"/>
      <color rgb="FF000000"/>
      <name val="Calibri (Body)"/>
    </font>
    <font>
      <i/>
      <u/>
      <sz val="12"/>
      <color rgb="FF000000"/>
      <name val="Calibri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</font>
    <font>
      <sz val="12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9F8F7"/>
        <bgColor rgb="FFF9F8F7"/>
      </patternFill>
    </fill>
    <fill>
      <patternFill patternType="solid">
        <fgColor rgb="FFFF9D2A"/>
        <bgColor rgb="FFFF9D2A"/>
      </patternFill>
    </fill>
    <fill>
      <patternFill patternType="solid">
        <fgColor theme="3" tint="0.79998168889431442"/>
        <bgColor rgb="FFF9F8F7"/>
      </patternFill>
    </fill>
    <fill>
      <patternFill patternType="solid">
        <fgColor theme="7" tint="0.59999389629810485"/>
        <bgColor rgb="FFFF9D2A"/>
      </patternFill>
    </fill>
    <fill>
      <patternFill patternType="solid">
        <fgColor theme="9" tint="0.59999389629810485"/>
        <bgColor rgb="FFFF9D2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ck">
        <color rgb="FFFF9D2A"/>
      </left>
      <right style="thick">
        <color rgb="FFFF9D2A"/>
      </right>
      <top style="thick">
        <color rgb="FFFF9D2A"/>
      </top>
      <bottom style="thin">
        <color rgb="FFFF9D2A"/>
      </bottom>
      <diagonal/>
    </border>
    <border>
      <left style="thick">
        <color rgb="FFFF9D2A"/>
      </left>
      <right style="thick">
        <color rgb="FFFF9D2A"/>
      </right>
      <top style="thin">
        <color rgb="FFFF9D2A"/>
      </top>
      <bottom style="thin">
        <color rgb="FFFF9D2A"/>
      </bottom>
      <diagonal/>
    </border>
    <border>
      <left style="thick">
        <color rgb="FFFF9D2A"/>
      </left>
      <right style="thick">
        <color rgb="FFFF9D2A"/>
      </right>
      <top style="thin">
        <color rgb="FFFF9D2A"/>
      </top>
      <bottom style="thick">
        <color rgb="FFFF9D2A"/>
      </bottom>
      <diagonal/>
    </border>
    <border>
      <left style="thick">
        <color rgb="FFFF9D2A"/>
      </left>
      <right style="thick">
        <color rgb="FFFF9D2A"/>
      </right>
      <top style="thick">
        <color rgb="FFFF9D2A"/>
      </top>
      <bottom/>
      <diagonal/>
    </border>
    <border>
      <left style="medium">
        <color rgb="FFFF9D2A"/>
      </left>
      <right/>
      <top style="medium">
        <color rgb="FFFF9D2A"/>
      </top>
      <bottom style="thin">
        <color rgb="FFFF9D2A"/>
      </bottom>
      <diagonal/>
    </border>
    <border>
      <left/>
      <right style="thin">
        <color rgb="FFFF9D2A"/>
      </right>
      <top style="medium">
        <color rgb="FFFF9D2A"/>
      </top>
      <bottom style="thin">
        <color rgb="FFFF9D2A"/>
      </bottom>
      <diagonal/>
    </border>
    <border>
      <left style="thin">
        <color rgb="FFFF9D2A"/>
      </left>
      <right style="thin">
        <color rgb="FFFF9D2A"/>
      </right>
      <top style="medium">
        <color rgb="FFFF9D2A"/>
      </top>
      <bottom style="thin">
        <color rgb="FFFF9D2A"/>
      </bottom>
      <diagonal/>
    </border>
    <border>
      <left style="thin">
        <color rgb="FFFF9D2A"/>
      </left>
      <right/>
      <top style="medium">
        <color rgb="FFFF9D2A"/>
      </top>
      <bottom style="thin">
        <color rgb="FFFF9D2A"/>
      </bottom>
      <diagonal/>
    </border>
    <border>
      <left/>
      <right style="medium">
        <color rgb="FFFF9D2A"/>
      </right>
      <top style="medium">
        <color rgb="FFFF9D2A"/>
      </top>
      <bottom style="thin">
        <color rgb="FFFF9D2A"/>
      </bottom>
      <diagonal/>
    </border>
    <border>
      <left style="medium">
        <color rgb="FFFF9D2A"/>
      </left>
      <right/>
      <top style="thin">
        <color rgb="FFFF9D2A"/>
      </top>
      <bottom style="medium">
        <color rgb="FFFF9D2A"/>
      </bottom>
      <diagonal/>
    </border>
    <border>
      <left/>
      <right style="thin">
        <color rgb="FFFF9D2A"/>
      </right>
      <top style="thin">
        <color rgb="FFFF9D2A"/>
      </top>
      <bottom style="medium">
        <color rgb="FFFF9D2A"/>
      </bottom>
      <diagonal/>
    </border>
    <border>
      <left style="thin">
        <color rgb="FFFF9D2A"/>
      </left>
      <right style="thin">
        <color rgb="FFFF9D2A"/>
      </right>
      <top style="thin">
        <color rgb="FFFF9D2A"/>
      </top>
      <bottom style="medium">
        <color rgb="FFFF9D2A"/>
      </bottom>
      <diagonal/>
    </border>
    <border>
      <left style="thin">
        <color rgb="FFFF9D2A"/>
      </left>
      <right style="medium">
        <color rgb="FFFF9D2A"/>
      </right>
      <top style="thin">
        <color rgb="FFFF9D2A"/>
      </top>
      <bottom style="medium">
        <color rgb="FFFF9D2A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57722"/>
      </left>
      <right/>
      <top/>
      <bottom/>
      <diagonal/>
    </border>
  </borders>
  <cellStyleXfs count="3">
    <xf numFmtId="0" fontId="0" fillId="0" borderId="0"/>
    <xf numFmtId="0" fontId="10" fillId="0" borderId="15" applyNumberFormat="0" applyFill="0" applyAlignment="0" applyProtection="0"/>
    <xf numFmtId="9" fontId="17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9" fontId="11" fillId="0" borderId="16" xfId="0" applyNumberFormat="1" applyFont="1" applyBorder="1" applyAlignment="1">
      <alignment horizontal="center" vertical="center"/>
    </xf>
    <xf numFmtId="14" fontId="11" fillId="0" borderId="16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5" fillId="4" borderId="15" xfId="1" applyFont="1" applyFill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9" fontId="11" fillId="0" borderId="16" xfId="2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DE7E-C9B8-4C91-BB65-41DE8C9482E5}">
  <dimension ref="B2:AD42"/>
  <sheetViews>
    <sheetView showGridLines="0" tabSelected="1" zoomScaleNormal="100" workbookViewId="0">
      <selection activeCell="J42" sqref="J42"/>
    </sheetView>
  </sheetViews>
  <sheetFormatPr defaultColWidth="11.25" defaultRowHeight="20.100000000000001" customHeight="1"/>
  <cols>
    <col min="1" max="1" width="5.375" style="20" customWidth="1"/>
    <col min="2" max="2" width="13" style="20" customWidth="1"/>
    <col min="3" max="3" width="14.25" style="20" customWidth="1"/>
    <col min="4" max="4" width="21.875" style="20" customWidth="1"/>
    <col min="5" max="5" width="14.5" style="20" customWidth="1"/>
    <col min="6" max="6" width="14.875" style="20" customWidth="1"/>
    <col min="7" max="7" width="18.875" style="20" customWidth="1"/>
    <col min="8" max="8" width="19.75" style="20" customWidth="1"/>
    <col min="9" max="9" width="9.25" style="20" customWidth="1"/>
    <col min="10" max="10" width="18.625" style="20" customWidth="1"/>
    <col min="11" max="11" width="16.5" style="20" customWidth="1"/>
    <col min="12" max="30" width="10.625" style="20" customWidth="1"/>
    <col min="31" max="16384" width="11.25" style="20"/>
  </cols>
  <sheetData>
    <row r="2" spans="2:30" ht="20.100000000000001" customHeight="1" thickBot="1">
      <c r="B2" s="32" t="s">
        <v>31</v>
      </c>
      <c r="C2" s="32"/>
      <c r="D2" s="32"/>
      <c r="E2" s="32"/>
      <c r="F2" s="32"/>
      <c r="G2" s="32"/>
      <c r="H2" s="32"/>
      <c r="I2" s="32"/>
      <c r="J2" s="32"/>
    </row>
    <row r="3" spans="2:30" ht="20.100000000000001" customHeight="1" thickTop="1"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30" ht="20.100000000000001" customHeight="1">
      <c r="B4" s="33" t="s">
        <v>51</v>
      </c>
      <c r="C4" s="33"/>
      <c r="D4" s="23" t="s">
        <v>52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30" ht="20.100000000000001" customHeight="1"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30" ht="20.100000000000001" customHeight="1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30" ht="20.100000000000001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2:30" ht="20.100000000000001" customHeight="1">
      <c r="B8" s="23" t="s">
        <v>34</v>
      </c>
      <c r="C8" s="23" t="s">
        <v>32</v>
      </c>
      <c r="D8" s="23" t="s">
        <v>24</v>
      </c>
      <c r="E8" s="25">
        <v>110000</v>
      </c>
      <c r="F8" s="37">
        <f>IF(D16="Contacted",0.15,IF(D16="Decision Maker Bought In",0.35,
IF(D16="Contract Sent",0.8,IF(D16="Closed - Lost",0,IF(D16="Closed - Won",1)))))</f>
        <v>0.8</v>
      </c>
      <c r="G8" s="25">
        <f>E8*F8</f>
        <v>88000</v>
      </c>
      <c r="H8" s="27" t="s">
        <v>37</v>
      </c>
      <c r="I8" s="23" t="s">
        <v>33</v>
      </c>
      <c r="J8" s="23" t="s">
        <v>48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ht="20.100000000000001" customHeight="1">
      <c r="B9" s="23" t="s">
        <v>35</v>
      </c>
      <c r="C9" s="23" t="s">
        <v>36</v>
      </c>
      <c r="D9" s="23" t="s">
        <v>26</v>
      </c>
      <c r="E9" s="25">
        <v>50000</v>
      </c>
      <c r="F9" s="26">
        <f t="shared" ref="F9:F11" si="0">IF(D9="Contacted",0.15,IF(D9="Decision Maker Bought In",0.35,IF(D9="Contract Sent",0.8,IF(D9="Closed - Lost",0,IF(D9="Closed - Won",1)))))</f>
        <v>0</v>
      </c>
      <c r="G9" s="25">
        <f t="shared" ref="G9:G11" si="1">E9*F9</f>
        <v>0</v>
      </c>
      <c r="H9" s="27" t="s">
        <v>46</v>
      </c>
      <c r="I9" s="23" t="s">
        <v>39</v>
      </c>
      <c r="J9" s="23" t="s">
        <v>45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2:30" ht="20.100000000000001" customHeight="1">
      <c r="B10" s="23" t="s">
        <v>41</v>
      </c>
      <c r="C10" s="23" t="s">
        <v>43</v>
      </c>
      <c r="D10" s="23" t="s">
        <v>24</v>
      </c>
      <c r="E10" s="25">
        <v>75000</v>
      </c>
      <c r="F10" s="26">
        <f t="shared" si="0"/>
        <v>0.8</v>
      </c>
      <c r="G10" s="25">
        <f t="shared" si="1"/>
        <v>60000</v>
      </c>
      <c r="H10" s="27" t="s">
        <v>47</v>
      </c>
      <c r="I10" s="23" t="s">
        <v>40</v>
      </c>
      <c r="J10" s="23" t="s">
        <v>49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2:30" ht="20.100000000000001" customHeight="1">
      <c r="B11" s="23" t="s">
        <v>42</v>
      </c>
      <c r="C11" s="23" t="s">
        <v>44</v>
      </c>
      <c r="D11" s="23" t="s">
        <v>25</v>
      </c>
      <c r="E11" s="25">
        <v>125000</v>
      </c>
      <c r="F11" s="26">
        <f t="shared" si="0"/>
        <v>1</v>
      </c>
      <c r="G11" s="25">
        <f t="shared" si="1"/>
        <v>125000</v>
      </c>
      <c r="H11" s="27" t="s">
        <v>38</v>
      </c>
      <c r="I11" s="23" t="s">
        <v>11</v>
      </c>
      <c r="J11" s="23" t="s">
        <v>50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2:30" ht="20.100000000000001" customHeight="1">
      <c r="B12" s="24" t="s">
        <v>12</v>
      </c>
      <c r="C12" s="24"/>
      <c r="D12" s="24"/>
      <c r="E12" s="28">
        <f>SUM(E8:E11)</f>
        <v>360000</v>
      </c>
      <c r="F12" s="24"/>
      <c r="G12" s="28">
        <f>SUM(G8:G11)</f>
        <v>273000</v>
      </c>
      <c r="H12" s="27"/>
      <c r="I12" s="24"/>
      <c r="J12" s="2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2:30" ht="39" customHeight="1">
      <c r="B13" s="19"/>
      <c r="C13" s="19"/>
      <c r="D13" s="21"/>
      <c r="E13" s="22"/>
      <c r="F13" s="22"/>
      <c r="G13" s="2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2:30" ht="20.100000000000001" customHeight="1">
      <c r="B14" s="34" t="s">
        <v>13</v>
      </c>
      <c r="C14" s="34"/>
      <c r="D14" s="34"/>
      <c r="E14" s="34"/>
      <c r="F14" s="34"/>
      <c r="G14" s="34"/>
      <c r="H14" s="34"/>
      <c r="I14" s="34"/>
      <c r="J14" s="34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2:30" ht="20.100000000000001" customHeight="1">
      <c r="B15" s="29" t="s">
        <v>14</v>
      </c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20.100000000000001" customHeight="1">
      <c r="B16" s="23" t="s">
        <v>34</v>
      </c>
      <c r="C16" s="23" t="s">
        <v>32</v>
      </c>
      <c r="D16" s="23" t="s">
        <v>24</v>
      </c>
      <c r="E16" s="25">
        <v>110000</v>
      </c>
      <c r="F16" s="26">
        <f>IF(D16="Contacted",0.15,IF(D16="Decision Maker Bought In",0.35,IF(D16="Contract Sent",0.8,IF(D16="Closed - Lost",0,IF(D16="Closed - Won",1)))))</f>
        <v>0.8</v>
      </c>
      <c r="G16" s="25">
        <f t="shared" ref="G16:G19" si="2">E16*F16</f>
        <v>88000</v>
      </c>
      <c r="H16" s="27" t="s">
        <v>37</v>
      </c>
      <c r="I16" s="23" t="s">
        <v>33</v>
      </c>
      <c r="J16" s="23" t="s">
        <v>48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2:30" ht="20.100000000000001" customHeight="1">
      <c r="B17" s="23" t="s">
        <v>35</v>
      </c>
      <c r="C17" s="23" t="s">
        <v>36</v>
      </c>
      <c r="D17" s="23" t="s">
        <v>25</v>
      </c>
      <c r="E17" s="25">
        <v>50000</v>
      </c>
      <c r="F17" s="26">
        <f t="shared" ref="F17:F19" si="3">IF(D17="Contacted",0.15,IF(D17="Decision Maker Bought In",0.35,IF(D17="Contract Sent",0.8,IF(D17="Closed - Lost",0,IF(D17="Closed - Won",1)))))</f>
        <v>1</v>
      </c>
      <c r="G17" s="25">
        <f t="shared" si="2"/>
        <v>50000</v>
      </c>
      <c r="H17" s="27" t="s">
        <v>46</v>
      </c>
      <c r="I17" s="23" t="s">
        <v>39</v>
      </c>
      <c r="J17" s="23" t="s">
        <v>45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2:30" ht="20.100000000000001" customHeight="1">
      <c r="B18" s="23" t="s">
        <v>41</v>
      </c>
      <c r="C18" s="23" t="s">
        <v>43</v>
      </c>
      <c r="D18" s="23" t="s">
        <v>10</v>
      </c>
      <c r="E18" s="25">
        <v>250000</v>
      </c>
      <c r="F18" s="26">
        <f t="shared" si="3"/>
        <v>0.15</v>
      </c>
      <c r="G18" s="25">
        <f t="shared" si="2"/>
        <v>37500</v>
      </c>
      <c r="H18" s="27" t="s">
        <v>47</v>
      </c>
      <c r="I18" s="23" t="s">
        <v>40</v>
      </c>
      <c r="J18" s="23" t="s">
        <v>49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2:30" ht="20.100000000000001" customHeight="1">
      <c r="B19" s="23" t="s">
        <v>42</v>
      </c>
      <c r="C19" s="23" t="s">
        <v>44</v>
      </c>
      <c r="D19" s="23" t="s">
        <v>24</v>
      </c>
      <c r="E19" s="25">
        <v>15000</v>
      </c>
      <c r="F19" s="26">
        <f t="shared" si="3"/>
        <v>0.8</v>
      </c>
      <c r="G19" s="25">
        <f t="shared" si="2"/>
        <v>12000</v>
      </c>
      <c r="H19" s="27" t="s">
        <v>38</v>
      </c>
      <c r="I19" s="23" t="s">
        <v>11</v>
      </c>
      <c r="J19" s="23" t="s">
        <v>50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2:30" ht="20.100000000000001" customHeight="1">
      <c r="B20" s="24" t="s">
        <v>15</v>
      </c>
      <c r="C20" s="24"/>
      <c r="D20" s="24"/>
      <c r="E20" s="28">
        <f>SUM(E16:E19)</f>
        <v>425000</v>
      </c>
      <c r="F20" s="24"/>
      <c r="G20" s="28">
        <f>SUM(G16:G19)</f>
        <v>187500</v>
      </c>
      <c r="H20" s="24"/>
      <c r="I20" s="24"/>
      <c r="J20" s="2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2:30" ht="36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2:30" ht="20.100000000000001" customHeight="1">
      <c r="B22" s="35" t="s">
        <v>16</v>
      </c>
      <c r="C22" s="36"/>
      <c r="D22" s="36"/>
      <c r="E22" s="36"/>
      <c r="F22" s="36"/>
      <c r="G22" s="36"/>
      <c r="H22" s="36"/>
      <c r="I22" s="36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2:30" ht="20.100000000000001" customHeight="1">
      <c r="B23" s="29" t="s">
        <v>14</v>
      </c>
      <c r="C23" s="29" t="s">
        <v>2</v>
      </c>
      <c r="D23" s="29" t="s">
        <v>3</v>
      </c>
      <c r="E23" s="29" t="s">
        <v>4</v>
      </c>
      <c r="F23" s="29" t="s">
        <v>5</v>
      </c>
      <c r="G23" s="29" t="s">
        <v>6</v>
      </c>
      <c r="H23" s="29" t="s">
        <v>7</v>
      </c>
      <c r="I23" s="29" t="s">
        <v>8</v>
      </c>
      <c r="J23" s="29" t="s">
        <v>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2:30" ht="20.100000000000001" customHeight="1">
      <c r="B24" s="23" t="s">
        <v>34</v>
      </c>
      <c r="C24" s="23" t="s">
        <v>32</v>
      </c>
      <c r="D24" s="23" t="s">
        <v>25</v>
      </c>
      <c r="E24" s="25">
        <v>110000</v>
      </c>
      <c r="F24" s="26">
        <f t="shared" ref="F24:F27" si="4">IF(D24="Contacted",0.15,IF(D24="Decision Maker Bought In",0.35,IF(D24="Contract Sent",0.8,IF(D24="Closed - Lost",0,IF(D24="Closed - Won",1)))))</f>
        <v>1</v>
      </c>
      <c r="G24" s="25">
        <f t="shared" ref="G24:G27" si="5">E24*F24</f>
        <v>110000</v>
      </c>
      <c r="H24" s="27" t="s">
        <v>37</v>
      </c>
      <c r="I24" s="23" t="s">
        <v>33</v>
      </c>
      <c r="J24" s="23" t="s">
        <v>48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2:30" ht="20.100000000000001" customHeight="1">
      <c r="B25" s="23" t="s">
        <v>35</v>
      </c>
      <c r="C25" s="23" t="s">
        <v>36</v>
      </c>
      <c r="D25" s="23" t="s">
        <v>23</v>
      </c>
      <c r="E25" s="25">
        <v>150000</v>
      </c>
      <c r="F25" s="26">
        <f t="shared" si="4"/>
        <v>0.35</v>
      </c>
      <c r="G25" s="25">
        <f t="shared" si="5"/>
        <v>52500</v>
      </c>
      <c r="H25" s="27" t="s">
        <v>46</v>
      </c>
      <c r="I25" s="23" t="s">
        <v>39</v>
      </c>
      <c r="J25" s="23" t="s">
        <v>45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2:30" ht="20.100000000000001" customHeight="1">
      <c r="B26" s="23" t="s">
        <v>41</v>
      </c>
      <c r="C26" s="23" t="s">
        <v>43</v>
      </c>
      <c r="D26" s="23" t="s">
        <v>24</v>
      </c>
      <c r="E26" s="25">
        <v>250000</v>
      </c>
      <c r="F26" s="26">
        <f t="shared" si="4"/>
        <v>0.8</v>
      </c>
      <c r="G26" s="25">
        <f t="shared" si="5"/>
        <v>200000</v>
      </c>
      <c r="H26" s="27" t="s">
        <v>47</v>
      </c>
      <c r="I26" s="23" t="s">
        <v>40</v>
      </c>
      <c r="J26" s="23" t="s">
        <v>49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20.100000000000001" customHeight="1">
      <c r="B27" s="23" t="s">
        <v>42</v>
      </c>
      <c r="C27" s="23" t="s">
        <v>44</v>
      </c>
      <c r="D27" s="23" t="s">
        <v>26</v>
      </c>
      <c r="E27" s="25">
        <v>15000</v>
      </c>
      <c r="F27" s="26">
        <f t="shared" si="4"/>
        <v>0</v>
      </c>
      <c r="G27" s="25">
        <f t="shared" si="5"/>
        <v>0</v>
      </c>
      <c r="H27" s="27" t="s">
        <v>38</v>
      </c>
      <c r="I27" s="23" t="s">
        <v>11</v>
      </c>
      <c r="J27" s="23" t="s">
        <v>50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ht="20.100000000000001" customHeight="1">
      <c r="B28" s="24" t="s">
        <v>17</v>
      </c>
      <c r="C28" s="24"/>
      <c r="D28" s="24"/>
      <c r="E28" s="28">
        <f>SUM(E24:E27)</f>
        <v>525000</v>
      </c>
      <c r="F28" s="24"/>
      <c r="G28" s="28">
        <f>SUM(G24:G27)</f>
        <v>362500</v>
      </c>
      <c r="H28" s="24"/>
      <c r="I28" s="24"/>
      <c r="J28" s="24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ht="38.2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ht="20.100000000000001" customHeight="1">
      <c r="B30" s="35" t="s">
        <v>18</v>
      </c>
      <c r="C30" s="36"/>
      <c r="D30" s="36"/>
      <c r="E30" s="36"/>
      <c r="F30" s="36"/>
      <c r="G30" s="36"/>
      <c r="H30" s="36"/>
      <c r="I30" s="36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20.100000000000001" customHeight="1">
      <c r="B31" s="29" t="s">
        <v>14</v>
      </c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7</v>
      </c>
      <c r="I31" s="29" t="s">
        <v>8</v>
      </c>
      <c r="J31" s="29" t="s">
        <v>9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20.100000000000001" customHeight="1">
      <c r="B32" s="23" t="s">
        <v>34</v>
      </c>
      <c r="C32" s="23" t="s">
        <v>32</v>
      </c>
      <c r="D32" s="23" t="s">
        <v>26</v>
      </c>
      <c r="E32" s="25">
        <v>110000</v>
      </c>
      <c r="F32" s="26">
        <f t="shared" ref="F32:F35" si="6">IF(D32="Contacted",0.15,IF(D32="Decision Maker Bought In",0.35,IF(D32="Contract Sent",0.8,IF(D32="Closed - Lost",0,IF(D32="Closed - Won",1)))))</f>
        <v>0</v>
      </c>
      <c r="G32" s="25">
        <f t="shared" ref="G32:G35" si="7">E32*F32</f>
        <v>0</v>
      </c>
      <c r="H32" s="27" t="s">
        <v>37</v>
      </c>
      <c r="I32" s="23" t="s">
        <v>33</v>
      </c>
      <c r="J32" s="23" t="s">
        <v>48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0" ht="20.100000000000001" customHeight="1">
      <c r="B33" s="23" t="s">
        <v>35</v>
      </c>
      <c r="C33" s="23" t="s">
        <v>36</v>
      </c>
      <c r="D33" s="23" t="s">
        <v>23</v>
      </c>
      <c r="E33" s="25">
        <v>50000</v>
      </c>
      <c r="F33" s="26">
        <f t="shared" si="6"/>
        <v>0.35</v>
      </c>
      <c r="G33" s="25">
        <f t="shared" si="7"/>
        <v>17500</v>
      </c>
      <c r="H33" s="27" t="s">
        <v>46</v>
      </c>
      <c r="I33" s="23" t="s">
        <v>39</v>
      </c>
      <c r="J33" s="23" t="s">
        <v>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0" ht="20.100000000000001" customHeight="1">
      <c r="B34" s="23" t="s">
        <v>41</v>
      </c>
      <c r="C34" s="23" t="s">
        <v>43</v>
      </c>
      <c r="D34" s="23" t="s">
        <v>24</v>
      </c>
      <c r="E34" s="25">
        <v>250000</v>
      </c>
      <c r="F34" s="26">
        <f t="shared" si="6"/>
        <v>0.8</v>
      </c>
      <c r="G34" s="25">
        <f t="shared" si="7"/>
        <v>200000</v>
      </c>
      <c r="H34" s="27" t="s">
        <v>47</v>
      </c>
      <c r="I34" s="23" t="s">
        <v>40</v>
      </c>
      <c r="J34" s="23" t="s">
        <v>49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2:30" ht="20.100000000000001" customHeight="1">
      <c r="B35" s="23" t="s">
        <v>42</v>
      </c>
      <c r="C35" s="23" t="s">
        <v>44</v>
      </c>
      <c r="D35" s="23" t="s">
        <v>10</v>
      </c>
      <c r="E35" s="25">
        <v>15000</v>
      </c>
      <c r="F35" s="26">
        <f t="shared" si="6"/>
        <v>0.15</v>
      </c>
      <c r="G35" s="25">
        <f t="shared" si="7"/>
        <v>2250</v>
      </c>
      <c r="H35" s="27" t="s">
        <v>38</v>
      </c>
      <c r="I35" s="23" t="s">
        <v>11</v>
      </c>
      <c r="J35" s="23" t="s">
        <v>50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2:30" ht="20.100000000000001" customHeight="1">
      <c r="B36" s="24" t="s">
        <v>19</v>
      </c>
      <c r="C36" s="24"/>
      <c r="D36" s="24"/>
      <c r="E36" s="28">
        <f>SUM(E32:E35)</f>
        <v>425000</v>
      </c>
      <c r="F36" s="24"/>
      <c r="G36" s="28">
        <f>SUM(G32:G35)</f>
        <v>219750</v>
      </c>
      <c r="H36" s="24"/>
      <c r="I36" s="24"/>
      <c r="J36" s="2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2:30" ht="26.2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2:30" ht="20.100000000000001" customHeight="1">
      <c r="B38" s="30" t="s">
        <v>20</v>
      </c>
      <c r="C38" s="31"/>
      <c r="D38" s="23"/>
      <c r="E38" s="28">
        <f>SUM(E12,E20,E28,E36)</f>
        <v>1735000</v>
      </c>
      <c r="F38" s="23"/>
      <c r="G38" s="28">
        <f>SUM(G12,G20,G28,G36)</f>
        <v>1042750</v>
      </c>
      <c r="H38" s="23"/>
      <c r="I38" s="23"/>
      <c r="J38" s="23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2:30" ht="46.5" customHeight="1"/>
    <row r="42" spans="2:30" ht="20.100000000000001" customHeight="1">
      <c r="L42" s="38"/>
    </row>
  </sheetData>
  <mergeCells count="7">
    <mergeCell ref="B38:C38"/>
    <mergeCell ref="B2:J2"/>
    <mergeCell ref="B4:C4"/>
    <mergeCell ref="B6:J6"/>
    <mergeCell ref="B14:J14"/>
    <mergeCell ref="B22:J22"/>
    <mergeCell ref="B30:J30"/>
  </mergeCells>
  <dataValidations disablePrompts="1" count="1">
    <dataValidation type="list" allowBlank="1" showErrorMessage="1" sqref="D32:D35 D24:D27 D16:D19 D8:D11" xr:uid="{7DE7EEAB-3F0D-4073-AFD3-35AEF190B4F5}">
      <formula1>"Contacted,Decision Maker Bought In,Contract Sent,Closed - Won,Closed - Lost"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38"/>
  <sheetViews>
    <sheetView showGridLines="0" zoomScale="85" zoomScaleNormal="85" workbookViewId="0">
      <selection activeCell="B9" sqref="B9:J11"/>
    </sheetView>
  </sheetViews>
  <sheetFormatPr defaultColWidth="11.25" defaultRowHeight="20.100000000000001" customHeight="1"/>
  <cols>
    <col min="1" max="1" width="5.375" style="20" customWidth="1"/>
    <col min="2" max="2" width="13" style="20" customWidth="1"/>
    <col min="3" max="3" width="14.25" style="20" customWidth="1"/>
    <col min="4" max="4" width="21.875" style="20" customWidth="1"/>
    <col min="5" max="5" width="14.5" style="20" customWidth="1"/>
    <col min="6" max="6" width="14.875" style="20" customWidth="1"/>
    <col min="7" max="7" width="18.875" style="20" customWidth="1"/>
    <col min="8" max="8" width="19.75" style="20" customWidth="1"/>
    <col min="9" max="9" width="9.25" style="20" customWidth="1"/>
    <col min="10" max="10" width="18.625" style="20" customWidth="1"/>
    <col min="11" max="30" width="10.625" style="20" customWidth="1"/>
    <col min="31" max="16384" width="11.25" style="20"/>
  </cols>
  <sheetData>
    <row r="2" spans="2:30" ht="20.100000000000001" customHeight="1" thickBot="1">
      <c r="B2" s="32" t="s">
        <v>31</v>
      </c>
      <c r="C2" s="32"/>
      <c r="D2" s="32"/>
      <c r="E2" s="32"/>
      <c r="F2" s="32"/>
      <c r="G2" s="32"/>
      <c r="H2" s="32"/>
      <c r="I2" s="32"/>
      <c r="J2" s="32"/>
    </row>
    <row r="3" spans="2:30" ht="20.100000000000001" customHeight="1" thickTop="1"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2:30" ht="20.100000000000001" customHeight="1">
      <c r="B4" s="33" t="s">
        <v>51</v>
      </c>
      <c r="C4" s="33"/>
      <c r="D4" s="23" t="s">
        <v>52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30" ht="20.100000000000001" customHeight="1"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2:30" ht="20.100000000000001" customHeight="1">
      <c r="B6" s="34" t="s">
        <v>0</v>
      </c>
      <c r="C6" s="34"/>
      <c r="D6" s="34"/>
      <c r="E6" s="34"/>
      <c r="F6" s="34"/>
      <c r="G6" s="34"/>
      <c r="H6" s="34"/>
      <c r="I6" s="34"/>
      <c r="J6" s="3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2:30" ht="20.100000000000001" customHeight="1">
      <c r="B7" s="29" t="s">
        <v>1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</v>
      </c>
      <c r="H7" s="29" t="s">
        <v>7</v>
      </c>
      <c r="I7" s="29" t="s">
        <v>8</v>
      </c>
      <c r="J7" s="29" t="s">
        <v>9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2:30" ht="20.100000000000001" customHeight="1">
      <c r="B8" s="23" t="s">
        <v>34</v>
      </c>
      <c r="C8" s="23" t="s">
        <v>32</v>
      </c>
      <c r="D8" s="23" t="s">
        <v>10</v>
      </c>
      <c r="E8" s="25">
        <v>110000</v>
      </c>
      <c r="F8" s="26">
        <f t="shared" ref="F8:F11" si="0">IF(D8="Contacted",0.15,IF(D8="Decision Maker Bought In",0.35,IF(D8="Contract Sent",0.8,IF(D8="Closed - Lost",0,IF(D8="Closed - Won",1)))))</f>
        <v>0.15</v>
      </c>
      <c r="G8" s="25">
        <f t="shared" ref="G8:G11" si="1">E8*F8</f>
        <v>16500</v>
      </c>
      <c r="H8" s="27" t="s">
        <v>37</v>
      </c>
      <c r="I8" s="23" t="s">
        <v>33</v>
      </c>
      <c r="J8" s="23" t="s">
        <v>48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ht="20.100000000000001" customHeight="1">
      <c r="B9" s="23" t="s">
        <v>35</v>
      </c>
      <c r="C9" s="23" t="s">
        <v>36</v>
      </c>
      <c r="D9" s="23" t="s">
        <v>26</v>
      </c>
      <c r="E9" s="25">
        <v>50000</v>
      </c>
      <c r="F9" s="26">
        <f t="shared" si="0"/>
        <v>0</v>
      </c>
      <c r="G9" s="25">
        <f t="shared" si="1"/>
        <v>0</v>
      </c>
      <c r="H9" s="27" t="s">
        <v>46</v>
      </c>
      <c r="I9" s="23" t="s">
        <v>39</v>
      </c>
      <c r="J9" s="23" t="s">
        <v>45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2:30" ht="20.100000000000001" customHeight="1">
      <c r="B10" s="23" t="s">
        <v>41</v>
      </c>
      <c r="C10" s="23" t="s">
        <v>43</v>
      </c>
      <c r="D10" s="23" t="s">
        <v>24</v>
      </c>
      <c r="E10" s="25">
        <v>75000</v>
      </c>
      <c r="F10" s="26">
        <f t="shared" si="0"/>
        <v>0.8</v>
      </c>
      <c r="G10" s="25">
        <f t="shared" si="1"/>
        <v>60000</v>
      </c>
      <c r="H10" s="27" t="s">
        <v>47</v>
      </c>
      <c r="I10" s="23" t="s">
        <v>40</v>
      </c>
      <c r="J10" s="23" t="s">
        <v>49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2:30" ht="20.100000000000001" customHeight="1">
      <c r="B11" s="23" t="s">
        <v>42</v>
      </c>
      <c r="C11" s="23" t="s">
        <v>44</v>
      </c>
      <c r="D11" s="23" t="s">
        <v>25</v>
      </c>
      <c r="E11" s="25">
        <v>125000</v>
      </c>
      <c r="F11" s="26">
        <f t="shared" si="0"/>
        <v>1</v>
      </c>
      <c r="G11" s="25">
        <f t="shared" si="1"/>
        <v>125000</v>
      </c>
      <c r="H11" s="27" t="s">
        <v>38</v>
      </c>
      <c r="I11" s="23" t="s">
        <v>11</v>
      </c>
      <c r="J11" s="23" t="s">
        <v>50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2:30" ht="20.100000000000001" customHeight="1">
      <c r="B12" s="24" t="s">
        <v>12</v>
      </c>
      <c r="C12" s="24"/>
      <c r="D12" s="24"/>
      <c r="E12" s="28">
        <f>SUM(E8:E11)</f>
        <v>360000</v>
      </c>
      <c r="F12" s="24"/>
      <c r="G12" s="28">
        <f>SUM(G8:G11)</f>
        <v>201500</v>
      </c>
      <c r="H12" s="27"/>
      <c r="I12" s="24"/>
      <c r="J12" s="2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2:30" ht="39" customHeight="1">
      <c r="B13" s="19"/>
      <c r="C13" s="19"/>
      <c r="D13" s="21"/>
      <c r="E13" s="22"/>
      <c r="F13" s="22"/>
      <c r="G13" s="2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2:30" ht="20.100000000000001" customHeight="1">
      <c r="B14" s="34" t="s">
        <v>13</v>
      </c>
      <c r="C14" s="34"/>
      <c r="D14" s="34"/>
      <c r="E14" s="34"/>
      <c r="F14" s="34"/>
      <c r="G14" s="34"/>
      <c r="H14" s="34"/>
      <c r="I14" s="34"/>
      <c r="J14" s="34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2:30" ht="20.100000000000001" customHeight="1">
      <c r="B15" s="29" t="s">
        <v>14</v>
      </c>
      <c r="C15" s="29" t="s">
        <v>2</v>
      </c>
      <c r="D15" s="29" t="s">
        <v>3</v>
      </c>
      <c r="E15" s="29" t="s">
        <v>4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20.100000000000001" customHeight="1">
      <c r="B16" s="23" t="s">
        <v>34</v>
      </c>
      <c r="C16" s="23" t="s">
        <v>32</v>
      </c>
      <c r="D16" s="23" t="s">
        <v>24</v>
      </c>
      <c r="E16" s="25">
        <v>110000</v>
      </c>
      <c r="F16" s="26">
        <f t="shared" ref="F16:F19" si="2">IF(D16="Contacted",0.15,IF(D16="Decision Maker Bought In",0.35,IF(D16="Contract Sent",0.8,IF(D16="Closed - Lost",0,IF(D16="Closed - Won",1)))))</f>
        <v>0.8</v>
      </c>
      <c r="G16" s="25">
        <f t="shared" ref="G16:G19" si="3">E16*F16</f>
        <v>88000</v>
      </c>
      <c r="H16" s="27" t="s">
        <v>37</v>
      </c>
      <c r="I16" s="23" t="s">
        <v>33</v>
      </c>
      <c r="J16" s="23" t="s">
        <v>48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2:30" ht="20.100000000000001" customHeight="1">
      <c r="B17" s="23" t="s">
        <v>35</v>
      </c>
      <c r="C17" s="23" t="s">
        <v>36</v>
      </c>
      <c r="D17" s="23" t="s">
        <v>25</v>
      </c>
      <c r="E17" s="25">
        <v>50000</v>
      </c>
      <c r="F17" s="26">
        <f t="shared" si="2"/>
        <v>1</v>
      </c>
      <c r="G17" s="25">
        <f t="shared" si="3"/>
        <v>50000</v>
      </c>
      <c r="H17" s="27" t="s">
        <v>46</v>
      </c>
      <c r="I17" s="23" t="s">
        <v>39</v>
      </c>
      <c r="J17" s="23" t="s">
        <v>45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2:30" ht="20.100000000000001" customHeight="1">
      <c r="B18" s="23" t="s">
        <v>41</v>
      </c>
      <c r="C18" s="23" t="s">
        <v>43</v>
      </c>
      <c r="D18" s="23" t="s">
        <v>10</v>
      </c>
      <c r="E18" s="25">
        <v>250000</v>
      </c>
      <c r="F18" s="26">
        <f t="shared" si="2"/>
        <v>0.15</v>
      </c>
      <c r="G18" s="25">
        <f t="shared" si="3"/>
        <v>37500</v>
      </c>
      <c r="H18" s="27" t="s">
        <v>47</v>
      </c>
      <c r="I18" s="23" t="s">
        <v>40</v>
      </c>
      <c r="J18" s="23" t="s">
        <v>49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2:30" ht="20.100000000000001" customHeight="1">
      <c r="B19" s="23" t="s">
        <v>42</v>
      </c>
      <c r="C19" s="23" t="s">
        <v>44</v>
      </c>
      <c r="D19" s="23" t="s">
        <v>24</v>
      </c>
      <c r="E19" s="25">
        <v>15000</v>
      </c>
      <c r="F19" s="26">
        <f t="shared" si="2"/>
        <v>0.8</v>
      </c>
      <c r="G19" s="25">
        <f t="shared" si="3"/>
        <v>12000</v>
      </c>
      <c r="H19" s="27" t="s">
        <v>38</v>
      </c>
      <c r="I19" s="23" t="s">
        <v>11</v>
      </c>
      <c r="J19" s="23" t="s">
        <v>50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2:30" ht="20.100000000000001" customHeight="1">
      <c r="B20" s="24" t="s">
        <v>15</v>
      </c>
      <c r="C20" s="24"/>
      <c r="D20" s="24"/>
      <c r="E20" s="28">
        <f>SUM(E16:E19)</f>
        <v>425000</v>
      </c>
      <c r="F20" s="24"/>
      <c r="G20" s="28">
        <f>SUM(G16:G19)</f>
        <v>187500</v>
      </c>
      <c r="H20" s="24"/>
      <c r="I20" s="24"/>
      <c r="J20" s="24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2:30" ht="36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2:30" ht="20.100000000000001" customHeight="1">
      <c r="B22" s="35" t="s">
        <v>16</v>
      </c>
      <c r="C22" s="36"/>
      <c r="D22" s="36"/>
      <c r="E22" s="36"/>
      <c r="F22" s="36"/>
      <c r="G22" s="36"/>
      <c r="H22" s="36"/>
      <c r="I22" s="36"/>
      <c r="J22" s="3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2:30" ht="20.100000000000001" customHeight="1">
      <c r="B23" s="29" t="s">
        <v>14</v>
      </c>
      <c r="C23" s="29" t="s">
        <v>2</v>
      </c>
      <c r="D23" s="29" t="s">
        <v>3</v>
      </c>
      <c r="E23" s="29" t="s">
        <v>4</v>
      </c>
      <c r="F23" s="29" t="s">
        <v>5</v>
      </c>
      <c r="G23" s="29" t="s">
        <v>6</v>
      </c>
      <c r="H23" s="29" t="s">
        <v>7</v>
      </c>
      <c r="I23" s="29" t="s">
        <v>8</v>
      </c>
      <c r="J23" s="29" t="s">
        <v>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2:30" ht="20.100000000000001" customHeight="1">
      <c r="B24" s="23" t="s">
        <v>34</v>
      </c>
      <c r="C24" s="23" t="s">
        <v>32</v>
      </c>
      <c r="D24" s="23" t="s">
        <v>25</v>
      </c>
      <c r="E24" s="25">
        <v>110000</v>
      </c>
      <c r="F24" s="26">
        <f t="shared" ref="F24:F27" si="4">IF(D24="Contacted",0.15,IF(D24="Decision Maker Bought In",0.35,IF(D24="Contract Sent",0.8,IF(D24="Closed - Lost",0,IF(D24="Closed - Won",1)))))</f>
        <v>1</v>
      </c>
      <c r="G24" s="25">
        <f t="shared" ref="G24:G27" si="5">E24*F24</f>
        <v>110000</v>
      </c>
      <c r="H24" s="27" t="s">
        <v>37</v>
      </c>
      <c r="I24" s="23" t="s">
        <v>33</v>
      </c>
      <c r="J24" s="23" t="s">
        <v>48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2:30" ht="20.100000000000001" customHeight="1">
      <c r="B25" s="23" t="s">
        <v>35</v>
      </c>
      <c r="C25" s="23" t="s">
        <v>36</v>
      </c>
      <c r="D25" s="23" t="s">
        <v>25</v>
      </c>
      <c r="E25" s="25">
        <v>50000</v>
      </c>
      <c r="F25" s="26">
        <f t="shared" si="4"/>
        <v>1</v>
      </c>
      <c r="G25" s="25">
        <f t="shared" si="5"/>
        <v>50000</v>
      </c>
      <c r="H25" s="27" t="s">
        <v>46</v>
      </c>
      <c r="I25" s="23" t="s">
        <v>39</v>
      </c>
      <c r="J25" s="23" t="s">
        <v>45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2:30" ht="20.100000000000001" customHeight="1">
      <c r="B26" s="23" t="s">
        <v>41</v>
      </c>
      <c r="C26" s="23" t="s">
        <v>43</v>
      </c>
      <c r="D26" s="23" t="s">
        <v>25</v>
      </c>
      <c r="E26" s="25">
        <v>250000</v>
      </c>
      <c r="F26" s="26">
        <f t="shared" si="4"/>
        <v>1</v>
      </c>
      <c r="G26" s="25">
        <f t="shared" si="5"/>
        <v>250000</v>
      </c>
      <c r="H26" s="27" t="s">
        <v>47</v>
      </c>
      <c r="I26" s="23" t="s">
        <v>40</v>
      </c>
      <c r="J26" s="23" t="s">
        <v>49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20.100000000000001" customHeight="1">
      <c r="B27" s="23" t="s">
        <v>42</v>
      </c>
      <c r="C27" s="23" t="s">
        <v>44</v>
      </c>
      <c r="D27" s="23" t="s">
        <v>25</v>
      </c>
      <c r="E27" s="25">
        <v>15000</v>
      </c>
      <c r="F27" s="26">
        <f t="shared" si="4"/>
        <v>1</v>
      </c>
      <c r="G27" s="25">
        <f t="shared" si="5"/>
        <v>15000</v>
      </c>
      <c r="H27" s="27" t="s">
        <v>38</v>
      </c>
      <c r="I27" s="23" t="s">
        <v>11</v>
      </c>
      <c r="J27" s="23" t="s">
        <v>50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ht="20.100000000000001" customHeight="1">
      <c r="B28" s="24" t="s">
        <v>17</v>
      </c>
      <c r="C28" s="24"/>
      <c r="D28" s="24"/>
      <c r="E28" s="28">
        <f>SUM(E24:E27)</f>
        <v>425000</v>
      </c>
      <c r="F28" s="24"/>
      <c r="G28" s="28">
        <f>SUM(G24:G27)</f>
        <v>425000</v>
      </c>
      <c r="H28" s="24"/>
      <c r="I28" s="24"/>
      <c r="J28" s="24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ht="38.25" customHeigh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ht="20.100000000000001" customHeight="1">
      <c r="B30" s="35" t="s">
        <v>18</v>
      </c>
      <c r="C30" s="36"/>
      <c r="D30" s="36"/>
      <c r="E30" s="36"/>
      <c r="F30" s="36"/>
      <c r="G30" s="36"/>
      <c r="H30" s="36"/>
      <c r="I30" s="36"/>
      <c r="J30" s="3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20.100000000000001" customHeight="1">
      <c r="B31" s="29" t="s">
        <v>14</v>
      </c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7</v>
      </c>
      <c r="I31" s="29" t="s">
        <v>8</v>
      </c>
      <c r="J31" s="29" t="s">
        <v>9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20.100000000000001" customHeight="1">
      <c r="B32" s="23" t="s">
        <v>34</v>
      </c>
      <c r="C32" s="23" t="s">
        <v>32</v>
      </c>
      <c r="D32" s="23" t="s">
        <v>26</v>
      </c>
      <c r="E32" s="25">
        <v>110000</v>
      </c>
      <c r="F32" s="26">
        <f t="shared" ref="F32:F35" si="6">IF(D32="Contacted",0.15,IF(D32="Decision Maker Bought In",0.35,IF(D32="Contract Sent",0.8,IF(D32="Closed - Lost",0,IF(D32="Closed - Won",1)))))</f>
        <v>0</v>
      </c>
      <c r="G32" s="25">
        <f t="shared" ref="G32:G35" si="7">E32*F32</f>
        <v>0</v>
      </c>
      <c r="H32" s="27" t="s">
        <v>37</v>
      </c>
      <c r="I32" s="23" t="s">
        <v>33</v>
      </c>
      <c r="J32" s="23" t="s">
        <v>48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0" ht="20.100000000000001" customHeight="1">
      <c r="B33" s="23" t="s">
        <v>35</v>
      </c>
      <c r="C33" s="23" t="s">
        <v>36</v>
      </c>
      <c r="D33" s="23" t="s">
        <v>23</v>
      </c>
      <c r="E33" s="25">
        <v>50000</v>
      </c>
      <c r="F33" s="26">
        <f t="shared" si="6"/>
        <v>0.35</v>
      </c>
      <c r="G33" s="25">
        <f t="shared" si="7"/>
        <v>17500</v>
      </c>
      <c r="H33" s="27" t="s">
        <v>46</v>
      </c>
      <c r="I33" s="23" t="s">
        <v>39</v>
      </c>
      <c r="J33" s="23" t="s">
        <v>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0" ht="20.100000000000001" customHeight="1">
      <c r="B34" s="23" t="s">
        <v>41</v>
      </c>
      <c r="C34" s="23" t="s">
        <v>43</v>
      </c>
      <c r="D34" s="23" t="s">
        <v>24</v>
      </c>
      <c r="E34" s="25">
        <v>250000</v>
      </c>
      <c r="F34" s="26">
        <f t="shared" si="6"/>
        <v>0.8</v>
      </c>
      <c r="G34" s="25">
        <f t="shared" si="7"/>
        <v>200000</v>
      </c>
      <c r="H34" s="27" t="s">
        <v>47</v>
      </c>
      <c r="I34" s="23" t="s">
        <v>40</v>
      </c>
      <c r="J34" s="23" t="s">
        <v>49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2:30" ht="20.100000000000001" customHeight="1">
      <c r="B35" s="23" t="s">
        <v>42</v>
      </c>
      <c r="C35" s="23" t="s">
        <v>44</v>
      </c>
      <c r="D35" s="23" t="s">
        <v>10</v>
      </c>
      <c r="E35" s="25">
        <v>15000</v>
      </c>
      <c r="F35" s="26">
        <f t="shared" si="6"/>
        <v>0.15</v>
      </c>
      <c r="G35" s="25">
        <f t="shared" si="7"/>
        <v>2250</v>
      </c>
      <c r="H35" s="27" t="s">
        <v>38</v>
      </c>
      <c r="I35" s="23" t="s">
        <v>11</v>
      </c>
      <c r="J35" s="23" t="s">
        <v>50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2:30" ht="20.100000000000001" customHeight="1">
      <c r="B36" s="24" t="s">
        <v>19</v>
      </c>
      <c r="C36" s="24"/>
      <c r="D36" s="24"/>
      <c r="E36" s="28">
        <f>SUM(E32:E35)</f>
        <v>425000</v>
      </c>
      <c r="F36" s="24"/>
      <c r="G36" s="28">
        <f>SUM(G32:G35)</f>
        <v>219750</v>
      </c>
      <c r="H36" s="24"/>
      <c r="I36" s="24"/>
      <c r="J36" s="2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2:30" ht="20.100000000000001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2:30" ht="20.100000000000001" customHeight="1">
      <c r="B38" s="30" t="s">
        <v>20</v>
      </c>
      <c r="C38" s="31"/>
      <c r="D38" s="23"/>
      <c r="E38" s="28">
        <f>SUM(E12,E20,E28,E36)</f>
        <v>1635000</v>
      </c>
      <c r="F38" s="23"/>
      <c r="G38" s="28">
        <f>SUM(G12,G20,G28,G36)</f>
        <v>1033750</v>
      </c>
      <c r="H38" s="23"/>
      <c r="I38" s="23"/>
      <c r="J38" s="23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</sheetData>
  <mergeCells count="7">
    <mergeCell ref="B2:J2"/>
    <mergeCell ref="B38:C38"/>
    <mergeCell ref="B6:J6"/>
    <mergeCell ref="B14:J14"/>
    <mergeCell ref="B22:J22"/>
    <mergeCell ref="B30:J30"/>
    <mergeCell ref="B4:C4"/>
  </mergeCells>
  <phoneticPr fontId="16" type="noConversion"/>
  <dataValidations count="1">
    <dataValidation type="list" allowBlank="1" showErrorMessage="1" sqref="D8:D11 D24:D27 D16:D19 D32:D35" xr:uid="{00000000-0002-0000-0000-000001000000}">
      <formula1>"Contacted,Decision Maker Bought In,Contract Sent,Closed - Won,Closed - Lost"</formula1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E8" sqref="E8"/>
    </sheetView>
  </sheetViews>
  <sheetFormatPr defaultColWidth="11.25" defaultRowHeight="15" customHeight="1"/>
  <cols>
    <col min="1" max="1" width="2.375" customWidth="1"/>
    <col min="2" max="2" width="14.5" customWidth="1"/>
    <col min="3" max="3" width="31" customWidth="1"/>
    <col min="4" max="4" width="39.75" customWidth="1"/>
    <col min="5" max="5" width="33.125" customWidth="1"/>
    <col min="6" max="24" width="10.625" customWidth="1"/>
    <col min="25" max="26" width="8.5" customWidth="1"/>
  </cols>
  <sheetData>
    <row r="1" spans="1:2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2"/>
      <c r="B2" s="1"/>
      <c r="C2" s="1"/>
      <c r="D2" s="3" t="s">
        <v>21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2"/>
      <c r="B3" s="1"/>
      <c r="C3" s="1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2"/>
      <c r="B4" s="1"/>
      <c r="C4" s="1"/>
      <c r="D4" s="5" t="s">
        <v>22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2"/>
      <c r="B5" s="1"/>
      <c r="C5" s="1"/>
      <c r="D5" s="6" t="s"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2"/>
      <c r="B6" s="1"/>
      <c r="C6" s="1"/>
      <c r="D6" s="6" t="s">
        <v>23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2"/>
      <c r="B7" s="1"/>
      <c r="C7" s="1"/>
      <c r="D7" s="6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2"/>
      <c r="B8" s="1"/>
      <c r="C8" s="1"/>
      <c r="D8" s="6" t="s">
        <v>25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2"/>
      <c r="B9" s="1"/>
      <c r="C9" s="1"/>
      <c r="D9" s="7" t="s">
        <v>26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customHeight="1">
      <c r="A10" s="2"/>
      <c r="B10" s="1"/>
      <c r="C10" s="1"/>
      <c r="D10" s="8" t="s">
        <v>27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9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>
      <c r="A12" s="2"/>
      <c r="B12" s="9"/>
      <c r="C12" s="9"/>
      <c r="D12" s="9" t="s">
        <v>28</v>
      </c>
      <c r="E12" s="9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>
      <c r="A13" s="2"/>
      <c r="B13" s="10"/>
      <c r="C13" s="11"/>
      <c r="D13" s="12" t="s">
        <v>29</v>
      </c>
      <c r="E13" s="13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2"/>
      <c r="B14" s="15"/>
      <c r="C14" s="16"/>
      <c r="D14" s="17" t="s">
        <v>30</v>
      </c>
      <c r="E14" s="18"/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9.5" customHeight="1"/>
    <row r="16" spans="1:2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Pipeline Template (2)</vt:lpstr>
      <vt:lpstr>Sales Pipeline Template</vt:lpstr>
      <vt:lpstr>Template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SHIMUL</cp:lastModifiedBy>
  <dcterms:created xsi:type="dcterms:W3CDTF">2018-07-02T09:57:52Z</dcterms:created>
  <dcterms:modified xsi:type="dcterms:W3CDTF">2022-12-15T07:13:02Z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