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87-20221212T022843Z-001\Article 87\"/>
    </mc:Choice>
  </mc:AlternateContent>
  <xr:revisionPtr revIDLastSave="0" documentId="13_ncr:1_{3D795AE5-35A5-429D-A238-412BE5923DDD}" xr6:coauthVersionLast="47" xr6:coauthVersionMax="47" xr10:uidLastSave="{00000000-0000-0000-0000-000000000000}"/>
  <bookViews>
    <workbookView xWindow="-120" yWindow="-120" windowWidth="29040" windowHeight="15840" xr2:uid="{5AEFC3C6-A3A8-46A8-ACF5-0F4DA2F8E3D6}"/>
  </bookViews>
  <sheets>
    <sheet name="Dataset" sheetId="2" r:id="rId1"/>
    <sheet name="Using IF Function" sheetId="3" r:id="rId2"/>
    <sheet name="MIN Function" sheetId="4" r:id="rId3"/>
    <sheet name="MAX Function" sheetId="5" r:id="rId4"/>
    <sheet name="Considering Lunch Break" sheetId="6" r:id="rId5"/>
    <sheet name="Calculate Conditional Overtime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H8" i="7" s="1"/>
  <c r="H9" i="7"/>
  <c r="H10" i="7"/>
  <c r="H11" i="7"/>
  <c r="H12" i="7"/>
  <c r="H13" i="7"/>
  <c r="H14" i="7"/>
  <c r="G9" i="7"/>
  <c r="G10" i="7"/>
  <c r="G11" i="7"/>
  <c r="G12" i="7"/>
  <c r="G13" i="7"/>
  <c r="G14" i="7"/>
  <c r="J9" i="6"/>
  <c r="J10" i="6"/>
  <c r="J11" i="6"/>
  <c r="J12" i="6"/>
  <c r="J13" i="6"/>
  <c r="J14" i="6"/>
  <c r="J8" i="6"/>
  <c r="I9" i="6"/>
  <c r="I10" i="6"/>
  <c r="I11" i="6"/>
  <c r="I12" i="6"/>
  <c r="I13" i="6"/>
  <c r="I14" i="6"/>
  <c r="I8" i="6"/>
  <c r="H9" i="6"/>
  <c r="H10" i="6"/>
  <c r="H11" i="6"/>
  <c r="H12" i="6"/>
  <c r="H13" i="6"/>
  <c r="H14" i="6"/>
  <c r="H8" i="6"/>
  <c r="I9" i="4"/>
  <c r="I10" i="4"/>
  <c r="I11" i="4"/>
  <c r="I12" i="4"/>
  <c r="I13" i="4"/>
  <c r="I14" i="4"/>
  <c r="I8" i="4"/>
  <c r="H9" i="4"/>
  <c r="H10" i="4"/>
  <c r="H11" i="4"/>
  <c r="H12" i="4"/>
  <c r="H13" i="4"/>
  <c r="H14" i="4"/>
  <c r="H8" i="4"/>
  <c r="G9" i="4"/>
  <c r="G10" i="4"/>
  <c r="G11" i="4"/>
  <c r="G12" i="4"/>
  <c r="G13" i="4"/>
  <c r="G14" i="4"/>
  <c r="G8" i="4"/>
  <c r="F14" i="7"/>
  <c r="F13" i="7"/>
  <c r="F12" i="7"/>
  <c r="F11" i="7"/>
  <c r="F10" i="7"/>
  <c r="F9" i="7"/>
  <c r="F8" i="7"/>
  <c r="G9" i="5"/>
  <c r="H9" i="5" s="1"/>
  <c r="I9" i="5" s="1"/>
  <c r="G10" i="5"/>
  <c r="F14" i="5"/>
  <c r="G14" i="5" s="1"/>
  <c r="F13" i="5"/>
  <c r="G13" i="5" s="1"/>
  <c r="F12" i="5"/>
  <c r="G12" i="5" s="1"/>
  <c r="F11" i="5"/>
  <c r="G11" i="5" s="1"/>
  <c r="H11" i="5" s="1"/>
  <c r="I11" i="5" s="1"/>
  <c r="F10" i="5"/>
  <c r="H10" i="5" s="1"/>
  <c r="I10" i="5" s="1"/>
  <c r="F9" i="5"/>
  <c r="F8" i="5"/>
  <c r="G8" i="5" s="1"/>
  <c r="F14" i="4"/>
  <c r="F13" i="4"/>
  <c r="F12" i="4"/>
  <c r="F11" i="4"/>
  <c r="F10" i="4"/>
  <c r="F9" i="4"/>
  <c r="F8" i="4"/>
  <c r="I14" i="3"/>
  <c r="H14" i="3"/>
  <c r="H8" i="3"/>
  <c r="G10" i="3"/>
  <c r="H10" i="3" s="1"/>
  <c r="I10" i="3" s="1"/>
  <c r="G12" i="3"/>
  <c r="G14" i="3"/>
  <c r="G8" i="3"/>
  <c r="I8" i="3" s="1"/>
  <c r="F9" i="3"/>
  <c r="G9" i="3" s="1"/>
  <c r="F10" i="3"/>
  <c r="F11" i="3"/>
  <c r="G11" i="3" s="1"/>
  <c r="F12" i="3"/>
  <c r="H12" i="3" s="1"/>
  <c r="F13" i="3"/>
  <c r="G13" i="3" s="1"/>
  <c r="F14" i="3"/>
  <c r="F8" i="3"/>
  <c r="H8" i="5" l="1"/>
  <c r="I8" i="5" s="1"/>
  <c r="H14" i="5"/>
  <c r="I14" i="5" s="1"/>
  <c r="H13" i="5"/>
  <c r="I13" i="5" s="1"/>
  <c r="H12" i="5"/>
  <c r="I12" i="5" s="1"/>
  <c r="H11" i="3"/>
  <c r="I11" i="3"/>
  <c r="I12" i="3"/>
  <c r="H13" i="3"/>
  <c r="I13" i="3" s="1"/>
  <c r="H9" i="3"/>
  <c r="I9" i="3" s="1"/>
</calcChain>
</file>

<file path=xl/sharedStrings.xml><?xml version="1.0" encoding="utf-8"?>
<sst xmlns="http://schemas.openxmlformats.org/spreadsheetml/2006/main" count="183" uniqueCount="26">
  <si>
    <t>Employee ID</t>
  </si>
  <si>
    <t>Entry Time</t>
  </si>
  <si>
    <t>Exit Time</t>
  </si>
  <si>
    <t>Calculating Overtime Payroll</t>
  </si>
  <si>
    <t>Hourly Payment</t>
  </si>
  <si>
    <t>TL-001</t>
  </si>
  <si>
    <t>W-001</t>
  </si>
  <si>
    <t>W-002</t>
  </si>
  <si>
    <t>W-003</t>
  </si>
  <si>
    <t>W-004</t>
  </si>
  <si>
    <t>PM-001</t>
  </si>
  <si>
    <t>HR-005</t>
  </si>
  <si>
    <t>Using IF Function</t>
  </si>
  <si>
    <t>Working Hour</t>
  </si>
  <si>
    <t>Regular Time</t>
  </si>
  <si>
    <t>Overtime</t>
  </si>
  <si>
    <t>Daily Payment</t>
  </si>
  <si>
    <t>Employing MIN Function</t>
  </si>
  <si>
    <t>Applying MAX Function</t>
  </si>
  <si>
    <t>Considering Lunch Break</t>
  </si>
  <si>
    <t>Lunch Starts</t>
  </si>
  <si>
    <t>Lunch Ends</t>
  </si>
  <si>
    <t>Calculating Conditional Overtime</t>
  </si>
  <si>
    <t>Conditional Overtime</t>
  </si>
  <si>
    <t>Standard Working Hour / Day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</si>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</sst>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0" fontId="2" fillId="3" borderId="1" xfId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7CBC-5976-452B-8E1A-0646FCBC24BF}">
  <dimension ref="B2:E13"/>
  <sheetViews>
    <sheetView showGridLines="0" tabSelected="1" zoomScale="80" zoomScaleNormal="80" workbookViewId="0">
      <selection activeCell="N23" sqref="N23"/>
    </sheetView>
  </sheetViews>
  <sheetFormatPr defaultColWidth="8.85546875" defaultRowHeight="19.899999999999999" customHeight="1" x14ac:dyDescent="0.25"/>
  <cols>
    <col min="1" max="1" width="4" style="1" customWidth="1"/>
    <col min="2" max="2" width="17" style="1" customWidth="1"/>
    <col min="3" max="3" width="13.7109375" style="1" customWidth="1"/>
    <col min="4" max="4" width="14.85546875" style="1" customWidth="1"/>
    <col min="5" max="5" width="19" style="1" customWidth="1"/>
    <col min="6" max="16384" width="8.85546875" style="1"/>
  </cols>
  <sheetData>
    <row r="2" spans="2:5" ht="19.899999999999999" customHeight="1" thickBot="1" x14ac:dyDescent="0.3">
      <c r="B2" s="11" t="s">
        <v>3</v>
      </c>
      <c r="C2" s="11"/>
      <c r="D2" s="11"/>
      <c r="E2" s="11"/>
    </row>
    <row r="3" spans="2:5" ht="19.899999999999999" customHeight="1" thickTop="1" x14ac:dyDescent="0.25"/>
    <row r="4" spans="2:5" ht="19.899999999999999" customHeight="1" x14ac:dyDescent="0.25">
      <c r="B4" s="12" t="s">
        <v>24</v>
      </c>
      <c r="C4" s="12"/>
      <c r="D4" s="12"/>
      <c r="E4" s="2">
        <v>8</v>
      </c>
    </row>
    <row r="6" spans="2:5" ht="19.899999999999999" customHeight="1" x14ac:dyDescent="0.25">
      <c r="B6" s="3" t="s">
        <v>0</v>
      </c>
      <c r="C6" s="3" t="s">
        <v>1</v>
      </c>
      <c r="D6" s="3" t="s">
        <v>2</v>
      </c>
      <c r="E6" s="3" t="s">
        <v>4</v>
      </c>
    </row>
    <row r="7" spans="2:5" ht="19.899999999999999" customHeight="1" x14ac:dyDescent="0.25">
      <c r="B7" s="2" t="s">
        <v>10</v>
      </c>
      <c r="C7" s="4">
        <v>0.34027777777777773</v>
      </c>
      <c r="D7" s="4">
        <v>0.72916666666666663</v>
      </c>
      <c r="E7" s="5">
        <v>35</v>
      </c>
    </row>
    <row r="8" spans="2:5" ht="19.899999999999999" customHeight="1" x14ac:dyDescent="0.25">
      <c r="B8" s="2" t="s">
        <v>5</v>
      </c>
      <c r="C8" s="4">
        <v>0.375</v>
      </c>
      <c r="D8" s="4">
        <v>0.70833333333333337</v>
      </c>
      <c r="E8" s="5">
        <v>25</v>
      </c>
    </row>
    <row r="9" spans="2:5" ht="19.899999999999999" customHeight="1" x14ac:dyDescent="0.25">
      <c r="B9" s="2" t="s">
        <v>6</v>
      </c>
      <c r="C9" s="4">
        <v>0.3263888888888889</v>
      </c>
      <c r="D9" s="4">
        <v>0.70486111111111116</v>
      </c>
      <c r="E9" s="5">
        <v>20</v>
      </c>
    </row>
    <row r="10" spans="2:5" ht="19.899999999999999" customHeight="1" x14ac:dyDescent="0.25">
      <c r="B10" s="2" t="s">
        <v>7</v>
      </c>
      <c r="C10" s="4">
        <v>0.35416666666666669</v>
      </c>
      <c r="D10" s="4">
        <v>0.72222222222222221</v>
      </c>
      <c r="E10" s="5">
        <v>20</v>
      </c>
    </row>
    <row r="11" spans="2:5" ht="19.899999999999999" customHeight="1" x14ac:dyDescent="0.25">
      <c r="B11" s="2" t="s">
        <v>8</v>
      </c>
      <c r="C11" s="4">
        <v>0.41666666666666669</v>
      </c>
      <c r="D11" s="4">
        <v>0.66666666666666663</v>
      </c>
      <c r="E11" s="5">
        <v>18</v>
      </c>
    </row>
    <row r="12" spans="2:5" ht="19.899999999999999" customHeight="1" x14ac:dyDescent="0.25">
      <c r="B12" s="2" t="s">
        <v>9</v>
      </c>
      <c r="C12" s="4">
        <v>0.33333333333333331</v>
      </c>
      <c r="D12" s="4">
        <v>0.75</v>
      </c>
      <c r="E12" s="5">
        <v>18</v>
      </c>
    </row>
    <row r="13" spans="2:5" ht="19.899999999999999" customHeight="1" x14ac:dyDescent="0.25">
      <c r="B13" s="2" t="s">
        <v>11</v>
      </c>
      <c r="C13" s="4">
        <v>0.34722222222222227</v>
      </c>
      <c r="D13" s="4">
        <v>0.74305555555555547</v>
      </c>
      <c r="E13" s="5">
        <v>30</v>
      </c>
    </row>
  </sheetData>
  <mergeCells count="2">
    <mergeCell ref="B2:E2"/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B76E-F69F-4575-AF97-142371D0A6D0}">
  <dimension ref="B2:U14"/>
  <sheetViews>
    <sheetView showGridLines="0" zoomScale="80" zoomScaleNormal="80" workbookViewId="0">
      <selection activeCell="U31" sqref="U31"/>
    </sheetView>
  </sheetViews>
  <sheetFormatPr defaultColWidth="8.85546875" defaultRowHeight="19.899999999999999" customHeight="1" x14ac:dyDescent="0.25"/>
  <cols>
    <col min="1" max="1" width="4" style="1" customWidth="1"/>
    <col min="2" max="2" width="17" style="1" customWidth="1"/>
    <col min="3" max="3" width="14.28515625" style="1" customWidth="1"/>
    <col min="4" max="4" width="14.85546875" style="1" customWidth="1"/>
    <col min="5" max="5" width="12.140625" style="1" customWidth="1"/>
    <col min="6" max="6" width="13.85546875" style="1" customWidth="1"/>
    <col min="7" max="7" width="14.28515625" style="1" customWidth="1"/>
    <col min="8" max="8" width="13.5703125" style="1" customWidth="1"/>
    <col min="9" max="9" width="14.28515625" style="1" customWidth="1"/>
    <col min="10" max="13" width="8.85546875" style="1"/>
    <col min="14" max="14" width="17" style="1" customWidth="1"/>
    <col min="15" max="15" width="14.28515625" style="1" customWidth="1"/>
    <col min="16" max="16" width="14.85546875" style="1" customWidth="1"/>
    <col min="17" max="17" width="12.140625" style="1" customWidth="1"/>
    <col min="18" max="18" width="13.85546875" style="1" customWidth="1"/>
    <col min="19" max="19" width="14.28515625" style="1" customWidth="1"/>
    <col min="20" max="20" width="13.5703125" style="1" customWidth="1"/>
    <col min="21" max="21" width="14.28515625" style="1" customWidth="1"/>
    <col min="22" max="16384" width="8.85546875" style="1"/>
  </cols>
  <sheetData>
    <row r="2" spans="2:21" ht="19.899999999999999" customHeight="1" thickBot="1" x14ac:dyDescent="0.3">
      <c r="B2" s="11" t="s">
        <v>12</v>
      </c>
      <c r="C2" s="11"/>
      <c r="D2" s="11"/>
      <c r="E2" s="11"/>
      <c r="F2" s="11"/>
      <c r="G2" s="11"/>
      <c r="H2" s="11"/>
      <c r="I2" s="11"/>
      <c r="N2" s="11" t="s">
        <v>25</v>
      </c>
      <c r="O2" s="11"/>
      <c r="P2" s="11"/>
      <c r="Q2" s="11"/>
      <c r="R2" s="11"/>
      <c r="S2" s="11"/>
      <c r="T2" s="11"/>
      <c r="U2" s="11"/>
    </row>
    <row r="3" spans="2:21" ht="19.899999999999999" customHeight="1" thickTop="1" x14ac:dyDescent="0.25"/>
    <row r="4" spans="2:21" ht="19.899999999999999" customHeight="1" x14ac:dyDescent="0.25">
      <c r="B4" s="12" t="s">
        <v>24</v>
      </c>
      <c r="C4" s="12"/>
      <c r="D4" s="12"/>
      <c r="E4" s="6">
        <v>8</v>
      </c>
      <c r="F4" s="8"/>
      <c r="G4" s="8"/>
      <c r="H4" s="8"/>
      <c r="I4" s="7"/>
      <c r="N4" s="12" t="s">
        <v>24</v>
      </c>
      <c r="O4" s="12"/>
      <c r="P4" s="12"/>
      <c r="Q4" s="6">
        <v>8</v>
      </c>
      <c r="R4" s="8"/>
      <c r="S4" s="8"/>
      <c r="T4" s="8"/>
      <c r="U4" s="7"/>
    </row>
    <row r="6" spans="2:21" ht="19.899999999999999" customHeight="1" x14ac:dyDescent="0.25">
      <c r="B6" s="13" t="s">
        <v>0</v>
      </c>
      <c r="C6" s="13" t="s">
        <v>1</v>
      </c>
      <c r="D6" s="13" t="s">
        <v>2</v>
      </c>
      <c r="E6" s="15" t="s">
        <v>4</v>
      </c>
      <c r="F6" s="15" t="s">
        <v>13</v>
      </c>
      <c r="G6" s="15" t="s">
        <v>14</v>
      </c>
      <c r="H6" s="13" t="s">
        <v>15</v>
      </c>
      <c r="I6" s="15" t="s">
        <v>16</v>
      </c>
      <c r="N6" s="13" t="s">
        <v>0</v>
      </c>
      <c r="O6" s="13" t="s">
        <v>1</v>
      </c>
      <c r="P6" s="13" t="s">
        <v>2</v>
      </c>
      <c r="Q6" s="15" t="s">
        <v>4</v>
      </c>
      <c r="R6" s="15" t="s">
        <v>13</v>
      </c>
      <c r="S6" s="15" t="s">
        <v>14</v>
      </c>
      <c r="T6" s="13" t="s">
        <v>15</v>
      </c>
      <c r="U6" s="15" t="s">
        <v>16</v>
      </c>
    </row>
    <row r="7" spans="2:21" ht="19.899999999999999" customHeight="1" x14ac:dyDescent="0.25">
      <c r="B7" s="14"/>
      <c r="C7" s="14"/>
      <c r="D7" s="14"/>
      <c r="E7" s="16"/>
      <c r="F7" s="16"/>
      <c r="G7" s="16"/>
      <c r="H7" s="14"/>
      <c r="I7" s="16"/>
      <c r="N7" s="14"/>
      <c r="O7" s="14"/>
      <c r="P7" s="14"/>
      <c r="Q7" s="16"/>
      <c r="R7" s="16"/>
      <c r="S7" s="16"/>
      <c r="T7" s="14"/>
      <c r="U7" s="16"/>
    </row>
    <row r="8" spans="2:21" ht="19.899999999999999" customHeight="1" x14ac:dyDescent="0.25">
      <c r="B8" s="2" t="s">
        <v>10</v>
      </c>
      <c r="C8" s="4">
        <v>0.34027777777777773</v>
      </c>
      <c r="D8" s="4">
        <v>0.73611111111111116</v>
      </c>
      <c r="E8" s="5">
        <v>35</v>
      </c>
      <c r="F8" s="2">
        <f>(D8-C8)*24</f>
        <v>9.5000000000000018</v>
      </c>
      <c r="G8" s="2">
        <f>IF(F8&gt;=$E$4,$E$4,F8)</f>
        <v>8</v>
      </c>
      <c r="H8" s="2">
        <f>F8-G8</f>
        <v>1.5000000000000018</v>
      </c>
      <c r="I8" s="9">
        <f>(E8*G8)+(E8*H8*1.5)</f>
        <v>358.75000000000011</v>
      </c>
      <c r="N8" s="2" t="s">
        <v>10</v>
      </c>
      <c r="O8" s="4">
        <v>0.34027777777777773</v>
      </c>
      <c r="P8" s="4">
        <v>0.73611111111111116</v>
      </c>
      <c r="Q8" s="5">
        <v>35</v>
      </c>
      <c r="R8" s="2"/>
      <c r="S8" s="2"/>
      <c r="T8" s="2"/>
      <c r="U8" s="9"/>
    </row>
    <row r="9" spans="2:21" ht="19.899999999999999" customHeight="1" x14ac:dyDescent="0.25">
      <c r="B9" s="2" t="s">
        <v>5</v>
      </c>
      <c r="C9" s="4">
        <v>0.375</v>
      </c>
      <c r="D9" s="4">
        <v>0.70833333333333337</v>
      </c>
      <c r="E9" s="5">
        <v>25</v>
      </c>
      <c r="F9" s="2">
        <f t="shared" ref="F9:F14" si="0">(D9-C9)*24</f>
        <v>8</v>
      </c>
      <c r="G9" s="2">
        <f t="shared" ref="G9:G14" si="1">IF(F9&gt;=$E$4,$E$4,F9)</f>
        <v>8</v>
      </c>
      <c r="H9" s="2">
        <f t="shared" ref="H9:H14" si="2">F9-G9</f>
        <v>0</v>
      </c>
      <c r="I9" s="9">
        <f t="shared" ref="I9:I14" si="3">(E9*G9)+(E9*H9*1.5)</f>
        <v>200</v>
      </c>
      <c r="N9" s="2" t="s">
        <v>5</v>
      </c>
      <c r="O9" s="4">
        <v>0.375</v>
      </c>
      <c r="P9" s="4">
        <v>0.70833333333333337</v>
      </c>
      <c r="Q9" s="5">
        <v>25</v>
      </c>
      <c r="R9" s="2"/>
      <c r="S9" s="2"/>
      <c r="T9" s="2"/>
      <c r="U9" s="9"/>
    </row>
    <row r="10" spans="2:21" ht="19.899999999999999" customHeight="1" x14ac:dyDescent="0.25">
      <c r="B10" s="2" t="s">
        <v>6</v>
      </c>
      <c r="C10" s="4">
        <v>0.3263888888888889</v>
      </c>
      <c r="D10" s="4">
        <v>0.72222222222222221</v>
      </c>
      <c r="E10" s="5">
        <v>20</v>
      </c>
      <c r="F10" s="2">
        <f t="shared" si="0"/>
        <v>9.5</v>
      </c>
      <c r="G10" s="2">
        <f t="shared" si="1"/>
        <v>8</v>
      </c>
      <c r="H10" s="2">
        <f t="shared" si="2"/>
        <v>1.5</v>
      </c>
      <c r="I10" s="9">
        <f t="shared" si="3"/>
        <v>205</v>
      </c>
      <c r="N10" s="2" t="s">
        <v>6</v>
      </c>
      <c r="O10" s="4">
        <v>0.3263888888888889</v>
      </c>
      <c r="P10" s="4">
        <v>0.72222222222222221</v>
      </c>
      <c r="Q10" s="5">
        <v>20</v>
      </c>
      <c r="R10" s="2"/>
      <c r="S10" s="2"/>
      <c r="T10" s="2"/>
      <c r="U10" s="9"/>
    </row>
    <row r="11" spans="2:21" ht="19.899999999999999" customHeight="1" x14ac:dyDescent="0.25">
      <c r="B11" s="2" t="s">
        <v>7</v>
      </c>
      <c r="C11" s="4">
        <v>0.35416666666666669</v>
      </c>
      <c r="D11" s="4">
        <v>0.73958333333333337</v>
      </c>
      <c r="E11" s="5">
        <v>20</v>
      </c>
      <c r="F11" s="2">
        <f t="shared" si="0"/>
        <v>9.25</v>
      </c>
      <c r="G11" s="2">
        <f t="shared" si="1"/>
        <v>8</v>
      </c>
      <c r="H11" s="2">
        <f t="shared" si="2"/>
        <v>1.25</v>
      </c>
      <c r="I11" s="9">
        <f t="shared" si="3"/>
        <v>197.5</v>
      </c>
      <c r="N11" s="2" t="s">
        <v>7</v>
      </c>
      <c r="O11" s="4">
        <v>0.35416666666666669</v>
      </c>
      <c r="P11" s="4">
        <v>0.73958333333333337</v>
      </c>
      <c r="Q11" s="5">
        <v>20</v>
      </c>
      <c r="R11" s="2"/>
      <c r="S11" s="2"/>
      <c r="T11" s="2"/>
      <c r="U11" s="9"/>
    </row>
    <row r="12" spans="2:21" ht="19.899999999999999" customHeight="1" x14ac:dyDescent="0.25">
      <c r="B12" s="2" t="s">
        <v>8</v>
      </c>
      <c r="C12" s="4">
        <v>0.41666666666666669</v>
      </c>
      <c r="D12" s="4">
        <v>0.66666666666666663</v>
      </c>
      <c r="E12" s="5">
        <v>18</v>
      </c>
      <c r="F12" s="2">
        <f t="shared" si="0"/>
        <v>5.9999999999999982</v>
      </c>
      <c r="G12" s="2">
        <f t="shared" si="1"/>
        <v>5.9999999999999982</v>
      </c>
      <c r="H12" s="2">
        <f t="shared" si="2"/>
        <v>0</v>
      </c>
      <c r="I12" s="9">
        <f t="shared" si="3"/>
        <v>107.99999999999997</v>
      </c>
      <c r="N12" s="2" t="s">
        <v>8</v>
      </c>
      <c r="O12" s="4">
        <v>0.41666666666666669</v>
      </c>
      <c r="P12" s="4">
        <v>0.66666666666666663</v>
      </c>
      <c r="Q12" s="5">
        <v>18</v>
      </c>
      <c r="R12" s="2"/>
      <c r="S12" s="2"/>
      <c r="T12" s="2"/>
      <c r="U12" s="9"/>
    </row>
    <row r="13" spans="2:21" ht="19.899999999999999" customHeight="1" x14ac:dyDescent="0.25">
      <c r="B13" s="2" t="s">
        <v>9</v>
      </c>
      <c r="C13" s="4">
        <v>0.33333333333333331</v>
      </c>
      <c r="D13" s="4">
        <v>0.75</v>
      </c>
      <c r="E13" s="5">
        <v>18</v>
      </c>
      <c r="F13" s="2">
        <f t="shared" si="0"/>
        <v>10</v>
      </c>
      <c r="G13" s="2">
        <f t="shared" si="1"/>
        <v>8</v>
      </c>
      <c r="H13" s="2">
        <f t="shared" si="2"/>
        <v>2</v>
      </c>
      <c r="I13" s="9">
        <f t="shared" si="3"/>
        <v>198</v>
      </c>
      <c r="N13" s="2" t="s">
        <v>9</v>
      </c>
      <c r="O13" s="4">
        <v>0.33333333333333331</v>
      </c>
      <c r="P13" s="4">
        <v>0.75</v>
      </c>
      <c r="Q13" s="5">
        <v>18</v>
      </c>
      <c r="R13" s="2"/>
      <c r="S13" s="2"/>
      <c r="T13" s="2"/>
      <c r="U13" s="9"/>
    </row>
    <row r="14" spans="2:21" ht="19.899999999999999" customHeight="1" x14ac:dyDescent="0.25">
      <c r="B14" s="2" t="s">
        <v>11</v>
      </c>
      <c r="C14" s="4">
        <v>0.34722222222222227</v>
      </c>
      <c r="D14" s="4">
        <v>0.74305555555555547</v>
      </c>
      <c r="E14" s="5">
        <v>30</v>
      </c>
      <c r="F14" s="2">
        <f t="shared" si="0"/>
        <v>9.4999999999999964</v>
      </c>
      <c r="G14" s="2">
        <f t="shared" si="1"/>
        <v>8</v>
      </c>
      <c r="H14" s="2">
        <f t="shared" si="2"/>
        <v>1.4999999999999964</v>
      </c>
      <c r="I14" s="9">
        <f t="shared" si="3"/>
        <v>307.49999999999983</v>
      </c>
      <c r="N14" s="2" t="s">
        <v>11</v>
      </c>
      <c r="O14" s="4">
        <v>0.34722222222222227</v>
      </c>
      <c r="P14" s="4">
        <v>0.74305555555555547</v>
      </c>
      <c r="Q14" s="5">
        <v>30</v>
      </c>
      <c r="R14" s="2"/>
      <c r="S14" s="2"/>
      <c r="T14" s="2"/>
      <c r="U14" s="9"/>
    </row>
  </sheetData>
  <mergeCells count="20">
    <mergeCell ref="B2:I2"/>
    <mergeCell ref="B4:D4"/>
    <mergeCell ref="B6:B7"/>
    <mergeCell ref="C6:C7"/>
    <mergeCell ref="D6:D7"/>
    <mergeCell ref="E6:E7"/>
    <mergeCell ref="F6:F7"/>
    <mergeCell ref="G6:G7"/>
    <mergeCell ref="H6:H7"/>
    <mergeCell ref="I6:I7"/>
    <mergeCell ref="N2:U2"/>
    <mergeCell ref="N4:P4"/>
    <mergeCell ref="N6:N7"/>
    <mergeCell ref="O6:O7"/>
    <mergeCell ref="P6:P7"/>
    <mergeCell ref="Q6:Q7"/>
    <mergeCell ref="R6:R7"/>
    <mergeCell ref="S6:S7"/>
    <mergeCell ref="T6:T7"/>
    <mergeCell ref="U6:U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2C75-C5D2-4199-8CB0-EE51D8961FE9}">
  <dimension ref="B2:X14"/>
  <sheetViews>
    <sheetView showGridLines="0" zoomScale="80" zoomScaleNormal="80" workbookViewId="0">
      <selection activeCell="AA30" sqref="AA30"/>
    </sheetView>
  </sheetViews>
  <sheetFormatPr defaultColWidth="8.85546875" defaultRowHeight="19.899999999999999" customHeight="1" x14ac:dyDescent="0.25"/>
  <cols>
    <col min="1" max="1" width="4" style="1" customWidth="1"/>
    <col min="2" max="2" width="15.28515625" style="1" customWidth="1"/>
    <col min="3" max="3" width="13.140625" style="1" customWidth="1"/>
    <col min="4" max="4" width="12.42578125" style="1" customWidth="1"/>
    <col min="5" max="5" width="11" style="1" customWidth="1"/>
    <col min="6" max="6" width="10.85546875" style="1" customWidth="1"/>
    <col min="7" max="7" width="9.85546875" style="1" customWidth="1"/>
    <col min="8" max="8" width="12" style="1" customWidth="1"/>
    <col min="9" max="9" width="11.7109375" style="1" customWidth="1"/>
    <col min="10" max="16" width="8.85546875" style="1"/>
    <col min="17" max="17" width="15.28515625" style="1" customWidth="1"/>
    <col min="18" max="18" width="13.140625" style="1" customWidth="1"/>
    <col min="19" max="19" width="12.42578125" style="1" customWidth="1"/>
    <col min="20" max="20" width="11" style="1" customWidth="1"/>
    <col min="21" max="21" width="10.85546875" style="1" customWidth="1"/>
    <col min="22" max="22" width="9.85546875" style="1" customWidth="1"/>
    <col min="23" max="23" width="12" style="1" customWidth="1"/>
    <col min="24" max="24" width="11.7109375" style="1" customWidth="1"/>
    <col min="25" max="16384" width="8.85546875" style="1"/>
  </cols>
  <sheetData>
    <row r="2" spans="2:24" ht="19.899999999999999" customHeight="1" thickBot="1" x14ac:dyDescent="0.3">
      <c r="B2" s="11" t="s">
        <v>17</v>
      </c>
      <c r="C2" s="11"/>
      <c r="D2" s="11"/>
      <c r="E2" s="11"/>
      <c r="F2" s="11"/>
      <c r="G2" s="11"/>
      <c r="H2" s="11"/>
      <c r="I2" s="11"/>
      <c r="Q2" s="11" t="s">
        <v>25</v>
      </c>
      <c r="R2" s="11"/>
      <c r="S2" s="11"/>
      <c r="T2" s="11"/>
      <c r="U2" s="11"/>
      <c r="V2" s="11"/>
      <c r="W2" s="11"/>
      <c r="X2" s="11"/>
    </row>
    <row r="3" spans="2:24" ht="19.899999999999999" customHeight="1" thickTop="1" x14ac:dyDescent="0.25"/>
    <row r="4" spans="2:24" ht="19.899999999999999" customHeight="1" x14ac:dyDescent="0.25">
      <c r="B4" s="12" t="s">
        <v>24</v>
      </c>
      <c r="C4" s="12"/>
      <c r="D4" s="12"/>
      <c r="E4" s="6">
        <v>8</v>
      </c>
      <c r="F4" s="8"/>
      <c r="G4" s="8"/>
      <c r="H4" s="8"/>
      <c r="I4" s="7"/>
      <c r="Q4" s="12" t="s">
        <v>24</v>
      </c>
      <c r="R4" s="12"/>
      <c r="S4" s="12"/>
      <c r="T4" s="6">
        <v>8</v>
      </c>
      <c r="U4" s="8"/>
      <c r="V4" s="8"/>
      <c r="W4" s="8"/>
      <c r="X4" s="7"/>
    </row>
    <row r="6" spans="2:24" ht="19.899999999999999" customHeight="1" x14ac:dyDescent="0.25">
      <c r="B6" s="13" t="s">
        <v>0</v>
      </c>
      <c r="C6" s="13" t="s">
        <v>1</v>
      </c>
      <c r="D6" s="13" t="s">
        <v>2</v>
      </c>
      <c r="E6" s="15" t="s">
        <v>4</v>
      </c>
      <c r="F6" s="15" t="s">
        <v>13</v>
      </c>
      <c r="G6" s="15" t="s">
        <v>14</v>
      </c>
      <c r="H6" s="13" t="s">
        <v>15</v>
      </c>
      <c r="I6" s="15" t="s">
        <v>16</v>
      </c>
      <c r="Q6" s="13" t="s">
        <v>0</v>
      </c>
      <c r="R6" s="13" t="s">
        <v>1</v>
      </c>
      <c r="S6" s="13" t="s">
        <v>2</v>
      </c>
      <c r="T6" s="15" t="s">
        <v>4</v>
      </c>
      <c r="U6" s="15" t="s">
        <v>13</v>
      </c>
      <c r="V6" s="15" t="s">
        <v>14</v>
      </c>
      <c r="W6" s="13" t="s">
        <v>15</v>
      </c>
      <c r="X6" s="15" t="s">
        <v>16</v>
      </c>
    </row>
    <row r="7" spans="2:24" ht="19.899999999999999" customHeight="1" x14ac:dyDescent="0.25">
      <c r="B7" s="14"/>
      <c r="C7" s="14"/>
      <c r="D7" s="14"/>
      <c r="E7" s="16"/>
      <c r="F7" s="16"/>
      <c r="G7" s="16"/>
      <c r="H7" s="14"/>
      <c r="I7" s="16"/>
      <c r="Q7" s="14"/>
      <c r="R7" s="14"/>
      <c r="S7" s="14"/>
      <c r="T7" s="16"/>
      <c r="U7" s="16"/>
      <c r="V7" s="16"/>
      <c r="W7" s="14"/>
      <c r="X7" s="16"/>
    </row>
    <row r="8" spans="2:24" ht="19.899999999999999" customHeight="1" x14ac:dyDescent="0.25">
      <c r="B8" s="2" t="s">
        <v>10</v>
      </c>
      <c r="C8" s="4">
        <v>0.34027777777777773</v>
      </c>
      <c r="D8" s="4">
        <v>0.73611111111111116</v>
      </c>
      <c r="E8" s="5">
        <v>35</v>
      </c>
      <c r="F8" s="2">
        <f>(D8-C8)*24</f>
        <v>9.5000000000000018</v>
      </c>
      <c r="G8" s="2">
        <f>MIN($E$4,F8)</f>
        <v>8</v>
      </c>
      <c r="H8" s="2">
        <f>F8-G8</f>
        <v>1.5000000000000018</v>
      </c>
      <c r="I8" s="10">
        <f>(E8*G8)+(E8*H8*1.5)</f>
        <v>358.75000000000011</v>
      </c>
      <c r="Q8" s="2" t="s">
        <v>10</v>
      </c>
      <c r="R8" s="4">
        <v>0.34027777777777773</v>
      </c>
      <c r="S8" s="4">
        <v>0.73611111111111116</v>
      </c>
      <c r="T8" s="5">
        <v>35</v>
      </c>
      <c r="U8" s="2"/>
      <c r="V8" s="2"/>
      <c r="W8" s="2"/>
      <c r="X8" s="10"/>
    </row>
    <row r="9" spans="2:24" ht="19.899999999999999" customHeight="1" x14ac:dyDescent="0.25">
      <c r="B9" s="2" t="s">
        <v>5</v>
      </c>
      <c r="C9" s="4">
        <v>0.375</v>
      </c>
      <c r="D9" s="4">
        <v>0.70833333333333337</v>
      </c>
      <c r="E9" s="5">
        <v>25</v>
      </c>
      <c r="F9" s="2">
        <f t="shared" ref="F9:F14" si="0">(D9-C9)*24</f>
        <v>8</v>
      </c>
      <c r="G9" s="2">
        <f t="shared" ref="G9:G14" si="1">MIN($E$4,F9)</f>
        <v>8</v>
      </c>
      <c r="H9" s="2">
        <f t="shared" ref="H9:H14" si="2">F9-G9</f>
        <v>0</v>
      </c>
      <c r="I9" s="10">
        <f t="shared" ref="I9:I14" si="3">(E9*G9)+(E9*H9*1.5)</f>
        <v>200</v>
      </c>
      <c r="Q9" s="2" t="s">
        <v>5</v>
      </c>
      <c r="R9" s="4">
        <v>0.375</v>
      </c>
      <c r="S9" s="4">
        <v>0.70833333333333337</v>
      </c>
      <c r="T9" s="5">
        <v>25</v>
      </c>
      <c r="U9" s="2"/>
      <c r="V9" s="2"/>
      <c r="W9" s="2"/>
      <c r="X9" s="10"/>
    </row>
    <row r="10" spans="2:24" ht="19.899999999999999" customHeight="1" x14ac:dyDescent="0.25">
      <c r="B10" s="2" t="s">
        <v>6</v>
      </c>
      <c r="C10" s="4">
        <v>0.3263888888888889</v>
      </c>
      <c r="D10" s="4">
        <v>0.72222222222222221</v>
      </c>
      <c r="E10" s="5">
        <v>20</v>
      </c>
      <c r="F10" s="2">
        <f t="shared" si="0"/>
        <v>9.5</v>
      </c>
      <c r="G10" s="2">
        <f t="shared" si="1"/>
        <v>8</v>
      </c>
      <c r="H10" s="2">
        <f t="shared" si="2"/>
        <v>1.5</v>
      </c>
      <c r="I10" s="10">
        <f t="shared" si="3"/>
        <v>205</v>
      </c>
      <c r="Q10" s="2" t="s">
        <v>6</v>
      </c>
      <c r="R10" s="4">
        <v>0.3263888888888889</v>
      </c>
      <c r="S10" s="4">
        <v>0.72222222222222221</v>
      </c>
      <c r="T10" s="5">
        <v>20</v>
      </c>
      <c r="U10" s="2"/>
      <c r="V10" s="2"/>
      <c r="W10" s="2"/>
      <c r="X10" s="10"/>
    </row>
    <row r="11" spans="2:24" ht="19.899999999999999" customHeight="1" x14ac:dyDescent="0.25">
      <c r="B11" s="2" t="s">
        <v>7</v>
      </c>
      <c r="C11" s="4">
        <v>0.35416666666666669</v>
      </c>
      <c r="D11" s="4">
        <v>0.73958333333333337</v>
      </c>
      <c r="E11" s="5">
        <v>20</v>
      </c>
      <c r="F11" s="2">
        <f t="shared" si="0"/>
        <v>9.25</v>
      </c>
      <c r="G11" s="2">
        <f t="shared" si="1"/>
        <v>8</v>
      </c>
      <c r="H11" s="2">
        <f t="shared" si="2"/>
        <v>1.25</v>
      </c>
      <c r="I11" s="10">
        <f t="shared" si="3"/>
        <v>197.5</v>
      </c>
      <c r="Q11" s="2" t="s">
        <v>7</v>
      </c>
      <c r="R11" s="4">
        <v>0.35416666666666669</v>
      </c>
      <c r="S11" s="4">
        <v>0.73958333333333337</v>
      </c>
      <c r="T11" s="5">
        <v>20</v>
      </c>
      <c r="U11" s="2"/>
      <c r="V11" s="2"/>
      <c r="W11" s="2"/>
      <c r="X11" s="10"/>
    </row>
    <row r="12" spans="2:24" ht="19.899999999999999" customHeight="1" x14ac:dyDescent="0.25">
      <c r="B12" s="2" t="s">
        <v>8</v>
      </c>
      <c r="C12" s="4">
        <v>0.41666666666666669</v>
      </c>
      <c r="D12" s="4">
        <v>0.66666666666666663</v>
      </c>
      <c r="E12" s="5">
        <v>18</v>
      </c>
      <c r="F12" s="2">
        <f t="shared" si="0"/>
        <v>5.9999999999999982</v>
      </c>
      <c r="G12" s="2">
        <f t="shared" si="1"/>
        <v>5.9999999999999982</v>
      </c>
      <c r="H12" s="2">
        <f t="shared" si="2"/>
        <v>0</v>
      </c>
      <c r="I12" s="10">
        <f t="shared" si="3"/>
        <v>107.99999999999997</v>
      </c>
      <c r="Q12" s="2" t="s">
        <v>8</v>
      </c>
      <c r="R12" s="4">
        <v>0.41666666666666669</v>
      </c>
      <c r="S12" s="4">
        <v>0.66666666666666663</v>
      </c>
      <c r="T12" s="5">
        <v>18</v>
      </c>
      <c r="U12" s="2"/>
      <c r="V12" s="2"/>
      <c r="W12" s="2"/>
      <c r="X12" s="10"/>
    </row>
    <row r="13" spans="2:24" ht="19.899999999999999" customHeight="1" x14ac:dyDescent="0.25">
      <c r="B13" s="2" t="s">
        <v>9</v>
      </c>
      <c r="C13" s="4">
        <v>0.33333333333333331</v>
      </c>
      <c r="D13" s="4">
        <v>0.75</v>
      </c>
      <c r="E13" s="5">
        <v>18</v>
      </c>
      <c r="F13" s="2">
        <f t="shared" si="0"/>
        <v>10</v>
      </c>
      <c r="G13" s="2">
        <f t="shared" si="1"/>
        <v>8</v>
      </c>
      <c r="H13" s="2">
        <f t="shared" si="2"/>
        <v>2</v>
      </c>
      <c r="I13" s="10">
        <f t="shared" si="3"/>
        <v>198</v>
      </c>
      <c r="Q13" s="2" t="s">
        <v>9</v>
      </c>
      <c r="R13" s="4">
        <v>0.33333333333333331</v>
      </c>
      <c r="S13" s="4">
        <v>0.75</v>
      </c>
      <c r="T13" s="5">
        <v>18</v>
      </c>
      <c r="U13" s="2"/>
      <c r="V13" s="2"/>
      <c r="W13" s="2"/>
      <c r="X13" s="10"/>
    </row>
    <row r="14" spans="2:24" ht="19.899999999999999" customHeight="1" x14ac:dyDescent="0.25">
      <c r="B14" s="2" t="s">
        <v>11</v>
      </c>
      <c r="C14" s="4">
        <v>0.34722222222222227</v>
      </c>
      <c r="D14" s="4">
        <v>0.74305555555555547</v>
      </c>
      <c r="E14" s="5">
        <v>30</v>
      </c>
      <c r="F14" s="2">
        <f t="shared" si="0"/>
        <v>9.4999999999999964</v>
      </c>
      <c r="G14" s="2">
        <f t="shared" si="1"/>
        <v>8</v>
      </c>
      <c r="H14" s="2">
        <f t="shared" si="2"/>
        <v>1.4999999999999964</v>
      </c>
      <c r="I14" s="10">
        <f t="shared" si="3"/>
        <v>307.49999999999983</v>
      </c>
      <c r="Q14" s="2" t="s">
        <v>11</v>
      </c>
      <c r="R14" s="4">
        <v>0.34722222222222227</v>
      </c>
      <c r="S14" s="4">
        <v>0.74305555555555547</v>
      </c>
      <c r="T14" s="5">
        <v>30</v>
      </c>
      <c r="U14" s="2"/>
      <c r="V14" s="2"/>
      <c r="W14" s="2"/>
      <c r="X14" s="10"/>
    </row>
  </sheetData>
  <mergeCells count="20">
    <mergeCell ref="Q2:X2"/>
    <mergeCell ref="Q4:S4"/>
    <mergeCell ref="Q6:Q7"/>
    <mergeCell ref="R6:R7"/>
    <mergeCell ref="S6:S7"/>
    <mergeCell ref="T6:T7"/>
    <mergeCell ref="U6:U7"/>
    <mergeCell ref="V6:V7"/>
    <mergeCell ref="W6:W7"/>
    <mergeCell ref="X6:X7"/>
    <mergeCell ref="B2:I2"/>
    <mergeCell ref="B4:D4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FEF0-77F8-4287-8B0F-D176E7CFB444}">
  <dimension ref="B2:Y14"/>
  <sheetViews>
    <sheetView showGridLines="0" zoomScale="80" zoomScaleNormal="80" workbookViewId="0">
      <selection activeCell="AB28" sqref="AB28"/>
    </sheetView>
  </sheetViews>
  <sheetFormatPr defaultColWidth="8.85546875" defaultRowHeight="19.899999999999999" customHeight="1" x14ac:dyDescent="0.25"/>
  <cols>
    <col min="1" max="1" width="4" style="1" customWidth="1"/>
    <col min="2" max="2" width="16" style="1" customWidth="1"/>
    <col min="3" max="3" width="13.5703125" style="1" customWidth="1"/>
    <col min="4" max="4" width="12.85546875" style="1" customWidth="1"/>
    <col min="5" max="5" width="12" style="1" customWidth="1"/>
    <col min="6" max="6" width="11.42578125" style="1" customWidth="1"/>
    <col min="7" max="7" width="12" style="1" customWidth="1"/>
    <col min="8" max="8" width="10.5703125" style="1" customWidth="1"/>
    <col min="9" max="9" width="12.28515625" style="1" customWidth="1"/>
    <col min="10" max="17" width="8.85546875" style="1"/>
    <col min="18" max="18" width="16" style="1" customWidth="1"/>
    <col min="19" max="19" width="13.5703125" style="1" customWidth="1"/>
    <col min="20" max="20" width="12.85546875" style="1" customWidth="1"/>
    <col min="21" max="21" width="12" style="1" customWidth="1"/>
    <col min="22" max="22" width="11.42578125" style="1" customWidth="1"/>
    <col min="23" max="23" width="12" style="1" customWidth="1"/>
    <col min="24" max="24" width="10.5703125" style="1" customWidth="1"/>
    <col min="25" max="25" width="12.28515625" style="1" customWidth="1"/>
    <col min="26" max="16384" width="8.85546875" style="1"/>
  </cols>
  <sheetData>
    <row r="2" spans="2:25" ht="19.899999999999999" customHeight="1" thickBot="1" x14ac:dyDescent="0.3">
      <c r="B2" s="11" t="s">
        <v>18</v>
      </c>
      <c r="C2" s="11"/>
      <c r="D2" s="11"/>
      <c r="E2" s="11"/>
      <c r="F2" s="11"/>
      <c r="G2" s="11"/>
      <c r="H2" s="11"/>
      <c r="I2" s="11"/>
      <c r="R2" s="11" t="s">
        <v>25</v>
      </c>
      <c r="S2" s="11"/>
      <c r="T2" s="11"/>
      <c r="U2" s="11"/>
      <c r="V2" s="11"/>
      <c r="W2" s="11"/>
      <c r="X2" s="11"/>
      <c r="Y2" s="11"/>
    </row>
    <row r="3" spans="2:25" ht="19.899999999999999" customHeight="1" thickTop="1" x14ac:dyDescent="0.25"/>
    <row r="4" spans="2:25" ht="19.899999999999999" customHeight="1" x14ac:dyDescent="0.25">
      <c r="B4" s="12" t="s">
        <v>24</v>
      </c>
      <c r="C4" s="12"/>
      <c r="D4" s="12"/>
      <c r="E4" s="6">
        <v>8</v>
      </c>
      <c r="F4" s="8"/>
      <c r="G4" s="8"/>
      <c r="H4" s="8"/>
      <c r="I4" s="7"/>
      <c r="R4" s="12" t="s">
        <v>24</v>
      </c>
      <c r="S4" s="12"/>
      <c r="T4" s="12"/>
      <c r="U4" s="6">
        <v>8</v>
      </c>
      <c r="V4" s="8"/>
      <c r="W4" s="8"/>
      <c r="X4" s="8"/>
      <c r="Y4" s="7"/>
    </row>
    <row r="6" spans="2:25" ht="19.899999999999999" customHeight="1" x14ac:dyDescent="0.25">
      <c r="B6" s="13" t="s">
        <v>0</v>
      </c>
      <c r="C6" s="13" t="s">
        <v>1</v>
      </c>
      <c r="D6" s="13" t="s">
        <v>2</v>
      </c>
      <c r="E6" s="15" t="s">
        <v>4</v>
      </c>
      <c r="F6" s="15" t="s">
        <v>13</v>
      </c>
      <c r="G6" s="13" t="s">
        <v>15</v>
      </c>
      <c r="H6" s="15" t="s">
        <v>14</v>
      </c>
      <c r="I6" s="15" t="s">
        <v>16</v>
      </c>
      <c r="R6" s="13" t="s">
        <v>0</v>
      </c>
      <c r="S6" s="13" t="s">
        <v>1</v>
      </c>
      <c r="T6" s="13" t="s">
        <v>2</v>
      </c>
      <c r="U6" s="15" t="s">
        <v>4</v>
      </c>
      <c r="V6" s="15" t="s">
        <v>13</v>
      </c>
      <c r="W6" s="13" t="s">
        <v>15</v>
      </c>
      <c r="X6" s="15" t="s">
        <v>14</v>
      </c>
      <c r="Y6" s="15" t="s">
        <v>16</v>
      </c>
    </row>
    <row r="7" spans="2:25" ht="19.899999999999999" customHeight="1" x14ac:dyDescent="0.25">
      <c r="B7" s="14"/>
      <c r="C7" s="14"/>
      <c r="D7" s="14"/>
      <c r="E7" s="16"/>
      <c r="F7" s="16"/>
      <c r="G7" s="14"/>
      <c r="H7" s="16"/>
      <c r="I7" s="16"/>
      <c r="R7" s="14"/>
      <c r="S7" s="14"/>
      <c r="T7" s="14"/>
      <c r="U7" s="16"/>
      <c r="V7" s="16"/>
      <c r="W7" s="14"/>
      <c r="X7" s="16"/>
      <c r="Y7" s="16"/>
    </row>
    <row r="8" spans="2:25" ht="19.899999999999999" customHeight="1" x14ac:dyDescent="0.25">
      <c r="B8" s="2" t="s">
        <v>10</v>
      </c>
      <c r="C8" s="4">
        <v>0.34027777777777773</v>
      </c>
      <c r="D8" s="4">
        <v>0.73611111111111116</v>
      </c>
      <c r="E8" s="5">
        <v>35</v>
      </c>
      <c r="F8" s="2">
        <f>(D8-C8)*24</f>
        <v>9.5000000000000018</v>
      </c>
      <c r="G8" s="2">
        <f>MAX(0,F8-$E$4)</f>
        <v>1.5000000000000018</v>
      </c>
      <c r="H8" s="2">
        <f>F8-G8</f>
        <v>8</v>
      </c>
      <c r="I8" s="9">
        <f>(E8*H8)+(E8*G8*1.5)</f>
        <v>358.75000000000011</v>
      </c>
      <c r="R8" s="2" t="s">
        <v>10</v>
      </c>
      <c r="S8" s="4">
        <v>0.34027777777777773</v>
      </c>
      <c r="T8" s="4">
        <v>0.73611111111111116</v>
      </c>
      <c r="U8" s="5">
        <v>35</v>
      </c>
      <c r="V8" s="2"/>
      <c r="W8" s="2"/>
      <c r="X8" s="2"/>
      <c r="Y8" s="9"/>
    </row>
    <row r="9" spans="2:25" ht="19.899999999999999" customHeight="1" x14ac:dyDescent="0.25">
      <c r="B9" s="2" t="s">
        <v>5</v>
      </c>
      <c r="C9" s="4">
        <v>0.375</v>
      </c>
      <c r="D9" s="4">
        <v>0.70833333333333337</v>
      </c>
      <c r="E9" s="5">
        <v>25</v>
      </c>
      <c r="F9" s="2">
        <f t="shared" ref="F9:F14" si="0">(D9-C9)*24</f>
        <v>8</v>
      </c>
      <c r="G9" s="2">
        <f t="shared" ref="G9:G14" si="1">MAX(0,F9-$E$4)</f>
        <v>0</v>
      </c>
      <c r="H9" s="2">
        <f t="shared" ref="H9:H14" si="2">F9-G9</f>
        <v>8</v>
      </c>
      <c r="I9" s="9">
        <f t="shared" ref="I9:I14" si="3">(E9*H9)+(E9*G9*1.5)</f>
        <v>200</v>
      </c>
      <c r="R9" s="2" t="s">
        <v>5</v>
      </c>
      <c r="S9" s="4">
        <v>0.375</v>
      </c>
      <c r="T9" s="4">
        <v>0.70833333333333337</v>
      </c>
      <c r="U9" s="5">
        <v>25</v>
      </c>
      <c r="V9" s="2"/>
      <c r="W9" s="2"/>
      <c r="X9" s="2"/>
      <c r="Y9" s="9"/>
    </row>
    <row r="10" spans="2:25" ht="19.899999999999999" customHeight="1" x14ac:dyDescent="0.25">
      <c r="B10" s="2" t="s">
        <v>6</v>
      </c>
      <c r="C10" s="4">
        <v>0.3263888888888889</v>
      </c>
      <c r="D10" s="4">
        <v>0.72222222222222221</v>
      </c>
      <c r="E10" s="5">
        <v>20</v>
      </c>
      <c r="F10" s="2">
        <f t="shared" si="0"/>
        <v>9.5</v>
      </c>
      <c r="G10" s="2">
        <f t="shared" si="1"/>
        <v>1.5</v>
      </c>
      <c r="H10" s="2">
        <f t="shared" si="2"/>
        <v>8</v>
      </c>
      <c r="I10" s="9">
        <f t="shared" si="3"/>
        <v>205</v>
      </c>
      <c r="R10" s="2" t="s">
        <v>6</v>
      </c>
      <c r="S10" s="4">
        <v>0.3263888888888889</v>
      </c>
      <c r="T10" s="4">
        <v>0.72222222222222221</v>
      </c>
      <c r="U10" s="5">
        <v>20</v>
      </c>
      <c r="V10" s="2"/>
      <c r="W10" s="2"/>
      <c r="X10" s="2"/>
      <c r="Y10" s="9"/>
    </row>
    <row r="11" spans="2:25" ht="19.899999999999999" customHeight="1" x14ac:dyDescent="0.25">
      <c r="B11" s="2" t="s">
        <v>7</v>
      </c>
      <c r="C11" s="4">
        <v>0.35416666666666669</v>
      </c>
      <c r="D11" s="4">
        <v>0.73958333333333337</v>
      </c>
      <c r="E11" s="5">
        <v>20</v>
      </c>
      <c r="F11" s="2">
        <f t="shared" si="0"/>
        <v>9.25</v>
      </c>
      <c r="G11" s="2">
        <f t="shared" si="1"/>
        <v>1.25</v>
      </c>
      <c r="H11" s="2">
        <f t="shared" si="2"/>
        <v>8</v>
      </c>
      <c r="I11" s="9">
        <f t="shared" si="3"/>
        <v>197.5</v>
      </c>
      <c r="R11" s="2" t="s">
        <v>7</v>
      </c>
      <c r="S11" s="4">
        <v>0.35416666666666669</v>
      </c>
      <c r="T11" s="4">
        <v>0.73958333333333337</v>
      </c>
      <c r="U11" s="5">
        <v>20</v>
      </c>
      <c r="V11" s="2"/>
      <c r="W11" s="2"/>
      <c r="X11" s="2"/>
      <c r="Y11" s="9"/>
    </row>
    <row r="12" spans="2:25" ht="19.899999999999999" customHeight="1" x14ac:dyDescent="0.25">
      <c r="B12" s="2" t="s">
        <v>8</v>
      </c>
      <c r="C12" s="4">
        <v>0.41666666666666669</v>
      </c>
      <c r="D12" s="4">
        <v>0.66666666666666663</v>
      </c>
      <c r="E12" s="5">
        <v>18</v>
      </c>
      <c r="F12" s="2">
        <f t="shared" si="0"/>
        <v>5.9999999999999982</v>
      </c>
      <c r="G12" s="2">
        <f t="shared" si="1"/>
        <v>0</v>
      </c>
      <c r="H12" s="2">
        <f t="shared" si="2"/>
        <v>5.9999999999999982</v>
      </c>
      <c r="I12" s="9">
        <f t="shared" si="3"/>
        <v>107.99999999999997</v>
      </c>
      <c r="R12" s="2" t="s">
        <v>8</v>
      </c>
      <c r="S12" s="4">
        <v>0.41666666666666669</v>
      </c>
      <c r="T12" s="4">
        <v>0.66666666666666663</v>
      </c>
      <c r="U12" s="5">
        <v>18</v>
      </c>
      <c r="V12" s="2"/>
      <c r="W12" s="2"/>
      <c r="X12" s="2"/>
      <c r="Y12" s="9"/>
    </row>
    <row r="13" spans="2:25" ht="19.899999999999999" customHeight="1" x14ac:dyDescent="0.25">
      <c r="B13" s="2" t="s">
        <v>9</v>
      </c>
      <c r="C13" s="4">
        <v>0.33333333333333331</v>
      </c>
      <c r="D13" s="4">
        <v>0.75</v>
      </c>
      <c r="E13" s="5">
        <v>18</v>
      </c>
      <c r="F13" s="2">
        <f t="shared" si="0"/>
        <v>10</v>
      </c>
      <c r="G13" s="2">
        <f t="shared" si="1"/>
        <v>2</v>
      </c>
      <c r="H13" s="2">
        <f t="shared" si="2"/>
        <v>8</v>
      </c>
      <c r="I13" s="9">
        <f t="shared" si="3"/>
        <v>198</v>
      </c>
      <c r="R13" s="2" t="s">
        <v>9</v>
      </c>
      <c r="S13" s="4">
        <v>0.33333333333333331</v>
      </c>
      <c r="T13" s="4">
        <v>0.75</v>
      </c>
      <c r="U13" s="5">
        <v>18</v>
      </c>
      <c r="V13" s="2"/>
      <c r="W13" s="2"/>
      <c r="X13" s="2"/>
      <c r="Y13" s="9"/>
    </row>
    <row r="14" spans="2:25" ht="19.899999999999999" customHeight="1" x14ac:dyDescent="0.25">
      <c r="B14" s="2" t="s">
        <v>11</v>
      </c>
      <c r="C14" s="4">
        <v>0.34722222222222227</v>
      </c>
      <c r="D14" s="4">
        <v>0.74305555555555547</v>
      </c>
      <c r="E14" s="5">
        <v>30</v>
      </c>
      <c r="F14" s="2">
        <f t="shared" si="0"/>
        <v>9.4999999999999964</v>
      </c>
      <c r="G14" s="2">
        <f t="shared" si="1"/>
        <v>1.4999999999999964</v>
      </c>
      <c r="H14" s="2">
        <f t="shared" si="2"/>
        <v>8</v>
      </c>
      <c r="I14" s="9">
        <f t="shared" si="3"/>
        <v>307.49999999999983</v>
      </c>
      <c r="R14" s="2" t="s">
        <v>11</v>
      </c>
      <c r="S14" s="4">
        <v>0.34722222222222227</v>
      </c>
      <c r="T14" s="4">
        <v>0.74305555555555547</v>
      </c>
      <c r="U14" s="5">
        <v>30</v>
      </c>
      <c r="V14" s="2"/>
      <c r="W14" s="2"/>
      <c r="X14" s="2"/>
      <c r="Y14" s="9"/>
    </row>
  </sheetData>
  <mergeCells count="20">
    <mergeCell ref="R2:Y2"/>
    <mergeCell ref="R4:T4"/>
    <mergeCell ref="R6:R7"/>
    <mergeCell ref="S6:S7"/>
    <mergeCell ref="T6:T7"/>
    <mergeCell ref="U6:U7"/>
    <mergeCell ref="V6:V7"/>
    <mergeCell ref="W6:W7"/>
    <mergeCell ref="X6:X7"/>
    <mergeCell ref="Y6:Y7"/>
    <mergeCell ref="B2:I2"/>
    <mergeCell ref="B4:D4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4D17-15BF-42B9-A404-82EA20A897A1}">
  <dimension ref="B2:Z14"/>
  <sheetViews>
    <sheetView showGridLines="0" zoomScale="80" zoomScaleNormal="80" workbookViewId="0">
      <selection activeCell="AD30" sqref="AD30"/>
    </sheetView>
  </sheetViews>
  <sheetFormatPr defaultColWidth="8.85546875" defaultRowHeight="19.899999999999999" customHeight="1" x14ac:dyDescent="0.25"/>
  <cols>
    <col min="1" max="1" width="3" style="1" customWidth="1"/>
    <col min="2" max="2" width="12.85546875" style="1" customWidth="1"/>
    <col min="3" max="3" width="11.140625" style="1" customWidth="1"/>
    <col min="4" max="4" width="11.85546875" style="1" customWidth="1"/>
    <col min="5" max="5" width="11.5703125" style="1" customWidth="1"/>
    <col min="6" max="6" width="10.140625" style="1" customWidth="1"/>
    <col min="7" max="7" width="11.5703125" style="1" customWidth="1"/>
    <col min="8" max="8" width="10.7109375" style="1" customWidth="1"/>
    <col min="9" max="9" width="12.28515625" style="1" customWidth="1"/>
    <col min="10" max="10" width="12.85546875" style="1" customWidth="1"/>
    <col min="11" max="17" width="8.85546875" style="1"/>
    <col min="18" max="18" width="12.85546875" style="1" customWidth="1"/>
    <col min="19" max="19" width="11.140625" style="1" customWidth="1"/>
    <col min="20" max="20" width="11.85546875" style="1" customWidth="1"/>
    <col min="21" max="21" width="11.5703125" style="1" customWidth="1"/>
    <col min="22" max="22" width="10.140625" style="1" customWidth="1"/>
    <col min="23" max="23" width="11.5703125" style="1" customWidth="1"/>
    <col min="24" max="24" width="10.7109375" style="1" customWidth="1"/>
    <col min="25" max="25" width="12.28515625" style="1" customWidth="1"/>
    <col min="26" max="26" width="12.85546875" style="1" customWidth="1"/>
    <col min="27" max="16384" width="8.85546875" style="1"/>
  </cols>
  <sheetData>
    <row r="2" spans="2:26" ht="19.899999999999999" customHeight="1" thickBot="1" x14ac:dyDescent="0.3">
      <c r="B2" s="11" t="s">
        <v>19</v>
      </c>
      <c r="C2" s="11"/>
      <c r="D2" s="11"/>
      <c r="E2" s="11"/>
      <c r="F2" s="11"/>
      <c r="G2" s="11"/>
      <c r="H2" s="11"/>
      <c r="I2" s="11"/>
      <c r="J2" s="11"/>
      <c r="R2" s="11" t="s">
        <v>25</v>
      </c>
      <c r="S2" s="11"/>
      <c r="T2" s="11"/>
      <c r="U2" s="11"/>
      <c r="V2" s="11"/>
      <c r="W2" s="11"/>
      <c r="X2" s="11"/>
      <c r="Y2" s="11"/>
      <c r="Z2" s="11"/>
    </row>
    <row r="3" spans="2:26" ht="19.899999999999999" customHeight="1" thickTop="1" x14ac:dyDescent="0.25"/>
    <row r="4" spans="2:26" ht="19.899999999999999" customHeight="1" x14ac:dyDescent="0.25">
      <c r="B4" s="12" t="s">
        <v>24</v>
      </c>
      <c r="C4" s="12"/>
      <c r="D4" s="12"/>
      <c r="E4" s="12"/>
      <c r="F4" s="12"/>
      <c r="G4" s="6">
        <v>8</v>
      </c>
      <c r="H4" s="8"/>
      <c r="I4" s="8"/>
      <c r="J4" s="7"/>
      <c r="R4" s="12" t="s">
        <v>24</v>
      </c>
      <c r="S4" s="12"/>
      <c r="T4" s="12"/>
      <c r="U4" s="12"/>
      <c r="V4" s="12"/>
      <c r="W4" s="6">
        <v>8</v>
      </c>
      <c r="X4" s="8"/>
      <c r="Y4" s="8"/>
      <c r="Z4" s="7"/>
    </row>
    <row r="6" spans="2:26" ht="19.899999999999999" customHeight="1" x14ac:dyDescent="0.25">
      <c r="B6" s="15" t="s">
        <v>0</v>
      </c>
      <c r="C6" s="15" t="s">
        <v>1</v>
      </c>
      <c r="D6" s="15" t="s">
        <v>20</v>
      </c>
      <c r="E6" s="15" t="s">
        <v>21</v>
      </c>
      <c r="F6" s="15" t="s">
        <v>2</v>
      </c>
      <c r="G6" s="15" t="s">
        <v>4</v>
      </c>
      <c r="H6" s="15" t="s">
        <v>14</v>
      </c>
      <c r="I6" s="13" t="s">
        <v>15</v>
      </c>
      <c r="J6" s="15" t="s">
        <v>16</v>
      </c>
      <c r="R6" s="15" t="s">
        <v>0</v>
      </c>
      <c r="S6" s="15" t="s">
        <v>1</v>
      </c>
      <c r="T6" s="15" t="s">
        <v>20</v>
      </c>
      <c r="U6" s="15" t="s">
        <v>21</v>
      </c>
      <c r="V6" s="15" t="s">
        <v>2</v>
      </c>
      <c r="W6" s="15" t="s">
        <v>4</v>
      </c>
      <c r="X6" s="15" t="s">
        <v>14</v>
      </c>
      <c r="Y6" s="13" t="s">
        <v>15</v>
      </c>
      <c r="Z6" s="15" t="s">
        <v>16</v>
      </c>
    </row>
    <row r="7" spans="2:26" ht="19.899999999999999" customHeight="1" x14ac:dyDescent="0.25">
      <c r="B7" s="16"/>
      <c r="C7" s="16"/>
      <c r="D7" s="16"/>
      <c r="E7" s="16"/>
      <c r="F7" s="16"/>
      <c r="G7" s="16"/>
      <c r="H7" s="16"/>
      <c r="I7" s="14"/>
      <c r="J7" s="16"/>
      <c r="R7" s="16"/>
      <c r="S7" s="16"/>
      <c r="T7" s="16"/>
      <c r="U7" s="16"/>
      <c r="V7" s="16"/>
      <c r="W7" s="16"/>
      <c r="X7" s="16"/>
      <c r="Y7" s="14"/>
      <c r="Z7" s="16"/>
    </row>
    <row r="8" spans="2:26" ht="19.899999999999999" customHeight="1" x14ac:dyDescent="0.25">
      <c r="B8" s="2" t="s">
        <v>10</v>
      </c>
      <c r="C8" s="4">
        <v>0.34027777777777773</v>
      </c>
      <c r="D8" s="4">
        <v>0.52083333333333337</v>
      </c>
      <c r="E8" s="4">
        <v>0.54861111111111105</v>
      </c>
      <c r="F8" s="4">
        <v>0.73611111111111116</v>
      </c>
      <c r="G8" s="5">
        <v>35</v>
      </c>
      <c r="H8" s="2">
        <f>IF((((D8-C8)+(F8-E8))*24)&gt;$G$4,$G$4,(((D8-C8)+(F8-E8))*24))</f>
        <v>8</v>
      </c>
      <c r="I8" s="2">
        <f>(((D8-C8)+(F8-E8))*24)-H8</f>
        <v>0.83333333333333748</v>
      </c>
      <c r="J8" s="9">
        <f>(G8*H8)+(G8*I8*1.5)</f>
        <v>323.75000000000023</v>
      </c>
      <c r="R8" s="2" t="s">
        <v>10</v>
      </c>
      <c r="S8" s="4">
        <v>0.34027777777777773</v>
      </c>
      <c r="T8" s="4">
        <v>0.52083333333333337</v>
      </c>
      <c r="U8" s="4">
        <v>0.54861111111111105</v>
      </c>
      <c r="V8" s="4">
        <v>0.73611111111111116</v>
      </c>
      <c r="W8" s="5">
        <v>35</v>
      </c>
      <c r="X8" s="2"/>
      <c r="Y8" s="2"/>
      <c r="Z8" s="9"/>
    </row>
    <row r="9" spans="2:26" ht="19.899999999999999" customHeight="1" x14ac:dyDescent="0.25">
      <c r="B9" s="2" t="s">
        <v>5</v>
      </c>
      <c r="C9" s="4">
        <v>0.375</v>
      </c>
      <c r="D9" s="4">
        <v>0.54166666666666663</v>
      </c>
      <c r="E9" s="4">
        <v>0.5625</v>
      </c>
      <c r="F9" s="4">
        <v>0.70833333333333337</v>
      </c>
      <c r="G9" s="5">
        <v>25</v>
      </c>
      <c r="H9" s="2">
        <f t="shared" ref="H9:H14" si="0">IF((((D9-C9)+(F9-E9))*24)&gt;$G$4,$G$4,(((D9-C9)+(F9-E9))*24))</f>
        <v>7.5</v>
      </c>
      <c r="I9" s="2">
        <f t="shared" ref="I9:I14" si="1">(((D9-C9)+(F9-E9))*24)-H9</f>
        <v>0</v>
      </c>
      <c r="J9" s="9">
        <f t="shared" ref="J9:J14" si="2">(G9*H9)+(G9*I9*1.5)</f>
        <v>187.5</v>
      </c>
      <c r="R9" s="2" t="s">
        <v>5</v>
      </c>
      <c r="S9" s="4">
        <v>0.375</v>
      </c>
      <c r="T9" s="4">
        <v>0.54166666666666663</v>
      </c>
      <c r="U9" s="4">
        <v>0.5625</v>
      </c>
      <c r="V9" s="4">
        <v>0.70833333333333337</v>
      </c>
      <c r="W9" s="5">
        <v>25</v>
      </c>
      <c r="X9" s="2"/>
      <c r="Y9" s="2"/>
      <c r="Z9" s="9"/>
    </row>
    <row r="10" spans="2:26" ht="19.899999999999999" customHeight="1" x14ac:dyDescent="0.25">
      <c r="B10" s="2" t="s">
        <v>6</v>
      </c>
      <c r="C10" s="4">
        <v>0.3263888888888889</v>
      </c>
      <c r="D10" s="4">
        <v>0.58333333333333337</v>
      </c>
      <c r="E10" s="4">
        <v>0.59722222222222221</v>
      </c>
      <c r="F10" s="4">
        <v>0.72222222222222221</v>
      </c>
      <c r="G10" s="5">
        <v>20</v>
      </c>
      <c r="H10" s="2">
        <f t="shared" si="0"/>
        <v>8</v>
      </c>
      <c r="I10" s="2">
        <f t="shared" si="1"/>
        <v>1.1666666666666679</v>
      </c>
      <c r="J10" s="9">
        <f t="shared" si="2"/>
        <v>195.00000000000003</v>
      </c>
      <c r="R10" s="2" t="s">
        <v>6</v>
      </c>
      <c r="S10" s="4">
        <v>0.3263888888888889</v>
      </c>
      <c r="T10" s="4">
        <v>0.58333333333333337</v>
      </c>
      <c r="U10" s="4">
        <v>0.59722222222222221</v>
      </c>
      <c r="V10" s="4">
        <v>0.72222222222222221</v>
      </c>
      <c r="W10" s="5">
        <v>20</v>
      </c>
      <c r="X10" s="2"/>
      <c r="Y10" s="2"/>
      <c r="Z10" s="9"/>
    </row>
    <row r="11" spans="2:26" ht="19.899999999999999" customHeight="1" x14ac:dyDescent="0.25">
      <c r="B11" s="2" t="s">
        <v>7</v>
      </c>
      <c r="C11" s="4">
        <v>0.35416666666666669</v>
      </c>
      <c r="D11" s="4">
        <v>0.52083333333333337</v>
      </c>
      <c r="E11" s="4">
        <v>0.5625</v>
      </c>
      <c r="F11" s="4">
        <v>0.73958333333333337</v>
      </c>
      <c r="G11" s="5">
        <v>20</v>
      </c>
      <c r="H11" s="2">
        <f t="shared" si="0"/>
        <v>8</v>
      </c>
      <c r="I11" s="2">
        <f t="shared" si="1"/>
        <v>0.25000000000000178</v>
      </c>
      <c r="J11" s="9">
        <f t="shared" si="2"/>
        <v>167.50000000000006</v>
      </c>
      <c r="R11" s="2" t="s">
        <v>7</v>
      </c>
      <c r="S11" s="4">
        <v>0.35416666666666669</v>
      </c>
      <c r="T11" s="4">
        <v>0.52083333333333337</v>
      </c>
      <c r="U11" s="4">
        <v>0.5625</v>
      </c>
      <c r="V11" s="4">
        <v>0.73958333333333337</v>
      </c>
      <c r="W11" s="5">
        <v>20</v>
      </c>
      <c r="X11" s="2"/>
      <c r="Y11" s="2"/>
      <c r="Z11" s="9"/>
    </row>
    <row r="12" spans="2:26" ht="19.899999999999999" customHeight="1" x14ac:dyDescent="0.25">
      <c r="B12" s="2" t="s">
        <v>8</v>
      </c>
      <c r="C12" s="4">
        <v>0.41666666666666669</v>
      </c>
      <c r="D12" s="4">
        <v>0.58333333333333337</v>
      </c>
      <c r="E12" s="4">
        <v>0.60416666666666663</v>
      </c>
      <c r="F12" s="4">
        <v>0.66666666666666663</v>
      </c>
      <c r="G12" s="5">
        <v>18</v>
      </c>
      <c r="H12" s="2">
        <f t="shared" si="0"/>
        <v>5.5</v>
      </c>
      <c r="I12" s="2">
        <f t="shared" si="1"/>
        <v>0</v>
      </c>
      <c r="J12" s="9">
        <f t="shared" si="2"/>
        <v>99</v>
      </c>
      <c r="R12" s="2" t="s">
        <v>8</v>
      </c>
      <c r="S12" s="4">
        <v>0.41666666666666669</v>
      </c>
      <c r="T12" s="4">
        <v>0.58333333333333337</v>
      </c>
      <c r="U12" s="4">
        <v>0.60416666666666663</v>
      </c>
      <c r="V12" s="4">
        <v>0.66666666666666663</v>
      </c>
      <c r="W12" s="5">
        <v>18</v>
      </c>
      <c r="X12" s="2"/>
      <c r="Y12" s="2"/>
      <c r="Z12" s="9"/>
    </row>
    <row r="13" spans="2:26" ht="19.899999999999999" customHeight="1" x14ac:dyDescent="0.25">
      <c r="B13" s="2" t="s">
        <v>9</v>
      </c>
      <c r="C13" s="4">
        <v>0.33333333333333331</v>
      </c>
      <c r="D13" s="4">
        <v>0.55555555555555558</v>
      </c>
      <c r="E13" s="4">
        <v>0.58333333333333337</v>
      </c>
      <c r="F13" s="4">
        <v>0.75</v>
      </c>
      <c r="G13" s="5">
        <v>18</v>
      </c>
      <c r="H13" s="2">
        <f t="shared" si="0"/>
        <v>8</v>
      </c>
      <c r="I13" s="2">
        <f t="shared" si="1"/>
        <v>1.3333333333333339</v>
      </c>
      <c r="J13" s="9">
        <f t="shared" si="2"/>
        <v>180</v>
      </c>
      <c r="R13" s="2" t="s">
        <v>9</v>
      </c>
      <c r="S13" s="4">
        <v>0.33333333333333331</v>
      </c>
      <c r="T13" s="4">
        <v>0.55555555555555558</v>
      </c>
      <c r="U13" s="4">
        <v>0.58333333333333337</v>
      </c>
      <c r="V13" s="4">
        <v>0.75</v>
      </c>
      <c r="W13" s="5">
        <v>18</v>
      </c>
      <c r="X13" s="2"/>
      <c r="Y13" s="2"/>
      <c r="Z13" s="9"/>
    </row>
    <row r="14" spans="2:26" ht="19.899999999999999" customHeight="1" x14ac:dyDescent="0.25">
      <c r="B14" s="2" t="s">
        <v>11</v>
      </c>
      <c r="C14" s="4">
        <v>0.34722222222222227</v>
      </c>
      <c r="D14" s="4">
        <v>0.52083333333333337</v>
      </c>
      <c r="E14" s="4">
        <v>0.54166666666666663</v>
      </c>
      <c r="F14" s="4">
        <v>0.74305555555555547</v>
      </c>
      <c r="G14" s="5">
        <v>30</v>
      </c>
      <c r="H14" s="2">
        <f t="shared" si="0"/>
        <v>8</v>
      </c>
      <c r="I14" s="2">
        <f t="shared" si="1"/>
        <v>0.99999999999999822</v>
      </c>
      <c r="J14" s="9">
        <f t="shared" si="2"/>
        <v>284.99999999999994</v>
      </c>
      <c r="R14" s="2" t="s">
        <v>11</v>
      </c>
      <c r="S14" s="4">
        <v>0.34722222222222227</v>
      </c>
      <c r="T14" s="4">
        <v>0.52083333333333337</v>
      </c>
      <c r="U14" s="4">
        <v>0.54166666666666663</v>
      </c>
      <c r="V14" s="4">
        <v>0.74305555555555547</v>
      </c>
      <c r="W14" s="5">
        <v>30</v>
      </c>
      <c r="X14" s="2"/>
      <c r="Y14" s="2"/>
      <c r="Z14" s="9"/>
    </row>
  </sheetData>
  <mergeCells count="22">
    <mergeCell ref="R2:Z2"/>
    <mergeCell ref="R4:V4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J6:J7"/>
    <mergeCell ref="B2:J2"/>
    <mergeCell ref="B4:F4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0BBA-0609-47F0-A220-AD86BCD702F0}">
  <dimension ref="B2:V14"/>
  <sheetViews>
    <sheetView showGridLines="0" zoomScale="80" zoomScaleNormal="80" workbookViewId="0">
      <selection activeCell="X22" sqref="X22"/>
    </sheetView>
  </sheetViews>
  <sheetFormatPr defaultColWidth="8.85546875" defaultRowHeight="19.899999999999999" customHeight="1" x14ac:dyDescent="0.25"/>
  <cols>
    <col min="1" max="1" width="4" style="1" customWidth="1"/>
    <col min="2" max="2" width="17" style="1" customWidth="1"/>
    <col min="3" max="3" width="14.28515625" style="1" customWidth="1"/>
    <col min="4" max="4" width="14.85546875" style="1" customWidth="1"/>
    <col min="5" max="5" width="11.42578125" style="1" customWidth="1"/>
    <col min="6" max="6" width="10.85546875" style="1" customWidth="1"/>
    <col min="7" max="7" width="12.28515625" style="1" customWidth="1"/>
    <col min="8" max="8" width="15.7109375" style="1" customWidth="1"/>
    <col min="9" max="15" width="8.85546875" style="1"/>
    <col min="16" max="16" width="17" style="1" customWidth="1"/>
    <col min="17" max="17" width="14.28515625" style="1" customWidth="1"/>
    <col min="18" max="18" width="14.85546875" style="1" customWidth="1"/>
    <col min="19" max="19" width="11.42578125" style="1" customWidth="1"/>
    <col min="20" max="20" width="10.85546875" style="1" customWidth="1"/>
    <col min="21" max="21" width="12.28515625" style="1" customWidth="1"/>
    <col min="22" max="22" width="15.7109375" style="1" customWidth="1"/>
    <col min="23" max="16384" width="8.85546875" style="1"/>
  </cols>
  <sheetData>
    <row r="2" spans="2:22" ht="19.899999999999999" customHeight="1" thickBot="1" x14ac:dyDescent="0.3">
      <c r="B2" s="11" t="s">
        <v>22</v>
      </c>
      <c r="C2" s="11"/>
      <c r="D2" s="11"/>
      <c r="E2" s="11"/>
      <c r="F2" s="11"/>
      <c r="G2" s="11"/>
      <c r="H2" s="11"/>
      <c r="P2" s="11" t="s">
        <v>25</v>
      </c>
      <c r="Q2" s="11"/>
      <c r="R2" s="11"/>
      <c r="S2" s="11"/>
      <c r="T2" s="11"/>
      <c r="U2" s="11"/>
      <c r="V2" s="11"/>
    </row>
    <row r="3" spans="2:22" ht="19.899999999999999" customHeight="1" thickTop="1" x14ac:dyDescent="0.25"/>
    <row r="4" spans="2:22" ht="19.899999999999999" customHeight="1" x14ac:dyDescent="0.25">
      <c r="B4" s="12" t="s">
        <v>24</v>
      </c>
      <c r="C4" s="12"/>
      <c r="D4" s="12"/>
      <c r="E4" s="6">
        <v>8</v>
      </c>
      <c r="F4" s="8"/>
      <c r="G4" s="8"/>
      <c r="H4" s="7"/>
      <c r="P4" s="12" t="s">
        <v>24</v>
      </c>
      <c r="Q4" s="12"/>
      <c r="R4" s="12"/>
      <c r="S4" s="6">
        <v>8</v>
      </c>
      <c r="T4" s="8"/>
      <c r="U4" s="8"/>
      <c r="V4" s="7"/>
    </row>
    <row r="6" spans="2:22" ht="19.899999999999999" customHeight="1" x14ac:dyDescent="0.25">
      <c r="B6" s="13" t="s">
        <v>0</v>
      </c>
      <c r="C6" s="13" t="s">
        <v>1</v>
      </c>
      <c r="D6" s="13" t="s">
        <v>2</v>
      </c>
      <c r="E6" s="15" t="s">
        <v>4</v>
      </c>
      <c r="F6" s="15" t="s">
        <v>13</v>
      </c>
      <c r="G6" s="15" t="s">
        <v>15</v>
      </c>
      <c r="H6" s="15" t="s">
        <v>23</v>
      </c>
      <c r="P6" s="13" t="s">
        <v>0</v>
      </c>
      <c r="Q6" s="13" t="s">
        <v>1</v>
      </c>
      <c r="R6" s="13" t="s">
        <v>2</v>
      </c>
      <c r="S6" s="15" t="s">
        <v>4</v>
      </c>
      <c r="T6" s="15" t="s">
        <v>13</v>
      </c>
      <c r="U6" s="15" t="s">
        <v>15</v>
      </c>
      <c r="V6" s="15" t="s">
        <v>23</v>
      </c>
    </row>
    <row r="7" spans="2:22" ht="19.899999999999999" customHeight="1" x14ac:dyDescent="0.25">
      <c r="B7" s="14"/>
      <c r="C7" s="14"/>
      <c r="D7" s="14"/>
      <c r="E7" s="16"/>
      <c r="F7" s="16"/>
      <c r="G7" s="16"/>
      <c r="H7" s="16"/>
      <c r="P7" s="14"/>
      <c r="Q7" s="14"/>
      <c r="R7" s="14"/>
      <c r="S7" s="16"/>
      <c r="T7" s="16"/>
      <c r="U7" s="16"/>
      <c r="V7" s="16"/>
    </row>
    <row r="8" spans="2:22" ht="19.899999999999999" customHeight="1" x14ac:dyDescent="0.25">
      <c r="B8" s="2" t="s">
        <v>10</v>
      </c>
      <c r="C8" s="4">
        <v>0.34027777777777773</v>
      </c>
      <c r="D8" s="4">
        <v>0.69444444444444453</v>
      </c>
      <c r="E8" s="5">
        <v>35</v>
      </c>
      <c r="F8" s="2">
        <f>(D8-C8)*24</f>
        <v>8.5000000000000036</v>
      </c>
      <c r="G8" s="2">
        <f>IF(F8&gt;$E$4,F8-$E$4,0)</f>
        <v>0.50000000000000355</v>
      </c>
      <c r="H8" s="2">
        <f>IF(G8&gt;1,G8,0)</f>
        <v>0</v>
      </c>
      <c r="P8" s="2" t="s">
        <v>10</v>
      </c>
      <c r="Q8" s="4">
        <v>0.34027777777777773</v>
      </c>
      <c r="R8" s="4">
        <v>0.69444444444444453</v>
      </c>
      <c r="S8" s="5">
        <v>35</v>
      </c>
      <c r="T8" s="2"/>
      <c r="U8" s="2"/>
      <c r="V8" s="2"/>
    </row>
    <row r="9" spans="2:22" ht="19.899999999999999" customHeight="1" x14ac:dyDescent="0.25">
      <c r="B9" s="2" t="s">
        <v>5</v>
      </c>
      <c r="C9" s="4">
        <v>0.375</v>
      </c>
      <c r="D9" s="4">
        <v>0.70833333333333337</v>
      </c>
      <c r="E9" s="5">
        <v>25</v>
      </c>
      <c r="F9" s="2">
        <f t="shared" ref="F9:F14" si="0">(D9-C9)*24</f>
        <v>8</v>
      </c>
      <c r="G9" s="2">
        <f t="shared" ref="G9:G14" si="1">IF(F9&gt;$E$4,F9-$E$4,0)</f>
        <v>0</v>
      </c>
      <c r="H9" s="2">
        <f t="shared" ref="H9:H14" si="2">IF(G9&gt;1,G9,0)</f>
        <v>0</v>
      </c>
      <c r="P9" s="2" t="s">
        <v>5</v>
      </c>
      <c r="Q9" s="4">
        <v>0.375</v>
      </c>
      <c r="R9" s="4">
        <v>0.70833333333333337</v>
      </c>
      <c r="S9" s="5">
        <v>25</v>
      </c>
      <c r="T9" s="2"/>
      <c r="U9" s="2"/>
      <c r="V9" s="2"/>
    </row>
    <row r="10" spans="2:22" ht="19.899999999999999" customHeight="1" x14ac:dyDescent="0.25">
      <c r="B10" s="2" t="s">
        <v>6</v>
      </c>
      <c r="C10" s="4">
        <v>0.3263888888888889</v>
      </c>
      <c r="D10" s="4">
        <v>0.72222222222222221</v>
      </c>
      <c r="E10" s="5">
        <v>20</v>
      </c>
      <c r="F10" s="2">
        <f t="shared" si="0"/>
        <v>9.5</v>
      </c>
      <c r="G10" s="2">
        <f t="shared" si="1"/>
        <v>1.5</v>
      </c>
      <c r="H10" s="2">
        <f t="shared" si="2"/>
        <v>1.5</v>
      </c>
      <c r="P10" s="2" t="s">
        <v>6</v>
      </c>
      <c r="Q10" s="4">
        <v>0.3263888888888889</v>
      </c>
      <c r="R10" s="4">
        <v>0.72222222222222221</v>
      </c>
      <c r="S10" s="5">
        <v>20</v>
      </c>
      <c r="T10" s="2"/>
      <c r="U10" s="2"/>
      <c r="V10" s="2"/>
    </row>
    <row r="11" spans="2:22" ht="19.899999999999999" customHeight="1" x14ac:dyDescent="0.25">
      <c r="B11" s="2" t="s">
        <v>7</v>
      </c>
      <c r="C11" s="4">
        <v>0.35416666666666669</v>
      </c>
      <c r="D11" s="4">
        <v>0.73958333333333337</v>
      </c>
      <c r="E11" s="5">
        <v>20</v>
      </c>
      <c r="F11" s="2">
        <f t="shared" si="0"/>
        <v>9.25</v>
      </c>
      <c r="G11" s="2">
        <f t="shared" si="1"/>
        <v>1.25</v>
      </c>
      <c r="H11" s="2">
        <f t="shared" si="2"/>
        <v>1.25</v>
      </c>
      <c r="P11" s="2" t="s">
        <v>7</v>
      </c>
      <c r="Q11" s="4">
        <v>0.35416666666666669</v>
      </c>
      <c r="R11" s="4">
        <v>0.73958333333333337</v>
      </c>
      <c r="S11" s="5">
        <v>20</v>
      </c>
      <c r="T11" s="2"/>
      <c r="U11" s="2"/>
      <c r="V11" s="2"/>
    </row>
    <row r="12" spans="2:22" ht="19.899999999999999" customHeight="1" x14ac:dyDescent="0.25">
      <c r="B12" s="2" t="s">
        <v>8</v>
      </c>
      <c r="C12" s="4">
        <v>0.41666666666666669</v>
      </c>
      <c r="D12" s="4">
        <v>0.66666666666666663</v>
      </c>
      <c r="E12" s="5">
        <v>18</v>
      </c>
      <c r="F12" s="2">
        <f t="shared" si="0"/>
        <v>5.9999999999999982</v>
      </c>
      <c r="G12" s="2">
        <f t="shared" si="1"/>
        <v>0</v>
      </c>
      <c r="H12" s="2">
        <f t="shared" si="2"/>
        <v>0</v>
      </c>
      <c r="P12" s="2" t="s">
        <v>8</v>
      </c>
      <c r="Q12" s="4">
        <v>0.41666666666666669</v>
      </c>
      <c r="R12" s="4">
        <v>0.66666666666666663</v>
      </c>
      <c r="S12" s="5">
        <v>18</v>
      </c>
      <c r="T12" s="2"/>
      <c r="U12" s="2"/>
      <c r="V12" s="2"/>
    </row>
    <row r="13" spans="2:22" ht="19.899999999999999" customHeight="1" x14ac:dyDescent="0.25">
      <c r="B13" s="2" t="s">
        <v>9</v>
      </c>
      <c r="C13" s="4">
        <v>0.33333333333333331</v>
      </c>
      <c r="D13" s="4">
        <v>0.75</v>
      </c>
      <c r="E13" s="5">
        <v>18</v>
      </c>
      <c r="F13" s="2">
        <f t="shared" si="0"/>
        <v>10</v>
      </c>
      <c r="G13" s="2">
        <f t="shared" si="1"/>
        <v>2</v>
      </c>
      <c r="H13" s="2">
        <f t="shared" si="2"/>
        <v>2</v>
      </c>
      <c r="P13" s="2" t="s">
        <v>9</v>
      </c>
      <c r="Q13" s="4">
        <v>0.33333333333333331</v>
      </c>
      <c r="R13" s="4">
        <v>0.75</v>
      </c>
      <c r="S13" s="5">
        <v>18</v>
      </c>
      <c r="T13" s="2"/>
      <c r="U13" s="2"/>
      <c r="V13" s="2"/>
    </row>
    <row r="14" spans="2:22" ht="19.899999999999999" customHeight="1" x14ac:dyDescent="0.25">
      <c r="B14" s="2" t="s">
        <v>11</v>
      </c>
      <c r="C14" s="4">
        <v>0.34722222222222227</v>
      </c>
      <c r="D14" s="4">
        <v>0.71180555555555547</v>
      </c>
      <c r="E14" s="5">
        <v>30</v>
      </c>
      <c r="F14" s="2">
        <f t="shared" si="0"/>
        <v>8.7499999999999964</v>
      </c>
      <c r="G14" s="2">
        <f t="shared" si="1"/>
        <v>0.74999999999999645</v>
      </c>
      <c r="H14" s="2">
        <f t="shared" si="2"/>
        <v>0</v>
      </c>
      <c r="P14" s="2" t="s">
        <v>11</v>
      </c>
      <c r="Q14" s="4">
        <v>0.34722222222222227</v>
      </c>
      <c r="R14" s="4">
        <v>0.71180555555555547</v>
      </c>
      <c r="S14" s="5">
        <v>30</v>
      </c>
      <c r="T14" s="2"/>
      <c r="U14" s="2"/>
      <c r="V14" s="2"/>
    </row>
  </sheetData>
  <mergeCells count="18">
    <mergeCell ref="P2:V2"/>
    <mergeCell ref="P4:R4"/>
    <mergeCell ref="P6:P7"/>
    <mergeCell ref="Q6:Q7"/>
    <mergeCell ref="R6:R7"/>
    <mergeCell ref="S6:S7"/>
    <mergeCell ref="T6:T7"/>
    <mergeCell ref="U6:U7"/>
    <mergeCell ref="V6:V7"/>
    <mergeCell ref="B2:H2"/>
    <mergeCell ref="B4:D4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Using IF Function</vt:lpstr>
      <vt:lpstr>MIN Function</vt:lpstr>
      <vt:lpstr>MAX Function</vt:lpstr>
      <vt:lpstr>Considering Lunch Break</vt:lpstr>
      <vt:lpstr>Calculate Conditional Overtime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2022-12-11T04:13:19Z</dcterms:created>
  <dcterms:modified xsi:type="dcterms:W3CDTF">2022-12-12T05:33:20Z</dcterms:modified>
</cp:coreProperties>
</file>