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Rafiul Haq\Desktop\Exceldemy\55-0152\"/>
    </mc:Choice>
  </mc:AlternateContent>
  <xr:revisionPtr revIDLastSave="0" documentId="13_ncr:1_{95AEC722-728E-4652-8643-6F4865231711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Problem" sheetId="6" r:id="rId1"/>
    <sheet name="Solution" sheetId="5" r:id="rId2"/>
  </sheets>
  <calcPr calcId="191029"/>
  <pivotCaches>
    <pivotCache cacheId="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9" i="5" l="1"/>
  <c r="C276" i="5"/>
  <c r="D91" i="6" l="1"/>
  <c r="D97" i="6" s="1"/>
  <c r="D99" i="6" s="1"/>
  <c r="D79" i="6" s="1"/>
  <c r="D64" i="6"/>
  <c r="D63" i="6"/>
  <c r="C261" i="5"/>
  <c r="C260" i="5"/>
  <c r="C259" i="5"/>
  <c r="C258" i="5"/>
  <c r="C257" i="5"/>
  <c r="C256" i="5"/>
  <c r="C253" i="5"/>
  <c r="C254" i="5"/>
  <c r="D71" i="6" l="1"/>
  <c r="D85" i="6" s="1"/>
  <c r="C262" i="5"/>
  <c r="C263" i="5"/>
  <c r="G224" i="5" l="1"/>
  <c r="G221" i="5"/>
  <c r="G218" i="5"/>
  <c r="G215" i="5"/>
  <c r="G212" i="5"/>
  <c r="G209" i="5"/>
  <c r="G206" i="5"/>
  <c r="G205" i="5"/>
  <c r="G204" i="5"/>
  <c r="G203" i="5"/>
  <c r="D178" i="5"/>
  <c r="D177" i="5"/>
  <c r="D176" i="5"/>
  <c r="D175" i="5"/>
  <c r="D170" i="5"/>
  <c r="D171" i="5"/>
  <c r="D172" i="5"/>
  <c r="D173" i="5"/>
  <c r="D174" i="5"/>
  <c r="D169" i="5"/>
  <c r="D152" i="5"/>
  <c r="D156" i="5" s="1"/>
  <c r="D130" i="5"/>
  <c r="D136" i="5"/>
  <c r="D91" i="5"/>
  <c r="D97" i="5" s="1"/>
  <c r="D99" i="5" s="1"/>
  <c r="D75" i="5" s="1"/>
  <c r="D79" i="5" s="1"/>
  <c r="D63" i="5"/>
  <c r="D64" i="5" s="1"/>
  <c r="D69" i="5" s="1"/>
  <c r="D71" i="5" s="1"/>
  <c r="D84" i="5" s="1"/>
  <c r="D85" i="5" s="1"/>
  <c r="G47" i="5"/>
  <c r="E47" i="5"/>
  <c r="C47" i="5"/>
  <c r="D50" i="5" s="1"/>
  <c r="F27" i="5"/>
  <c r="D137" i="5" l="1"/>
  <c r="D144" i="5" s="1"/>
  <c r="D146" i="5" s="1"/>
  <c r="D162" i="5" s="1"/>
  <c r="D163" i="5" s="1"/>
  <c r="E50" i="5"/>
  <c r="E5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Rafiul Haq</author>
  </authors>
  <commentList>
    <comment ref="F27" authorId="0" shapeId="0" xr:uid="{CE25BF8E-425A-4281-8FD0-21EFDEDBE6B1}">
      <text>
        <r>
          <rPr>
            <b/>
            <sz val="9"/>
            <color indexed="81"/>
            <rFont val="Tahoma"/>
            <family val="2"/>
          </rPr>
          <t>Show Total value here</t>
        </r>
      </text>
    </comment>
    <comment ref="D69" authorId="0" shapeId="0" xr:uid="{3B371140-F240-46AA-A7C7-E2CF1BA185CB}">
      <text>
        <r>
          <rPr>
            <b/>
            <sz val="9"/>
            <color indexed="81"/>
            <rFont val="Tahoma"/>
            <family val="2"/>
          </rPr>
          <t>Fill these</t>
        </r>
      </text>
    </comment>
    <comment ref="C168" authorId="0" shapeId="0" xr:uid="{9AA63F25-4E5A-446E-8B8D-F05D36FE5D97}">
      <text>
        <r>
          <rPr>
            <b/>
            <sz val="9"/>
            <color indexed="81"/>
            <rFont val="Tahoma"/>
            <family val="2"/>
          </rPr>
          <t>Use Data Validation to create a dropdown list with two values: Debit and Credit</t>
        </r>
      </text>
    </comment>
    <comment ref="D168" authorId="0" shapeId="0" xr:uid="{6AD225A5-51CA-4F5F-8AFC-DB62994D14F1}">
      <text>
        <r>
          <rPr>
            <b/>
            <sz val="9"/>
            <color indexed="81"/>
            <rFont val="Tahoma"/>
            <family val="2"/>
          </rPr>
          <t>Use Conditional formua in this column</t>
        </r>
      </text>
    </comment>
  </commentList>
</comments>
</file>

<file path=xl/sharedStrings.xml><?xml version="1.0" encoding="utf-8"?>
<sst xmlns="http://schemas.openxmlformats.org/spreadsheetml/2006/main" count="6352" uniqueCount="218">
  <si>
    <t>Date</t>
  </si>
  <si>
    <t>#</t>
  </si>
  <si>
    <t>Cash</t>
  </si>
  <si>
    <t>Amount</t>
  </si>
  <si>
    <t>Paycheck</t>
  </si>
  <si>
    <t>Salary</t>
  </si>
  <si>
    <t>Insurances</t>
  </si>
  <si>
    <t>Expenses</t>
  </si>
  <si>
    <t>Fed Tax</t>
  </si>
  <si>
    <t>Taxes</t>
  </si>
  <si>
    <t>State Tax</t>
  </si>
  <si>
    <t>Car Insurance</t>
  </si>
  <si>
    <t>Rent</t>
  </si>
  <si>
    <t>Student Loan</t>
  </si>
  <si>
    <t>Loans</t>
  </si>
  <si>
    <t>Car Loan</t>
  </si>
  <si>
    <t>Groceries</t>
  </si>
  <si>
    <t>Food</t>
  </si>
  <si>
    <t>Games</t>
  </si>
  <si>
    <t>Entertainment</t>
  </si>
  <si>
    <t>Phone Bill</t>
  </si>
  <si>
    <t>Utilities</t>
  </si>
  <si>
    <t>Current Bill</t>
  </si>
  <si>
    <t>Gym</t>
  </si>
  <si>
    <t>Memberships</t>
  </si>
  <si>
    <t>Spa</t>
  </si>
  <si>
    <t>Personal</t>
  </si>
  <si>
    <t>Netflix</t>
  </si>
  <si>
    <t>Movies</t>
  </si>
  <si>
    <t>Restaurants</t>
  </si>
  <si>
    <t>Dining Out</t>
  </si>
  <si>
    <t>Transaction Type</t>
  </si>
  <si>
    <t>Category</t>
  </si>
  <si>
    <t>Spotify</t>
  </si>
  <si>
    <t>Balance</t>
  </si>
  <si>
    <t>Exercise 01 Use of Formatting:</t>
  </si>
  <si>
    <t>Profit from Tool Business</t>
  </si>
  <si>
    <t>Profit from Food Business</t>
  </si>
  <si>
    <t>Health Insurance</t>
  </si>
  <si>
    <t>Profit/Loss</t>
  </si>
  <si>
    <t>Loss from Travel Business</t>
  </si>
  <si>
    <t>Exercise 02 Transaction Analysis:</t>
  </si>
  <si>
    <t>Assets</t>
  </si>
  <si>
    <t>Liabilities</t>
  </si>
  <si>
    <t>Owner's Equity</t>
  </si>
  <si>
    <t>Account</t>
  </si>
  <si>
    <t>Owner's Capital</t>
  </si>
  <si>
    <t>Equipment</t>
  </si>
  <si>
    <t>Supplies</t>
  </si>
  <si>
    <t>Accounts Payable</t>
  </si>
  <si>
    <t>Service Revenue</t>
  </si>
  <si>
    <t>Advertising Expense</t>
  </si>
  <si>
    <t>Accounts Receivables</t>
  </si>
  <si>
    <t>Rent Expense</t>
  </si>
  <si>
    <t>Salaries and Wages Expense</t>
  </si>
  <si>
    <t>Utilities Expense</t>
  </si>
  <si>
    <t>Owner's Drawings</t>
  </si>
  <si>
    <t>Total</t>
  </si>
  <si>
    <t>Balanced</t>
  </si>
  <si>
    <t>L + O</t>
  </si>
  <si>
    <t>A =</t>
  </si>
  <si>
    <t>Exercise 03 Complete Financial Statements:</t>
  </si>
  <si>
    <t>Income Statement</t>
  </si>
  <si>
    <t>Revenues</t>
  </si>
  <si>
    <t>Service Revenues</t>
  </si>
  <si>
    <t>Advertisement Expense</t>
  </si>
  <si>
    <t>Total Expense</t>
  </si>
  <si>
    <t>Net Income</t>
  </si>
  <si>
    <t>Owner's Equity Statement</t>
  </si>
  <si>
    <t>Beginning Owner's Capital</t>
  </si>
  <si>
    <t>Add: Investments</t>
  </si>
  <si>
    <t>Less: Drawings</t>
  </si>
  <si>
    <t>Ending Owner's Equity Capital</t>
  </si>
  <si>
    <t>Balance Sheet</t>
  </si>
  <si>
    <t>Total Assets</t>
  </si>
  <si>
    <t>Liabilities and Owner's Equity</t>
  </si>
  <si>
    <t>Total Liabilities and Owner's Equity</t>
  </si>
  <si>
    <t>Cash Flow Statement</t>
  </si>
  <si>
    <t>Cash Flow from Operating Activities</t>
  </si>
  <si>
    <t>Cash Receipts from Revenues</t>
  </si>
  <si>
    <t>Cash Payments for Expenses</t>
  </si>
  <si>
    <t>Net Cash Flow from Operating Activities</t>
  </si>
  <si>
    <t>Cash Flow from Investing Activities</t>
  </si>
  <si>
    <t>Purchase of Equipment</t>
  </si>
  <si>
    <t>Cash Flow from Financing Activities</t>
  </si>
  <si>
    <t>Investment by Owner</t>
  </si>
  <si>
    <t>Drawings by Owner</t>
  </si>
  <si>
    <t>Net Increase in Cash</t>
  </si>
  <si>
    <t>Cash at the Beginning of the Period</t>
  </si>
  <si>
    <t>Cash at the End of the Period</t>
  </si>
  <si>
    <t>Exercise 04 Examine the Impact of the Transactions:</t>
  </si>
  <si>
    <t>Statement</t>
  </si>
  <si>
    <t>Cash investment to start a business.</t>
  </si>
  <si>
    <t>Increase</t>
  </si>
  <si>
    <t>Decrease</t>
  </si>
  <si>
    <t>Assets, Owner's Equity</t>
  </si>
  <si>
    <t>Assets, Liabilities</t>
  </si>
  <si>
    <t>Bought equipment on credit.</t>
  </si>
  <si>
    <t>Paid salaries and wages.</t>
  </si>
  <si>
    <t>Billed customers for provided services.</t>
  </si>
  <si>
    <t>Withdrawal of cash for owner's personal use.</t>
  </si>
  <si>
    <t>Advertising expense on credit.</t>
  </si>
  <si>
    <t>Received cash from customers for transaction #4.</t>
  </si>
  <si>
    <t>Bought additional equipment on cash.</t>
  </si>
  <si>
    <t>Received cash from customers for service.</t>
  </si>
  <si>
    <t>Purchased laptop on account.</t>
  </si>
  <si>
    <t>Paid cash for rent expense.</t>
  </si>
  <si>
    <t>Received cash for service, billed last month.</t>
  </si>
  <si>
    <t>Performed payroll services for cash.</t>
  </si>
  <si>
    <t>Paid cash a company for their services.</t>
  </si>
  <si>
    <t>Additional investment on the business.</t>
  </si>
  <si>
    <t>Payment for the laptop purchased in transaction #10.</t>
  </si>
  <si>
    <t>Incurred advertisement expense on account.</t>
  </si>
  <si>
    <t>Bought Air Conditioner on credit.</t>
  </si>
  <si>
    <t>Payment for the air conditioner</t>
  </si>
  <si>
    <t>Exercise 05 Prepare Financial Statements from Transactions:</t>
  </si>
  <si>
    <t>Ross's Company</t>
  </si>
  <si>
    <t>For the Month Ended December 31,2022</t>
  </si>
  <si>
    <t>Notes Payable</t>
  </si>
  <si>
    <t>December 31,2022</t>
  </si>
  <si>
    <t>Exercise 06 Debit Credit Rules &amp; Use of Data Validation:</t>
  </si>
  <si>
    <t>Particulars</t>
  </si>
  <si>
    <t>Debit</t>
  </si>
  <si>
    <t>Credit</t>
  </si>
  <si>
    <t>Assets = Liabilities + Owner's Equity</t>
  </si>
  <si>
    <t>Income</t>
  </si>
  <si>
    <t>Cost</t>
  </si>
  <si>
    <t>Dividend</t>
  </si>
  <si>
    <t>Equity</t>
  </si>
  <si>
    <t>Account Title and Explanation</t>
  </si>
  <si>
    <t>Ref.</t>
  </si>
  <si>
    <t>(Owner's Investment of Cash in business)</t>
  </si>
  <si>
    <t>Unearned Service Revenue</t>
  </si>
  <si>
    <t>(Received cash for future services)</t>
  </si>
  <si>
    <t>(Paid December rent)</t>
  </si>
  <si>
    <t>(Cash withdrawal for personal use)</t>
  </si>
  <si>
    <t>Exercise 07 Create a Journal and a Ledger:</t>
  </si>
  <si>
    <t>Ledger</t>
  </si>
  <si>
    <t>Explanation</t>
  </si>
  <si>
    <t>Ref</t>
  </si>
  <si>
    <t>J1</t>
  </si>
  <si>
    <t>Journal J1</t>
  </si>
  <si>
    <t>No. 101</t>
  </si>
  <si>
    <t>No. 157</t>
  </si>
  <si>
    <t>No. 200</t>
  </si>
  <si>
    <t>No. 209</t>
  </si>
  <si>
    <t>No. 301</t>
  </si>
  <si>
    <t>No. 306</t>
  </si>
  <si>
    <t>No. 729</t>
  </si>
  <si>
    <t>(Issued 3-month, 13% note for equipment)</t>
  </si>
  <si>
    <t>Exercise 08 Prepare Income Statement from a Trial Balance:</t>
  </si>
  <si>
    <t>Account Title</t>
  </si>
  <si>
    <t>Prepaid Insurance</t>
  </si>
  <si>
    <t>Owner's Withdrawal</t>
  </si>
  <si>
    <t>Salaries Expense</t>
  </si>
  <si>
    <t>Supplies Expense</t>
  </si>
  <si>
    <t>Insurance Expense</t>
  </si>
  <si>
    <t>Accumulated Depreciation - Equipment</t>
  </si>
  <si>
    <t>Depreciation Expense</t>
  </si>
  <si>
    <t>Accounts Receivable</t>
  </si>
  <si>
    <t>Interest Expense</t>
  </si>
  <si>
    <t>Interest Payable</t>
  </si>
  <si>
    <t>Salaries Payable</t>
  </si>
  <si>
    <t>Value</t>
  </si>
  <si>
    <t>Total Revenues</t>
  </si>
  <si>
    <t>Total Expenses</t>
  </si>
  <si>
    <t>Excel Test for Accounting Interview</t>
  </si>
  <si>
    <t>Order ID</t>
  </si>
  <si>
    <t>Product</t>
  </si>
  <si>
    <t>Price</t>
  </si>
  <si>
    <t>Laptop</t>
  </si>
  <si>
    <t>Mobile Phone</t>
  </si>
  <si>
    <t>Fitness Tracker</t>
  </si>
  <si>
    <t>Smart Watch</t>
  </si>
  <si>
    <t>Tablet</t>
  </si>
  <si>
    <t>Exercise 09 Lookup from Left to Right:</t>
  </si>
  <si>
    <t>Exercise 10 Lookup from Right to Left:</t>
  </si>
  <si>
    <t>Client</t>
  </si>
  <si>
    <t>Region</t>
  </si>
  <si>
    <t>Month</t>
  </si>
  <si>
    <t>Year</t>
  </si>
  <si>
    <t>Quarter</t>
  </si>
  <si>
    <t>ABC Corporation</t>
  </si>
  <si>
    <t>South</t>
  </si>
  <si>
    <t>July</t>
  </si>
  <si>
    <t>Q3</t>
  </si>
  <si>
    <t>Bridges Company</t>
  </si>
  <si>
    <t>East</t>
  </si>
  <si>
    <t>Timefall Inc.</t>
  </si>
  <si>
    <t>Chiral Corporation</t>
  </si>
  <si>
    <t>North</t>
  </si>
  <si>
    <t>August</t>
  </si>
  <si>
    <t>Titan Industries</t>
  </si>
  <si>
    <t>West</t>
  </si>
  <si>
    <t>Eagle Security</t>
  </si>
  <si>
    <t>Sol Company</t>
  </si>
  <si>
    <t>September</t>
  </si>
  <si>
    <t>October</t>
  </si>
  <si>
    <t>Q4</t>
  </si>
  <si>
    <t>November</t>
  </si>
  <si>
    <t>December</t>
  </si>
  <si>
    <t>January</t>
  </si>
  <si>
    <t>Q1</t>
  </si>
  <si>
    <t>February</t>
  </si>
  <si>
    <t>March</t>
  </si>
  <si>
    <t>April</t>
  </si>
  <si>
    <t>May</t>
  </si>
  <si>
    <t>Q2</t>
  </si>
  <si>
    <t>June</t>
  </si>
  <si>
    <t>Grand Total</t>
  </si>
  <si>
    <t>2019</t>
  </si>
  <si>
    <t>2020</t>
  </si>
  <si>
    <t>2021</t>
  </si>
  <si>
    <t>2022</t>
  </si>
  <si>
    <t>Sum of Amount</t>
  </si>
  <si>
    <t>Row Labels</t>
  </si>
  <si>
    <t>Grouping by Year</t>
  </si>
  <si>
    <t>Exercise 11 Grouping Data by Year by Using Pivot Table: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</si>
</sst>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dd\-mmm\-yy;@"/>
    <numFmt numFmtId="165" formatCode="_(&quot;$&quot;* #,##0_);_(&quot;$&quot;* \(#,##0\);_(&quot;$&quot;* &quot;-&quot;??_);_(@_)"/>
    <numFmt numFmtId="166" formatCode="[$-409]d\-mmm\-yyyy;@"/>
    <numFmt numFmtId="167" formatCode="&quot;$&quot;#,##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2" applyNumberFormat="0" applyFill="0" applyAlignment="0" applyProtection="0"/>
    <xf numFmtId="44" fontId="7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8" fontId="3" fillId="0" borderId="1" xfId="0" applyNumberFormat="1" applyFont="1" applyBorder="1" applyAlignment="1">
      <alignment horizontal="center" vertical="center"/>
    </xf>
    <xf numFmtId="8" fontId="5" fillId="0" borderId="6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4" fillId="0" borderId="6" xfId="0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4" fontId="4" fillId="0" borderId="1" xfId="2" applyFont="1" applyBorder="1" applyAlignment="1">
      <alignment vertical="center"/>
    </xf>
    <xf numFmtId="44" fontId="8" fillId="0" borderId="6" xfId="2" applyFont="1" applyBorder="1" applyAlignment="1">
      <alignment vertical="center"/>
    </xf>
    <xf numFmtId="44" fontId="4" fillId="2" borderId="1" xfId="2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44" fontId="4" fillId="0" borderId="1" xfId="2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4" fontId="4" fillId="0" borderId="1" xfId="2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4" fontId="2" fillId="0" borderId="1" xfId="2" applyFont="1" applyBorder="1" applyAlignment="1">
      <alignment horizontal="center" vertical="center"/>
    </xf>
    <xf numFmtId="165" fontId="2" fillId="0" borderId="1" xfId="2" applyNumberFormat="1" applyFont="1" applyBorder="1" applyAlignment="1">
      <alignment horizontal="center" vertical="center"/>
    </xf>
    <xf numFmtId="165" fontId="13" fillId="0" borderId="1" xfId="2" applyNumberFormat="1" applyFont="1" applyBorder="1" applyAlignment="1">
      <alignment horizontal="center" vertical="center"/>
    </xf>
    <xf numFmtId="165" fontId="12" fillId="0" borderId="6" xfId="2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44" fontId="3" fillId="0" borderId="1" xfId="0" applyNumberFormat="1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2" borderId="2" xfId="1" applyFill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6" fontId="1" fillId="0" borderId="1" xfId="0" applyNumberFormat="1" applyFont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6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7" fontId="1" fillId="0" borderId="1" xfId="2" applyNumberFormat="1" applyFont="1" applyBorder="1" applyAlignment="1">
      <alignment horizontal="center" vertical="center"/>
    </xf>
    <xf numFmtId="0" fontId="9" fillId="0" borderId="0" xfId="0" pivotButton="1" applyFont="1"/>
    <xf numFmtId="0" fontId="9" fillId="0" borderId="0" xfId="0" applyFont="1"/>
    <xf numFmtId="0" fontId="1" fillId="0" borderId="0" xfId="0" applyFont="1" applyAlignment="1">
      <alignment horizontal="left"/>
    </xf>
    <xf numFmtId="167" fontId="1" fillId="0" borderId="0" xfId="0" applyNumberFormat="1" applyFont="1"/>
  </cellXfs>
  <cellStyles count="3">
    <cellStyle name="Currency" xfId="2" builtinId="4"/>
    <cellStyle name="Heading 2" xfId="1" builtinId="17" customBuiltin="1"/>
    <cellStyle name="Normal" xfId="0" builtinId="0"/>
  </cellStyles>
  <dxfs count="29">
    <dxf>
      <numFmt numFmtId="171" formatCode="&quot;$&quot;#,##0.0"/>
    </dxf>
    <dxf>
      <numFmt numFmtId="167" formatCode="&quot;$&quot;#,##0"/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font>
        <sz val="12"/>
      </font>
    </dxf>
    <dxf>
      <numFmt numFmtId="171" formatCode="&quot;$&quot;#,##0.0"/>
    </dxf>
    <dxf>
      <numFmt numFmtId="170" formatCode="&quot;$&quot;#,##0.00"/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&quot;$&quot;#,##0.00"/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font>
        <sz val="14"/>
      </font>
    </dxf>
    <dxf>
      <font>
        <sz val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819150</xdr:colOff>
      <xdr:row>2</xdr:row>
      <xdr:rowOff>103108</xdr:rowOff>
    </xdr:from>
    <xdr:to>
      <xdr:col>5</xdr:col>
      <xdr:colOff>809625</xdr:colOff>
      <xdr:row>3</xdr:row>
      <xdr:rowOff>123768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DB967D-B5D8-4250-A682-2938FA359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0" y="598408"/>
          <a:ext cx="1190625" cy="268310"/>
        </a:xfrm>
        <a:prstGeom prst="rect">
          <a:avLst/>
        </a:prstGeom>
      </xdr:spPr>
    </xdr:pic>
    <xdr:clientData/>
  </xdr:twoCellAnchor>
  <xdr:twoCellAnchor>
    <xdr:from>
      <xdr:col>6</xdr:col>
      <xdr:colOff>266699</xdr:colOff>
      <xdr:row>1</xdr:row>
      <xdr:rowOff>200025</xdr:rowOff>
    </xdr:from>
    <xdr:to>
      <xdr:col>10</xdr:col>
      <xdr:colOff>657224</xdr:colOff>
      <xdr:row>25</xdr:row>
      <xdr:rowOff>114300</xdr:rowOff>
    </xdr:to>
    <xdr:sp macro="" textlink="">
      <xdr:nvSpPr>
        <xdr:cNvPr id="3" name="Speech Bubble: Rectangle with Corners Rounded 2">
          <a:extLst>
            <a:ext uri="{FF2B5EF4-FFF2-40B4-BE49-F238E27FC236}">
              <a16:creationId xmlns:a16="http://schemas.microsoft.com/office/drawing/2014/main" id="{93200152-374D-4CE2-8D53-FC67CD152B31}"/>
            </a:ext>
          </a:extLst>
        </xdr:cNvPr>
        <xdr:cNvSpPr/>
      </xdr:nvSpPr>
      <xdr:spPr>
        <a:xfrm>
          <a:off x="13744574" y="447675"/>
          <a:ext cx="4829175" cy="5857875"/>
        </a:xfrm>
        <a:prstGeom prst="wedgeRoundRectCallout">
          <a:avLst>
            <a:gd name="adj1" fmla="val -32273"/>
            <a:gd name="adj2" fmla="val 63476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 fontAlgn="base"/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01 Use of Formatting: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Twenty one cash transactions are given in this first exercise. Your task is to change the formatting of the expenses to red color. Then, find the total value and give a double underline to it.</a:t>
          </a:r>
        </a:p>
        <a:p>
          <a:pPr rtl="0" fontAlgn="base"/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02 Transaction Analysis: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Ten transactions are given. You will use those to create a summary of the transaction (distribute them into the Assets, Liability and Owner’s Equity account). After that, satisfy the accounting equation.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Owner invests $13,000 cash on the business.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Purchases equipment for $5,000 cash.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Buys supplies for $1,400 on credit.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Service provided for $1,000 cash.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Purchase of marketing advertisement for $200 on credit.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Service provided for $1,200 cash and $1,800 on credit.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Cash payment of office rent $500, salaries and wages $800, utilities bill $100.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Payment of accounts payable for the $200 marketing advertisement.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From the sixth transaction, the owner received $400.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Owner’s withdrawal of $1,100.</a:t>
          </a:r>
        </a:p>
      </xdr:txBody>
    </xdr:sp>
    <xdr:clientData/>
  </xdr:twoCellAnchor>
  <xdr:twoCellAnchor>
    <xdr:from>
      <xdr:col>4</xdr:col>
      <xdr:colOff>685800</xdr:colOff>
      <xdr:row>78</xdr:row>
      <xdr:rowOff>180975</xdr:rowOff>
    </xdr:from>
    <xdr:to>
      <xdr:col>7</xdr:col>
      <xdr:colOff>885825</xdr:colOff>
      <xdr:row>91</xdr:row>
      <xdr:rowOff>57150</xdr:rowOff>
    </xdr:to>
    <xdr:sp macro="" textlink="">
      <xdr:nvSpPr>
        <xdr:cNvPr id="4" name="Speech Bubble: Rectangle with Corners Rounded 3">
          <a:extLst>
            <a:ext uri="{FF2B5EF4-FFF2-40B4-BE49-F238E27FC236}">
              <a16:creationId xmlns:a16="http://schemas.microsoft.com/office/drawing/2014/main" id="{9FB3AA7B-A7F8-47E1-B304-4B48776DE21A}"/>
            </a:ext>
          </a:extLst>
        </xdr:cNvPr>
        <xdr:cNvSpPr/>
      </xdr:nvSpPr>
      <xdr:spPr>
        <a:xfrm>
          <a:off x="11049000" y="19497675"/>
          <a:ext cx="4562475" cy="3095625"/>
        </a:xfrm>
        <a:prstGeom prst="wedgeRoundRectCallou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 fontAlgn="base"/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03 Complete Financial Statements: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Information is provided for four financial statements. Your task is to calculate the missing information.</a:t>
          </a:r>
        </a:p>
        <a:p>
          <a:pPr rtl="0" fontAlgn="base"/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04 Examine the Impact of the Transactions: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There are seventeen statements. Your task is to determine if those increase or decrease the three accounts (assets, liabilities, and owner’s equity).</a:t>
          </a:r>
        </a:p>
      </xdr:txBody>
    </xdr:sp>
    <xdr:clientData/>
  </xdr:twoCellAnchor>
  <xdr:twoCellAnchor>
    <xdr:from>
      <xdr:col>4</xdr:col>
      <xdr:colOff>857250</xdr:colOff>
      <xdr:row>135</xdr:row>
      <xdr:rowOff>76201</xdr:rowOff>
    </xdr:from>
    <xdr:to>
      <xdr:col>7</xdr:col>
      <xdr:colOff>1619250</xdr:colOff>
      <xdr:row>158</xdr:row>
      <xdr:rowOff>9525</xdr:rowOff>
    </xdr:to>
    <xdr:sp macro="" textlink="">
      <xdr:nvSpPr>
        <xdr:cNvPr id="5" name="Speech Bubble: Rectangle with Corners Rounded 4">
          <a:extLst>
            <a:ext uri="{FF2B5EF4-FFF2-40B4-BE49-F238E27FC236}">
              <a16:creationId xmlns:a16="http://schemas.microsoft.com/office/drawing/2014/main" id="{5B17A2A6-F2C4-4CAB-AB92-8BBFDCA122AB}"/>
            </a:ext>
          </a:extLst>
        </xdr:cNvPr>
        <xdr:cNvSpPr/>
      </xdr:nvSpPr>
      <xdr:spPr>
        <a:xfrm>
          <a:off x="11220450" y="33508951"/>
          <a:ext cx="5124450" cy="5629274"/>
        </a:xfrm>
        <a:prstGeom prst="wedgeRoundRectCallout">
          <a:avLst>
            <a:gd name="adj1" fmla="val -57636"/>
            <a:gd name="adj2" fmla="val 35427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 fontAlgn="base"/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05 Prepare Financial Statements from Transactions: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Ross Geller opens his own firm on December 1,2022. During the first month of the operation, the following transactions happened.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Ross invested $13,000 in cash in the firm.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Paid $1,000 toward the office's December rent.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$5,000 worth of equipment was purchased with credit.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Performed services for a customer for cash of $1,700.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On a note payable, borrowed $900 from a bank.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Performed a second service for a fee of $4,000 on account.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Paid the following monthly expenses: $700 for salaries and wages, $500 for utilities, and $300 for advertising.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For personal use, Ross withdrew $3,000 from the account.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Now, create an income statement, owner’s equity statement, and balance sheet from these.</a:t>
          </a:r>
        </a:p>
        <a:p>
          <a:pPr rtl="0" fontAlgn="base"/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06 Debit Credit Rules &amp; Use of Data Validation: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In this exercise, there is a list of ten accounts. You will return whether it will be Debit or Credit when those accounts increase. Use the data validation for this. Moreover, use a conditional formula in the Decrease column to return the opposite.</a:t>
          </a:r>
        </a:p>
      </xdr:txBody>
    </xdr:sp>
    <xdr:clientData/>
  </xdr:twoCellAnchor>
  <xdr:twoCellAnchor>
    <xdr:from>
      <xdr:col>5</xdr:col>
      <xdr:colOff>1123950</xdr:colOff>
      <xdr:row>226</xdr:row>
      <xdr:rowOff>76200</xdr:rowOff>
    </xdr:from>
    <xdr:to>
      <xdr:col>11</xdr:col>
      <xdr:colOff>523875</xdr:colOff>
      <xdr:row>241</xdr:row>
      <xdr:rowOff>180975</xdr:rowOff>
    </xdr:to>
    <xdr:sp macro="" textlink="">
      <xdr:nvSpPr>
        <xdr:cNvPr id="6" name="Speech Bubble: Rectangle with Corners Rounded 5">
          <a:extLst>
            <a:ext uri="{FF2B5EF4-FFF2-40B4-BE49-F238E27FC236}">
              <a16:creationId xmlns:a16="http://schemas.microsoft.com/office/drawing/2014/main" id="{1B57BA1C-B9CD-4A01-A4F0-84D37F747BCB}"/>
            </a:ext>
          </a:extLst>
        </xdr:cNvPr>
        <xdr:cNvSpPr/>
      </xdr:nvSpPr>
      <xdr:spPr>
        <a:xfrm>
          <a:off x="13430250" y="56045100"/>
          <a:ext cx="6010275" cy="3819525"/>
        </a:xfrm>
        <a:prstGeom prst="wedgeRoundRectCallout">
          <a:avLst>
            <a:gd name="adj1" fmla="val -56491"/>
            <a:gd name="adj2" fmla="val -30268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 fontAlgn="base"/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07 Create a Journal and a Ledger: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goal is to create a journal and a ledger using the following transaction data for a shop: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December 1 - Owner invested $10,000 on the business. Additionally, the owner purchased office equipment of $5,000 for a 3-month, 13%, $5,000 note payable.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December 2 - Receives $1,200 cash in advance for a service that is expected to be completed within the month.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December 3 - Paid rent expense of $900 in cash.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December 20 - The owner withdraws $4,000 for personal use.</a:t>
          </a:r>
        </a:p>
        <a:p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08 Prepare Income Statement from a Trial Balance: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 adjusted trial balance is given. Your task is to create an income statement using those values.</a:t>
          </a:r>
          <a:endParaRPr lang="en-US" sz="12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3</xdr:col>
      <xdr:colOff>933450</xdr:colOff>
      <xdr:row>53</xdr:row>
      <xdr:rowOff>22000</xdr:rowOff>
    </xdr:from>
    <xdr:to>
      <xdr:col>4</xdr:col>
      <xdr:colOff>142875</xdr:colOff>
      <xdr:row>53</xdr:row>
      <xdr:rowOff>230209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346903F-CDC9-4B64-B999-B0E84EEBE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13147450"/>
          <a:ext cx="923925" cy="208209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13</xdr:col>
      <xdr:colOff>304800</xdr:colOff>
      <xdr:row>276</xdr:row>
      <xdr:rowOff>171450</xdr:rowOff>
    </xdr:to>
    <xdr:sp macro="" textlink="">
      <xdr:nvSpPr>
        <xdr:cNvPr id="8" name="Speech Bubble: Rectangle with Corners Rounded 7">
          <a:extLst>
            <a:ext uri="{FF2B5EF4-FFF2-40B4-BE49-F238E27FC236}">
              <a16:creationId xmlns:a16="http://schemas.microsoft.com/office/drawing/2014/main" id="{20B83B27-97C2-4068-B758-6C8F27782B9F}"/>
            </a:ext>
          </a:extLst>
        </xdr:cNvPr>
        <xdr:cNvSpPr/>
      </xdr:nvSpPr>
      <xdr:spPr>
        <a:xfrm>
          <a:off x="9715500" y="66865500"/>
          <a:ext cx="6962775" cy="1657350"/>
        </a:xfrm>
        <a:prstGeom prst="wedgeRoundRectCallout">
          <a:avLst>
            <a:gd name="adj1" fmla="val -62025"/>
            <a:gd name="adj2" fmla="val 27935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rtl="0" fontAlgn="base"/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09 Lookup from Left to Right: 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Find the price of a specific Order ID (131403).</a:t>
          </a:r>
        </a:p>
        <a:p>
          <a:pPr algn="l" rtl="0" fontAlgn="base"/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10 Lookup from Right to Left: 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Lookup the Order ID from a specific price ($50). This time, you will search for data from the right side to the left side.</a:t>
          </a:r>
        </a:p>
      </xdr:txBody>
    </xdr:sp>
    <xdr:clientData/>
  </xdr:twoCellAnchor>
  <xdr:twoCellAnchor>
    <xdr:from>
      <xdr:col>6</xdr:col>
      <xdr:colOff>66675</xdr:colOff>
      <xdr:row>284</xdr:row>
      <xdr:rowOff>238125</xdr:rowOff>
    </xdr:from>
    <xdr:to>
      <xdr:col>12</xdr:col>
      <xdr:colOff>581025</xdr:colOff>
      <xdr:row>290</xdr:row>
      <xdr:rowOff>114300</xdr:rowOff>
    </xdr:to>
    <xdr:sp macro="" textlink="">
      <xdr:nvSpPr>
        <xdr:cNvPr id="9" name="Speech Bubble: Rectangle with Corners Rounded 8">
          <a:extLst>
            <a:ext uri="{FF2B5EF4-FFF2-40B4-BE49-F238E27FC236}">
              <a16:creationId xmlns:a16="http://schemas.microsoft.com/office/drawing/2014/main" id="{8ED64870-BEA6-4C11-BF29-38560339E2F9}"/>
            </a:ext>
          </a:extLst>
        </xdr:cNvPr>
        <xdr:cNvSpPr/>
      </xdr:nvSpPr>
      <xdr:spPr>
        <a:xfrm>
          <a:off x="9782175" y="70570725"/>
          <a:ext cx="6562725" cy="1362075"/>
        </a:xfrm>
        <a:prstGeom prst="wedgeRoundRectCallout">
          <a:avLst>
            <a:gd name="adj1" fmla="val -33059"/>
            <a:gd name="adj2" fmla="val 69866"/>
            <a:gd name="adj3" fmla="val 16667"/>
          </a:avLst>
        </a:prstGeom>
        <a:solidFill>
          <a:srgbClr val="D9D9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en-US" sz="1200">
            <a:solidFill>
              <a:sysClr val="windowText" lastClr="000000"/>
            </a:solidFill>
          </a:endParaRPr>
        </a:p>
        <a:p>
          <a:pPr algn="l"/>
          <a:r>
            <a:rPr lang="en-US" sz="1200" b="1">
              <a:solidFill>
                <a:sysClr val="windowText" lastClr="000000"/>
              </a:solidFill>
            </a:rPr>
            <a:t>Exercise 11 Grouping Data by Year: </a:t>
          </a:r>
          <a:r>
            <a:rPr lang="en-US" sz="1200">
              <a:solidFill>
                <a:sysClr val="windowText" lastClr="000000"/>
              </a:solidFill>
            </a:rPr>
            <a:t>Your task is to group the sales amount by the year. Additionally, you can try to group the data by weeks and months.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1466850</xdr:colOff>
      <xdr:row>2</xdr:row>
      <xdr:rowOff>141208</xdr:rowOff>
    </xdr:from>
    <xdr:to>
      <xdr:col>5</xdr:col>
      <xdr:colOff>1143000</xdr:colOff>
      <xdr:row>3</xdr:row>
      <xdr:rowOff>161868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19BEDA-EC7F-C38E-E260-B2208BEC8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0200" y="636508"/>
          <a:ext cx="1190625" cy="268310"/>
        </a:xfrm>
        <a:prstGeom prst="rect">
          <a:avLst/>
        </a:prstGeom>
      </xdr:spPr>
    </xdr:pic>
    <xdr:clientData/>
  </xdr:twoCellAnchor>
  <xdr:twoCellAnchor>
    <xdr:from>
      <xdr:col>6</xdr:col>
      <xdr:colOff>266699</xdr:colOff>
      <xdr:row>1</xdr:row>
      <xdr:rowOff>200025</xdr:rowOff>
    </xdr:from>
    <xdr:to>
      <xdr:col>10</xdr:col>
      <xdr:colOff>657224</xdr:colOff>
      <xdr:row>25</xdr:row>
      <xdr:rowOff>114300</xdr:rowOff>
    </xdr:to>
    <xdr:sp macro="" textlink="">
      <xdr:nvSpPr>
        <xdr:cNvPr id="2" name="Speech Bubble: Rectangle with Corners Rounded 1">
          <a:extLst>
            <a:ext uri="{FF2B5EF4-FFF2-40B4-BE49-F238E27FC236}">
              <a16:creationId xmlns:a16="http://schemas.microsoft.com/office/drawing/2014/main" id="{2457DC3F-4269-1B68-63BC-9B350CC3157E}"/>
            </a:ext>
          </a:extLst>
        </xdr:cNvPr>
        <xdr:cNvSpPr/>
      </xdr:nvSpPr>
      <xdr:spPr>
        <a:xfrm>
          <a:off x="13744574" y="447675"/>
          <a:ext cx="4829175" cy="5857875"/>
        </a:xfrm>
        <a:prstGeom prst="wedgeRoundRectCallout">
          <a:avLst>
            <a:gd name="adj1" fmla="val -32273"/>
            <a:gd name="adj2" fmla="val 63476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 fontAlgn="base"/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01 Use of Formatting: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Twenty one cash transactions are given in this first exercise. Your task is to change the formatting of the expenses to red color. Then, find the total value and give a double underline to it.</a:t>
          </a:r>
        </a:p>
        <a:p>
          <a:pPr rtl="0" fontAlgn="base"/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02 Transaction Analysis: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Ten transactions are given. You will use those to create a summary of the transaction (distribute them into the Assets, Liability and Owner’s Equity account). After that, satisfy the accounting equation.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Owner invests $13,000 cash on the business.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Purchases equipment for $5,000 cash.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Buys supplies for $1,400 on credit.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Service provided for $1,000 cash.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Purchase of marketing advertisement for $200 on credit.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Service provided for $1,200 cash and $1,800 on credit.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Cash payment of office rent $500, salaries and wages $800, utilities bill $100.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Payment of accounts payable for the $200 marketing advertisement.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From the sixth transaction, the owner received $400.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Owner’s withdrawal of $1,100.</a:t>
          </a:r>
        </a:p>
      </xdr:txBody>
    </xdr:sp>
    <xdr:clientData/>
  </xdr:twoCellAnchor>
  <xdr:twoCellAnchor>
    <xdr:from>
      <xdr:col>4</xdr:col>
      <xdr:colOff>685800</xdr:colOff>
      <xdr:row>78</xdr:row>
      <xdr:rowOff>180975</xdr:rowOff>
    </xdr:from>
    <xdr:to>
      <xdr:col>7</xdr:col>
      <xdr:colOff>885825</xdr:colOff>
      <xdr:row>91</xdr:row>
      <xdr:rowOff>57150</xdr:rowOff>
    </xdr:to>
    <xdr:sp macro="" textlink="">
      <xdr:nvSpPr>
        <xdr:cNvPr id="4" name="Speech Bubble: Rectangle with Corners Rounded 3">
          <a:extLst>
            <a:ext uri="{FF2B5EF4-FFF2-40B4-BE49-F238E27FC236}">
              <a16:creationId xmlns:a16="http://schemas.microsoft.com/office/drawing/2014/main" id="{BE2F5C47-3EA7-43FE-8C39-B674CDD6687F}"/>
            </a:ext>
          </a:extLst>
        </xdr:cNvPr>
        <xdr:cNvSpPr/>
      </xdr:nvSpPr>
      <xdr:spPr>
        <a:xfrm>
          <a:off x="11049000" y="19497675"/>
          <a:ext cx="4562475" cy="3095625"/>
        </a:xfrm>
        <a:prstGeom prst="wedgeRoundRectCallou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 fontAlgn="base"/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03 Complete Financial Statements: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Information is provided for four financial statements. Your task is to calculate the missing information.</a:t>
          </a:r>
        </a:p>
        <a:p>
          <a:pPr rtl="0" fontAlgn="base"/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04 Examine the Impact of the Transactions: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There are seventeen statements. Your task is to determine if those increase or decrease the three accounts (assets, liabilities, and owner’s equity).</a:t>
          </a:r>
        </a:p>
      </xdr:txBody>
    </xdr:sp>
    <xdr:clientData/>
  </xdr:twoCellAnchor>
  <xdr:twoCellAnchor>
    <xdr:from>
      <xdr:col>4</xdr:col>
      <xdr:colOff>857250</xdr:colOff>
      <xdr:row>135</xdr:row>
      <xdr:rowOff>76201</xdr:rowOff>
    </xdr:from>
    <xdr:to>
      <xdr:col>7</xdr:col>
      <xdr:colOff>1619250</xdr:colOff>
      <xdr:row>158</xdr:row>
      <xdr:rowOff>9525</xdr:rowOff>
    </xdr:to>
    <xdr:sp macro="" textlink="">
      <xdr:nvSpPr>
        <xdr:cNvPr id="5" name="Speech Bubble: Rectangle with Corners Rounded 4">
          <a:extLst>
            <a:ext uri="{FF2B5EF4-FFF2-40B4-BE49-F238E27FC236}">
              <a16:creationId xmlns:a16="http://schemas.microsoft.com/office/drawing/2014/main" id="{1E440F44-70C6-4128-9029-D37C5D8DFF14}"/>
            </a:ext>
          </a:extLst>
        </xdr:cNvPr>
        <xdr:cNvSpPr/>
      </xdr:nvSpPr>
      <xdr:spPr>
        <a:xfrm>
          <a:off x="11220450" y="33508951"/>
          <a:ext cx="5124450" cy="5629274"/>
        </a:xfrm>
        <a:prstGeom prst="wedgeRoundRectCallout">
          <a:avLst>
            <a:gd name="adj1" fmla="val -57636"/>
            <a:gd name="adj2" fmla="val 35427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 fontAlgn="base"/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05 Prepare Financial Statements from Transactions: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Ross Geller opens his own firm on December 1,2022. During the first month of the operation, the following transactions happened.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Ross invested $13,000 in cash in the firm.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Paid $1,000 toward the office's December rent.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$5,000 worth of equipment was purchased with credit.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Performed services for a customer for cash of $1,700.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On a note payable, borrowed $900 from a bank.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Performed a second service for a fee of $4,000 on account.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Paid the following monthly expenses: $700 for salaries and wages, $500 for utilities, and $300 for advertising.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For personal use, Ross withdrew $3,000 from the account.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Now, create an income statement, owner’s equity statement, and balance sheet from these.</a:t>
          </a:r>
        </a:p>
        <a:p>
          <a:pPr rtl="0" fontAlgn="base"/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06 Debit Credit Rules &amp; Use of Data Validation: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In this exercise, there is a list of ten accounts. You will return whether it will be Debit or Credit when those accounts increase. Use the data validation for this. Moreover, use a conditional formula in the Decrease column to return the opposite.</a:t>
          </a:r>
        </a:p>
      </xdr:txBody>
    </xdr:sp>
    <xdr:clientData/>
  </xdr:twoCellAnchor>
  <xdr:twoCellAnchor>
    <xdr:from>
      <xdr:col>5</xdr:col>
      <xdr:colOff>1123950</xdr:colOff>
      <xdr:row>226</xdr:row>
      <xdr:rowOff>76200</xdr:rowOff>
    </xdr:from>
    <xdr:to>
      <xdr:col>11</xdr:col>
      <xdr:colOff>523875</xdr:colOff>
      <xdr:row>241</xdr:row>
      <xdr:rowOff>180975</xdr:rowOff>
    </xdr:to>
    <xdr:sp macro="" textlink="">
      <xdr:nvSpPr>
        <xdr:cNvPr id="6" name="Speech Bubble: Rectangle with Corners Rounded 5">
          <a:extLst>
            <a:ext uri="{FF2B5EF4-FFF2-40B4-BE49-F238E27FC236}">
              <a16:creationId xmlns:a16="http://schemas.microsoft.com/office/drawing/2014/main" id="{ED3E7FC4-0C6F-48B5-8AD2-203D2536D8F8}"/>
            </a:ext>
          </a:extLst>
        </xdr:cNvPr>
        <xdr:cNvSpPr/>
      </xdr:nvSpPr>
      <xdr:spPr>
        <a:xfrm>
          <a:off x="13430250" y="56045100"/>
          <a:ext cx="6010275" cy="3819525"/>
        </a:xfrm>
        <a:prstGeom prst="wedgeRoundRectCallout">
          <a:avLst>
            <a:gd name="adj1" fmla="val -56491"/>
            <a:gd name="adj2" fmla="val -30268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 fontAlgn="base"/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07 Create a Journal and a Ledger: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goal is to create a journal and a ledger using the following transaction data for a shop: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December 1 - Owner invested $10,000 on the business. Additionally, the owner purchased office equipment of $5,000 for a 3-month, 13%, $5,000 note payable.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December 2 - Receives $1,200 cash in advance for a service that is expected to be completed within the month.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December 3 - Paid rent expense of $900 in cash.</a:t>
          </a:r>
        </a:p>
        <a:p>
          <a:pPr lvl="1" rtl="0" fontAlgn="base"/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December 20 - The owner withdraws $4,000 for personal use.</a:t>
          </a:r>
        </a:p>
        <a:p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08 Prepare Income Statement from a Trial Balance: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 adjusted trial balance is given. Your task is to create an income statement using those values.</a:t>
          </a:r>
          <a:endParaRPr lang="en-US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600075</xdr:colOff>
      <xdr:row>271</xdr:row>
      <xdr:rowOff>47625</xdr:rowOff>
    </xdr:from>
    <xdr:to>
      <xdr:col>10</xdr:col>
      <xdr:colOff>752475</xdr:colOff>
      <xdr:row>277</xdr:row>
      <xdr:rowOff>219075</xdr:rowOff>
    </xdr:to>
    <xdr:sp macro="" textlink="">
      <xdr:nvSpPr>
        <xdr:cNvPr id="7" name="Speech Bubble: Rectangle with Corners Rounded 6">
          <a:extLst>
            <a:ext uri="{FF2B5EF4-FFF2-40B4-BE49-F238E27FC236}">
              <a16:creationId xmlns:a16="http://schemas.microsoft.com/office/drawing/2014/main" id="{CED4AB34-BA3E-4C64-BA01-3B2D0431BCD4}"/>
            </a:ext>
          </a:extLst>
        </xdr:cNvPr>
        <xdr:cNvSpPr/>
      </xdr:nvSpPr>
      <xdr:spPr>
        <a:xfrm>
          <a:off x="8353425" y="67160775"/>
          <a:ext cx="8286750" cy="1657350"/>
        </a:xfrm>
        <a:prstGeom prst="wedgeRoundRectCallout">
          <a:avLst>
            <a:gd name="adj1" fmla="val -62025"/>
            <a:gd name="adj2" fmla="val 27935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rtl="0" fontAlgn="base"/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09 Lookup from Left to Right: 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Find the price of a specific Order ID (131403).</a:t>
          </a:r>
        </a:p>
        <a:p>
          <a:pPr algn="l" rtl="0" fontAlgn="base"/>
          <a:r>
            <a:rPr 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Exercise 10 Lookup from Right to Left: </a:t>
          </a:r>
          <a:r>
            <a:rPr 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Lookup the Order ID from a specific price ($50). This time, you will search for data from the right side to the left side.</a:t>
          </a:r>
        </a:p>
      </xdr:txBody>
    </xdr:sp>
    <xdr:clientData/>
  </xdr:twoCellAnchor>
  <xdr:twoCellAnchor>
    <xdr:from>
      <xdr:col>5</xdr:col>
      <xdr:colOff>266700</xdr:colOff>
      <xdr:row>284</xdr:row>
      <xdr:rowOff>142875</xdr:rowOff>
    </xdr:from>
    <xdr:to>
      <xdr:col>10</xdr:col>
      <xdr:colOff>1200150</xdr:colOff>
      <xdr:row>290</xdr:row>
      <xdr:rowOff>19050</xdr:rowOff>
    </xdr:to>
    <xdr:sp macro="" textlink="">
      <xdr:nvSpPr>
        <xdr:cNvPr id="8" name="Speech Bubble: Rectangle with Corners Rounded 7">
          <a:extLst>
            <a:ext uri="{FF2B5EF4-FFF2-40B4-BE49-F238E27FC236}">
              <a16:creationId xmlns:a16="http://schemas.microsoft.com/office/drawing/2014/main" id="{A5550929-4AB1-452A-B1B8-08C0E2E71696}"/>
            </a:ext>
          </a:extLst>
        </xdr:cNvPr>
        <xdr:cNvSpPr/>
      </xdr:nvSpPr>
      <xdr:spPr>
        <a:xfrm>
          <a:off x="9534525" y="70475475"/>
          <a:ext cx="7553325" cy="1362075"/>
        </a:xfrm>
        <a:prstGeom prst="wedgeRoundRectCallout">
          <a:avLst>
            <a:gd name="adj1" fmla="val -7460"/>
            <a:gd name="adj2" fmla="val 72663"/>
            <a:gd name="adj3" fmla="val 16667"/>
          </a:avLst>
        </a:prstGeom>
        <a:solidFill>
          <a:srgbClr val="D9D9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en-US" sz="1200">
            <a:solidFill>
              <a:sysClr val="windowText" lastClr="000000"/>
            </a:solidFill>
          </a:endParaRPr>
        </a:p>
        <a:p>
          <a:pPr algn="l"/>
          <a:r>
            <a:rPr lang="en-US" sz="1200" b="1">
              <a:solidFill>
                <a:sysClr val="windowText" lastClr="000000"/>
              </a:solidFill>
            </a:rPr>
            <a:t>Exercise 11 Grouping Data by Year: </a:t>
          </a:r>
          <a:r>
            <a:rPr lang="en-US" sz="1200">
              <a:solidFill>
                <a:sysClr val="windowText" lastClr="000000"/>
              </a:solidFill>
            </a:rPr>
            <a:t>Your task is to group the sales amount by the year. Additionally, you can try to group the data by weeks and months.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fiul Haq" refreshedDate="44896.485729398148" createdVersion="8" refreshedVersion="8" minRefreshableVersion="3" recordCount="714" xr:uid="{E703A0F0-0B30-4C67-B174-7F2F01050857}">
  <cacheSource type="worksheet">
    <worksheetSource ref="B293:H1007" sheet="Solution"/>
  </cacheSource>
  <cacheFields count="9">
    <cacheField name="Date" numFmtId="166">
      <sharedItems containsSemiMixedTypes="0" containsNonDate="0" containsDate="1" containsString="0" minDate="2019-07-15T00:00:00" maxDate="2022-10-31T00:00:00" count="523">
        <d v="2019-07-15T00:00:00"/>
        <d v="2019-07-19T00:00:00"/>
        <d v="2019-07-26T00:00:00"/>
        <d v="2019-08-11T00:00:00"/>
        <d v="2019-08-15T00:00:00"/>
        <d v="2019-08-22T00:00:00"/>
        <d v="2019-08-24T00:00:00"/>
        <d v="2019-09-15T00:00:00"/>
        <d v="2019-09-17T00:00:00"/>
        <d v="2019-10-16T00:00:00"/>
        <d v="2019-10-25T00:00:00"/>
        <d v="2019-11-05T00:00:00"/>
        <d v="2019-11-19T00:00:00"/>
        <d v="2019-11-27T00:00:00"/>
        <d v="2019-11-25T00:00:00"/>
        <d v="2019-11-29T00:00:00"/>
        <d v="2019-12-25T00:00:00"/>
        <d v="2019-12-27T00:00:00"/>
        <d v="2019-12-30T00:00:00"/>
        <d v="2020-01-15T00:00:00"/>
        <d v="2020-01-25T00:00:00"/>
        <d v="2020-01-29T00:00:00"/>
        <d v="2020-01-01T00:00:00"/>
        <d v="2020-01-02T00:00:00"/>
        <d v="2020-01-03T00:00:00"/>
        <d v="2020-01-09T00:00:00"/>
        <d v="2020-01-11T00:00:00"/>
        <d v="2020-01-12T00:00:00"/>
        <d v="2020-01-13T00:00:00"/>
        <d v="2020-01-16T00:00:00"/>
        <d v="2020-01-17T00:00:00"/>
        <d v="2020-01-23T00:00:00"/>
        <d v="2020-01-24T00:00:00"/>
        <d v="2020-01-26T00:00:00"/>
        <d v="2020-01-28T00:00:00"/>
        <d v="2020-02-01T00:00:00"/>
        <d v="2020-02-02T00:00:00"/>
        <d v="2020-02-03T00:00:00"/>
        <d v="2020-02-10T00:00:00"/>
        <d v="2020-02-14T00:00:00"/>
        <d v="2020-02-15T00:00:00"/>
        <d v="2020-02-17T00:00:00"/>
        <d v="2020-02-19T00:00:00"/>
        <d v="2020-02-21T00:00:00"/>
        <d v="2020-02-22T00:00:00"/>
        <d v="2020-02-25T00:00:00"/>
        <d v="2020-02-26T00:00:00"/>
        <d v="2020-02-27T00:00:00"/>
        <d v="2020-03-01T00:00:00"/>
        <d v="2020-03-02T00:00:00"/>
        <d v="2020-03-04T00:00:00"/>
        <d v="2020-03-07T00:00:00"/>
        <d v="2020-03-11T00:00:00"/>
        <d v="2020-03-13T00:00:00"/>
        <d v="2020-03-15T00:00:00"/>
        <d v="2020-03-16T00:00:00"/>
        <d v="2020-03-17T00:00:00"/>
        <d v="2020-03-19T00:00:00"/>
        <d v="2020-03-21T00:00:00"/>
        <d v="2020-03-22T00:00:00"/>
        <d v="2020-03-24T00:00:00"/>
        <d v="2020-04-03T00:00:00"/>
        <d v="2020-04-05T00:00:00"/>
        <d v="2020-04-06T00:00:00"/>
        <d v="2020-04-09T00:00:00"/>
        <d v="2020-04-10T00:00:00"/>
        <d v="2020-04-11T00:00:00"/>
        <d v="2020-04-12T00:00:00"/>
        <d v="2020-04-14T00:00:00"/>
        <d v="2020-04-18T00:00:00"/>
        <d v="2020-04-20T00:00:00"/>
        <d v="2020-04-24T00:00:00"/>
        <d v="2020-04-26T00:00:00"/>
        <d v="2020-04-27T00:00:00"/>
        <d v="2020-04-28T00:00:00"/>
        <d v="2020-04-30T00:00:00"/>
        <d v="2020-05-01T00:00:00"/>
        <d v="2020-05-02T00:00:00"/>
        <d v="2020-05-04T00:00:00"/>
        <d v="2020-05-05T00:00:00"/>
        <d v="2020-05-06T00:00:00"/>
        <d v="2020-05-08T00:00:00"/>
        <d v="2020-05-10T00:00:00"/>
        <d v="2020-05-13T00:00:00"/>
        <d v="2020-05-14T00:00:00"/>
        <d v="2020-05-16T00:00:00"/>
        <d v="2020-05-20T00:00:00"/>
        <d v="2020-05-21T00:00:00"/>
        <d v="2020-05-22T00:00:00"/>
        <d v="2020-05-23T00:00:00"/>
        <d v="2020-05-24T00:00:00"/>
        <d v="2020-05-26T00:00:00"/>
        <d v="2020-05-27T00:00:00"/>
        <d v="2020-05-28T00:00:00"/>
        <d v="2020-05-29T00:00:00"/>
        <d v="2020-06-01T00:00:00"/>
        <d v="2020-06-06T00:00:00"/>
        <d v="2020-06-07T00:00:00"/>
        <d v="2020-06-09T00:00:00"/>
        <d v="2020-06-10T00:00:00"/>
        <d v="2020-06-13T00:00:00"/>
        <d v="2020-06-16T00:00:00"/>
        <d v="2020-06-19T00:00:00"/>
        <d v="2020-06-20T00:00:00"/>
        <d v="2020-06-26T00:00:00"/>
        <d v="2020-06-28T00:00:00"/>
        <d v="2020-07-02T00:00:00"/>
        <d v="2020-07-07T00:00:00"/>
        <d v="2020-07-08T00:00:00"/>
        <d v="2020-07-09T00:00:00"/>
        <d v="2020-07-10T00:00:00"/>
        <d v="2020-07-19T00:00:00"/>
        <d v="2020-07-20T00:00:00"/>
        <d v="2020-07-22T00:00:00"/>
        <d v="2020-07-23T00:00:00"/>
        <d v="2020-07-29T00:00:00"/>
        <d v="2020-08-01T00:00:00"/>
        <d v="2020-08-02T00:00:00"/>
        <d v="2020-08-06T00:00:00"/>
        <d v="2020-08-07T00:00:00"/>
        <d v="2020-08-09T00:00:00"/>
        <d v="2020-08-10T00:00:00"/>
        <d v="2020-08-11T00:00:00"/>
        <d v="2020-08-15T00:00:00"/>
        <d v="2020-08-16T00:00:00"/>
        <d v="2020-08-17T00:00:00"/>
        <d v="2020-08-21T00:00:00"/>
        <d v="2020-08-22T00:00:00"/>
        <d v="2020-08-24T00:00:00"/>
        <d v="2020-08-27T00:00:00"/>
        <d v="2020-08-30T00:00:00"/>
        <d v="2020-09-01T00:00:00"/>
        <d v="2020-09-02T00:00:00"/>
        <d v="2020-09-03T00:00:00"/>
        <d v="2020-09-06T00:00:00"/>
        <d v="2020-09-08T00:00:00"/>
        <d v="2020-09-09T00:00:00"/>
        <d v="2020-09-11T00:00:00"/>
        <d v="2020-09-15T00:00:00"/>
        <d v="2020-09-16T00:00:00"/>
        <d v="2020-09-18T00:00:00"/>
        <d v="2020-09-20T00:00:00"/>
        <d v="2020-09-24T00:00:00"/>
        <d v="2020-09-25T00:00:00"/>
        <d v="2020-09-26T00:00:00"/>
        <d v="2020-09-27T00:00:00"/>
        <d v="2020-09-28T00:00:00"/>
        <d v="2020-09-29T00:00:00"/>
        <d v="2020-09-30T00:00:00"/>
        <d v="2020-10-07T00:00:00"/>
        <d v="2020-10-08T00:00:00"/>
        <d v="2020-10-09T00:00:00"/>
        <d v="2020-10-10T00:00:00"/>
        <d v="2020-10-12T00:00:00"/>
        <d v="2020-10-14T00:00:00"/>
        <d v="2020-10-15T00:00:00"/>
        <d v="2020-10-18T00:00:00"/>
        <d v="2020-10-22T00:00:00"/>
        <d v="2020-10-24T00:00:00"/>
        <d v="2020-10-26T00:00:00"/>
        <d v="2020-10-28T00:00:00"/>
        <d v="2020-10-29T00:00:00"/>
        <d v="2020-10-30T00:00:00"/>
        <d v="2020-10-31T00:00:00"/>
        <d v="2020-11-01T00:00:00"/>
        <d v="2020-11-04T00:00:00"/>
        <d v="2020-11-05T00:00:00"/>
        <d v="2020-11-11T00:00:00"/>
        <d v="2020-11-13T00:00:00"/>
        <d v="2020-11-14T00:00:00"/>
        <d v="2020-11-15T00:00:00"/>
        <d v="2020-11-17T00:00:00"/>
        <d v="2020-11-19T00:00:00"/>
        <d v="2020-11-25T00:00:00"/>
        <d v="2020-11-29T00:00:00"/>
        <d v="2020-12-05T00:00:00"/>
        <d v="2020-12-07T00:00:00"/>
        <d v="2020-12-08T00:00:00"/>
        <d v="2020-12-10T00:00:00"/>
        <d v="2020-12-12T00:00:00"/>
        <d v="2020-12-13T00:00:00"/>
        <d v="2020-12-14T00:00:00"/>
        <d v="2020-12-15T00:00:00"/>
        <d v="2020-12-17T00:00:00"/>
        <d v="2020-12-18T00:00:00"/>
        <d v="2020-12-20T00:00:00"/>
        <d v="2020-12-21T00:00:00"/>
        <d v="2020-12-22T00:00:00"/>
        <d v="2020-12-28T00:00:00"/>
        <d v="2021-01-03T00:00:00"/>
        <d v="2021-01-04T00:00:00"/>
        <d v="2021-01-06T00:00:00"/>
        <d v="2021-01-07T00:00:00"/>
        <d v="2021-01-09T00:00:00"/>
        <d v="2021-01-12T00:00:00"/>
        <d v="2021-01-15T00:00:00"/>
        <d v="2021-01-16T00:00:00"/>
        <d v="2021-01-18T00:00:00"/>
        <d v="2021-01-19T00:00:00"/>
        <d v="2021-01-21T00:00:00"/>
        <d v="2021-01-23T00:00:00"/>
        <d v="2021-01-24T00:00:00"/>
        <d v="2021-01-25T00:00:00"/>
        <d v="2021-01-26T00:00:00"/>
        <d v="2021-01-27T00:00:00"/>
        <d v="2021-01-28T00:00:00"/>
        <d v="2021-01-31T00:00:00"/>
        <d v="2021-02-01T00:00:00"/>
        <d v="2021-02-05T00:00:00"/>
        <d v="2021-02-07T00:00:00"/>
        <d v="2021-02-14T00:00:00"/>
        <d v="2021-02-17T00:00:00"/>
        <d v="2021-02-19T00:00:00"/>
        <d v="2021-02-22T00:00:00"/>
        <d v="2021-02-23T00:00:00"/>
        <d v="2021-02-24T00:00:00"/>
        <d v="2021-03-02T00:00:00"/>
        <d v="2021-03-03T00:00:00"/>
        <d v="2021-03-04T00:00:00"/>
        <d v="2021-03-05T00:00:00"/>
        <d v="2021-03-07T00:00:00"/>
        <d v="2021-03-10T00:00:00"/>
        <d v="2021-03-13T00:00:00"/>
        <d v="2021-03-14T00:00:00"/>
        <d v="2021-03-17T00:00:00"/>
        <d v="2021-03-19T00:00:00"/>
        <d v="2021-03-22T00:00:00"/>
        <d v="2021-03-25T00:00:00"/>
        <d v="2021-03-26T00:00:00"/>
        <d v="2021-03-28T00:00:00"/>
        <d v="2021-03-30T00:00:00"/>
        <d v="2021-04-01T00:00:00"/>
        <d v="2021-04-02T00:00:00"/>
        <d v="2021-04-03T00:00:00"/>
        <d v="2021-04-04T00:00:00"/>
        <d v="2021-04-05T00:00:00"/>
        <d v="2021-04-06T00:00:00"/>
        <d v="2021-04-07T00:00:00"/>
        <d v="2021-04-09T00:00:00"/>
        <d v="2021-04-10T00:00:00"/>
        <d v="2021-04-12T00:00:00"/>
        <d v="2021-04-14T00:00:00"/>
        <d v="2021-04-15T00:00:00"/>
        <d v="2021-04-16T00:00:00"/>
        <d v="2021-04-17T00:00:00"/>
        <d v="2021-04-19T00:00:00"/>
        <d v="2021-04-22T00:00:00"/>
        <d v="2021-04-23T00:00:00"/>
        <d v="2021-04-24T00:00:00"/>
        <d v="2021-04-26T00:00:00"/>
        <d v="2021-04-27T00:00:00"/>
        <d v="2021-04-28T00:00:00"/>
        <d v="2021-04-29T00:00:00"/>
        <d v="2021-04-30T00:00:00"/>
        <d v="2021-05-02T00:00:00"/>
        <d v="2021-05-04T00:00:00"/>
        <d v="2021-05-05T00:00:00"/>
        <d v="2021-05-08T00:00:00"/>
        <d v="2021-05-09T00:00:00"/>
        <d v="2021-05-10T00:00:00"/>
        <d v="2021-05-11T00:00:00"/>
        <d v="2021-05-15T00:00:00"/>
        <d v="2021-05-16T00:00:00"/>
        <d v="2021-05-19T00:00:00"/>
        <d v="2021-05-26T00:00:00"/>
        <d v="2021-05-27T00:00:00"/>
        <d v="2021-05-28T00:00:00"/>
        <d v="2021-05-30T00:00:00"/>
        <d v="2021-06-01T00:00:00"/>
        <d v="2021-06-03T00:00:00"/>
        <d v="2021-06-04T00:00:00"/>
        <d v="2021-06-06T00:00:00"/>
        <d v="2021-06-11T00:00:00"/>
        <d v="2021-06-14T00:00:00"/>
        <d v="2021-06-15T00:00:00"/>
        <d v="2021-06-17T00:00:00"/>
        <d v="2021-06-20T00:00:00"/>
        <d v="2021-06-21T00:00:00"/>
        <d v="2021-06-24T00:00:00"/>
        <d v="2021-06-26T00:00:00"/>
        <d v="2021-06-27T00:00:00"/>
        <d v="2021-07-02T00:00:00"/>
        <d v="2021-07-03T00:00:00"/>
        <d v="2021-07-08T00:00:00"/>
        <d v="2021-07-16T00:00:00"/>
        <d v="2021-07-17T00:00:00"/>
        <d v="2021-07-18T00:00:00"/>
        <d v="2021-07-19T00:00:00"/>
        <d v="2021-07-21T00:00:00"/>
        <d v="2021-07-22T00:00:00"/>
        <d v="2021-07-28T00:00:00"/>
        <d v="2021-07-29T00:00:00"/>
        <d v="2021-08-01T00:00:00"/>
        <d v="2021-08-06T00:00:00"/>
        <d v="2021-08-07T00:00:00"/>
        <d v="2021-08-08T00:00:00"/>
        <d v="2021-08-09T00:00:00"/>
        <d v="2021-08-10T00:00:00"/>
        <d v="2021-08-11T00:00:00"/>
        <d v="2021-08-13T00:00:00"/>
        <d v="2021-08-14T00:00:00"/>
        <d v="2021-08-15T00:00:00"/>
        <d v="2021-08-16T00:00:00"/>
        <d v="2021-08-18T00:00:00"/>
        <d v="2021-08-20T00:00:00"/>
        <d v="2021-08-21T00:00:00"/>
        <d v="2021-08-23T00:00:00"/>
        <d v="2021-08-24T00:00:00"/>
        <d v="2021-08-28T00:00:00"/>
        <d v="2021-08-31T00:00:00"/>
        <d v="2021-09-03T00:00:00"/>
        <d v="2021-09-04T00:00:00"/>
        <d v="2021-09-05T00:00:00"/>
        <d v="2021-09-07T00:00:00"/>
        <d v="2021-09-15T00:00:00"/>
        <d v="2021-09-17T00:00:00"/>
        <d v="2021-09-18T00:00:00"/>
        <d v="2021-09-21T00:00:00"/>
        <d v="2021-09-22T00:00:00"/>
        <d v="2021-09-24T00:00:00"/>
        <d v="2021-09-25T00:00:00"/>
        <d v="2021-10-03T00:00:00"/>
        <d v="2021-10-06T00:00:00"/>
        <d v="2021-10-09T00:00:00"/>
        <d v="2021-10-11T00:00:00"/>
        <d v="2021-10-15T00:00:00"/>
        <d v="2021-10-16T00:00:00"/>
        <d v="2021-10-18T00:00:00"/>
        <d v="2021-10-22T00:00:00"/>
        <d v="2021-10-23T00:00:00"/>
        <d v="2021-10-24T00:00:00"/>
        <d v="2021-10-28T00:00:00"/>
        <d v="2021-10-29T00:00:00"/>
        <d v="2021-11-02T00:00:00"/>
        <d v="2021-11-04T00:00:00"/>
        <d v="2021-11-05T00:00:00"/>
        <d v="2021-11-06T00:00:00"/>
        <d v="2021-11-08T00:00:00"/>
        <d v="2021-11-09T00:00:00"/>
        <d v="2021-11-11T00:00:00"/>
        <d v="2021-11-12T00:00:00"/>
        <d v="2021-11-13T00:00:00"/>
        <d v="2021-11-14T00:00:00"/>
        <d v="2021-11-15T00:00:00"/>
        <d v="2021-11-18T00:00:00"/>
        <d v="2021-11-20T00:00:00"/>
        <d v="2021-11-22T00:00:00"/>
        <d v="2021-11-23T00:00:00"/>
        <d v="2021-11-24T00:00:00"/>
        <d v="2021-11-25T00:00:00"/>
        <d v="2021-11-26T00:00:00"/>
        <d v="2021-11-29T00:00:00"/>
        <d v="2021-12-08T00:00:00"/>
        <d v="2021-12-09T00:00:00"/>
        <d v="2021-12-10T00:00:00"/>
        <d v="2021-12-14T00:00:00"/>
        <d v="2021-12-18T00:00:00"/>
        <d v="2021-12-20T00:00:00"/>
        <d v="2021-12-22T00:00:00"/>
        <d v="2021-12-24T00:00:00"/>
        <d v="2021-12-26T00:00:00"/>
        <d v="2021-12-28T00:00:00"/>
        <d v="2021-12-29T00:00:00"/>
        <d v="2022-01-04T00:00:00"/>
        <d v="2022-01-12T00:00:00"/>
        <d v="2022-01-14T00:00:00"/>
        <d v="2022-01-15T00:00:00"/>
        <d v="2022-01-16T00:00:00"/>
        <d v="2022-01-18T00:00:00"/>
        <d v="2022-01-21T00:00:00"/>
        <d v="2022-01-27T00:00:00"/>
        <d v="2022-01-28T00:00:00"/>
        <d v="2022-01-29T00:00:00"/>
        <d v="2022-01-30T00:00:00"/>
        <d v="2022-01-31T00:00:00"/>
        <d v="2022-02-01T00:00:00"/>
        <d v="2022-02-02T00:00:00"/>
        <d v="2022-02-05T00:00:00"/>
        <d v="2022-02-06T00:00:00"/>
        <d v="2022-02-07T00:00:00"/>
        <d v="2022-02-10T00:00:00"/>
        <d v="2022-02-11T00:00:00"/>
        <d v="2022-02-13T00:00:00"/>
        <d v="2022-02-14T00:00:00"/>
        <d v="2022-02-15T00:00:00"/>
        <d v="2022-02-17T00:00:00"/>
        <d v="2022-02-20T00:00:00"/>
        <d v="2022-02-21T00:00:00"/>
        <d v="2022-02-22T00:00:00"/>
        <d v="2022-02-24T00:00:00"/>
        <d v="2022-02-25T00:00:00"/>
        <d v="2022-03-02T00:00:00"/>
        <d v="2022-03-04T00:00:00"/>
        <d v="2022-03-05T00:00:00"/>
        <d v="2022-03-06T00:00:00"/>
        <d v="2022-03-07T00:00:00"/>
        <d v="2022-03-08T00:00:00"/>
        <d v="2022-03-09T00:00:00"/>
        <d v="2022-03-10T00:00:00"/>
        <d v="2022-03-12T00:00:00"/>
        <d v="2022-03-14T00:00:00"/>
        <d v="2022-03-15T00:00:00"/>
        <d v="2022-03-16T00:00:00"/>
        <d v="2022-03-17T00:00:00"/>
        <d v="2022-03-18T00:00:00"/>
        <d v="2022-03-20T00:00:00"/>
        <d v="2022-03-21T00:00:00"/>
        <d v="2022-03-23T00:00:00"/>
        <d v="2022-03-24T00:00:00"/>
        <d v="2022-03-25T00:00:00"/>
        <d v="2022-03-27T00:00:00"/>
        <d v="2022-03-28T00:00:00"/>
        <d v="2022-03-29T00:00:00"/>
        <d v="2022-03-30T00:00:00"/>
        <d v="2022-04-03T00:00:00"/>
        <d v="2022-04-04T00:00:00"/>
        <d v="2022-04-05T00:00:00"/>
        <d v="2022-04-07T00:00:00"/>
        <d v="2022-04-11T00:00:00"/>
        <d v="2022-04-12T00:00:00"/>
        <d v="2022-04-14T00:00:00"/>
        <d v="2022-04-20T00:00:00"/>
        <d v="2022-04-21T00:00:00"/>
        <d v="2022-04-23T00:00:00"/>
        <d v="2022-04-24T00:00:00"/>
        <d v="2022-04-28T00:00:00"/>
        <d v="2022-04-30T00:00:00"/>
        <d v="2022-05-04T00:00:00"/>
        <d v="2022-05-06T00:00:00"/>
        <d v="2022-05-07T00:00:00"/>
        <d v="2022-05-10T00:00:00"/>
        <d v="2022-05-11T00:00:00"/>
        <d v="2022-05-12T00:00:00"/>
        <d v="2022-05-16T00:00:00"/>
        <d v="2022-05-17T00:00:00"/>
        <d v="2022-05-18T00:00:00"/>
        <d v="2022-05-20T00:00:00"/>
        <d v="2022-05-21T00:00:00"/>
        <d v="2022-05-22T00:00:00"/>
        <d v="2022-05-24T00:00:00"/>
        <d v="2022-05-26T00:00:00"/>
        <d v="2022-05-27T00:00:00"/>
        <d v="2022-05-28T00:00:00"/>
        <d v="2022-05-29T00:00:00"/>
        <d v="2022-05-30T00:00:00"/>
        <d v="2022-06-01T00:00:00"/>
        <d v="2022-06-02T00:00:00"/>
        <d v="2022-06-03T00:00:00"/>
        <d v="2022-06-05T00:00:00"/>
        <d v="2022-06-08T00:00:00"/>
        <d v="2022-06-09T00:00:00"/>
        <d v="2022-06-12T00:00:00"/>
        <d v="2022-06-13T00:00:00"/>
        <d v="2022-06-14T00:00:00"/>
        <d v="2022-06-15T00:00:00"/>
        <d v="2022-06-17T00:00:00"/>
        <d v="2022-06-18T00:00:00"/>
        <d v="2022-06-21T00:00:00"/>
        <d v="2022-06-22T00:00:00"/>
        <d v="2022-06-23T00:00:00"/>
        <d v="2022-06-27T00:00:00"/>
        <d v="2022-06-28T00:00:00"/>
        <d v="2022-06-29T00:00:00"/>
        <d v="2022-07-02T00:00:00"/>
        <d v="2022-07-04T00:00:00"/>
        <d v="2022-07-08T00:00:00"/>
        <d v="2022-07-09T00:00:00"/>
        <d v="2022-07-12T00:00:00"/>
        <d v="2022-07-13T00:00:00"/>
        <d v="2022-07-15T00:00:00"/>
        <d v="2022-07-16T00:00:00"/>
        <d v="2022-07-19T00:00:00"/>
        <d v="2022-07-25T00:00:00"/>
        <d v="2022-07-26T00:00:00"/>
        <d v="2022-07-31T00:00:00"/>
        <d v="2022-08-01T00:00:00"/>
        <d v="2022-08-02T00:00:00"/>
        <d v="2022-08-05T00:00:00"/>
        <d v="2022-08-06T00:00:00"/>
        <d v="2022-08-10T00:00:00"/>
        <d v="2022-08-11T00:00:00"/>
        <d v="2022-08-13T00:00:00"/>
        <d v="2022-08-14T00:00:00"/>
        <d v="2022-08-15T00:00:00"/>
        <d v="2022-08-17T00:00:00"/>
        <d v="2022-08-23T00:00:00"/>
        <d v="2022-08-24T00:00:00"/>
        <d v="2022-08-26T00:00:00"/>
        <d v="2022-08-29T00:00:00"/>
        <d v="2022-08-31T00:00:00"/>
        <d v="2022-09-01T00:00:00"/>
        <d v="2022-09-02T00:00:00"/>
        <d v="2022-09-07T00:00:00"/>
        <d v="2022-09-11T00:00:00"/>
        <d v="2022-09-12T00:00:00"/>
        <d v="2022-09-13T00:00:00"/>
        <d v="2022-09-15T00:00:00"/>
        <d v="2022-09-16T00:00:00"/>
        <d v="2022-09-18T00:00:00"/>
        <d v="2022-09-20T00:00:00"/>
        <d v="2022-09-21T00:00:00"/>
        <d v="2022-09-28T00:00:00"/>
        <d v="2022-09-29T00:00:00"/>
        <d v="2022-09-30T00:00:00"/>
        <d v="2022-10-01T00:00:00"/>
        <d v="2022-10-02T00:00:00"/>
        <d v="2022-10-04T00:00:00"/>
        <d v="2022-10-05T00:00:00"/>
        <d v="2022-10-06T00:00:00"/>
        <d v="2022-10-07T00:00:00"/>
        <d v="2022-10-08T00:00:00"/>
        <d v="2022-10-09T00:00:00"/>
        <d v="2022-10-11T00:00:00"/>
        <d v="2022-10-13T00:00:00"/>
        <d v="2022-10-15T00:00:00"/>
        <d v="2022-10-19T00:00:00"/>
        <d v="2022-10-20T00:00:00"/>
        <d v="2022-10-23T00:00:00"/>
        <d v="2022-10-24T00:00:00"/>
        <d v="2022-10-25T00:00:00"/>
        <d v="2022-10-27T00:00:00"/>
        <d v="2022-10-29T00:00:00"/>
        <d v="2022-10-30T00:00:00"/>
      </sharedItems>
      <fieldGroup par="8" base="0">
        <rangePr groupBy="months" startDate="2019-07-15T00:00:00" endDate="2022-10-31T00:00:00"/>
        <groupItems count="14">
          <s v="&lt;7/15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0/31/2022"/>
        </groupItems>
      </fieldGroup>
    </cacheField>
    <cacheField name="Client" numFmtId="0">
      <sharedItems/>
    </cacheField>
    <cacheField name="Region" numFmtId="0">
      <sharedItems/>
    </cacheField>
    <cacheField name="Month" numFmtId="0">
      <sharedItems/>
    </cacheField>
    <cacheField name="Year" numFmtId="0">
      <sharedItems containsSemiMixedTypes="0" containsString="0" containsNumber="1" containsInteger="1" minValue="2019" maxValue="2022"/>
    </cacheField>
    <cacheField name="Quarter" numFmtId="0">
      <sharedItems/>
    </cacheField>
    <cacheField name="Amount" numFmtId="0">
      <sharedItems containsSemiMixedTypes="0" containsString="0" containsNumber="1" containsInteger="1" minValue="50000" maxValue="1998763"/>
    </cacheField>
    <cacheField name="Quarters" numFmtId="0" databaseField="0">
      <fieldGroup base="0">
        <rangePr groupBy="quarters" startDate="2019-07-15T00:00:00" endDate="2022-10-31T00:00:00"/>
        <groupItems count="6">
          <s v="&lt;7/15/2019"/>
          <s v="Qtr1"/>
          <s v="Qtr2"/>
          <s v="Qtr3"/>
          <s v="Qtr4"/>
          <s v="&gt;10/31/2022"/>
        </groupItems>
      </fieldGroup>
    </cacheField>
    <cacheField name="Years" numFmtId="0" databaseField="0">
      <fieldGroup base="0">
        <rangePr groupBy="years" startDate="2019-07-15T00:00:00" endDate="2022-10-31T00:00:00"/>
        <groupItems count="6">
          <s v="&lt;7/15/2019"/>
          <s v="2019"/>
          <s v="2020"/>
          <s v="2021"/>
          <s v="2022"/>
          <s v="&gt;10/31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4">
  <r>
    <x v="0"/>
    <s v="ABC Corporation"/>
    <s v="South"/>
    <s v="July"/>
    <n v="2019"/>
    <s v="Q3"/>
    <n v="1741089"/>
  </r>
  <r>
    <x v="1"/>
    <s v="Bridges Company"/>
    <s v="East"/>
    <s v="July"/>
    <n v="2019"/>
    <s v="Q3"/>
    <n v="514989"/>
  </r>
  <r>
    <x v="2"/>
    <s v="Timefall Inc."/>
    <s v="East"/>
    <s v="July"/>
    <n v="2019"/>
    <s v="Q3"/>
    <n v="230071"/>
  </r>
  <r>
    <x v="3"/>
    <s v="Chiral Corporation"/>
    <s v="North"/>
    <s v="August"/>
    <n v="2019"/>
    <s v="Q3"/>
    <n v="1148912"/>
  </r>
  <r>
    <x v="4"/>
    <s v="Titan Industries"/>
    <s v="West"/>
    <s v="August"/>
    <n v="2019"/>
    <s v="Q3"/>
    <n v="405991"/>
  </r>
  <r>
    <x v="5"/>
    <s v="Eagle Security"/>
    <s v="South"/>
    <s v="August"/>
    <n v="2019"/>
    <s v="Q3"/>
    <n v="191708"/>
  </r>
  <r>
    <x v="6"/>
    <s v="Sol Company"/>
    <s v="South"/>
    <s v="August"/>
    <n v="2019"/>
    <s v="Q3"/>
    <n v="1757908"/>
  </r>
  <r>
    <x v="7"/>
    <s v="Eagle Security"/>
    <s v="East"/>
    <s v="September"/>
    <n v="2019"/>
    <s v="Q3"/>
    <n v="1209282"/>
  </r>
  <r>
    <x v="8"/>
    <s v="Titan Industries"/>
    <s v="West"/>
    <s v="September"/>
    <n v="2019"/>
    <s v="Q3"/>
    <n v="1581662"/>
  </r>
  <r>
    <x v="9"/>
    <s v="Titan Industries"/>
    <s v="South"/>
    <s v="October"/>
    <n v="2019"/>
    <s v="Q4"/>
    <n v="376043"/>
  </r>
  <r>
    <x v="10"/>
    <s v="Timefall Inc."/>
    <s v="East"/>
    <s v="October"/>
    <n v="2019"/>
    <s v="Q4"/>
    <n v="1978299"/>
  </r>
  <r>
    <x v="11"/>
    <s v="Timefall Inc."/>
    <s v="South"/>
    <s v="November"/>
    <n v="2019"/>
    <s v="Q4"/>
    <n v="914785"/>
  </r>
  <r>
    <x v="12"/>
    <s v="Timefall Inc."/>
    <s v="East"/>
    <s v="November"/>
    <n v="2019"/>
    <s v="Q4"/>
    <n v="1711222"/>
  </r>
  <r>
    <x v="13"/>
    <s v="Timefall Inc."/>
    <s v="West"/>
    <s v="November"/>
    <n v="2019"/>
    <s v="Q4"/>
    <n v="1257231"/>
  </r>
  <r>
    <x v="14"/>
    <s v="Timefall Inc."/>
    <s v="South"/>
    <s v="November"/>
    <n v="2019"/>
    <s v="Q4"/>
    <n v="407874"/>
  </r>
  <r>
    <x v="15"/>
    <s v="Timefall Inc."/>
    <s v="North"/>
    <s v="November"/>
    <n v="2019"/>
    <s v="Q4"/>
    <n v="589765"/>
  </r>
  <r>
    <x v="16"/>
    <s v="Titan Industries"/>
    <s v="North"/>
    <s v="December"/>
    <n v="2019"/>
    <s v="Q4"/>
    <n v="485286"/>
  </r>
  <r>
    <x v="17"/>
    <s v="Titan Industries"/>
    <s v="North"/>
    <s v="December"/>
    <n v="2019"/>
    <s v="Q4"/>
    <n v="467422"/>
  </r>
  <r>
    <x v="18"/>
    <s v="Titan Industries"/>
    <s v="East"/>
    <s v="December"/>
    <n v="2019"/>
    <s v="Q4"/>
    <n v="1838220"/>
  </r>
  <r>
    <x v="19"/>
    <s v="Eagle Security"/>
    <s v="South"/>
    <s v="January"/>
    <n v="2020"/>
    <s v="Q1"/>
    <n v="1958181"/>
  </r>
  <r>
    <x v="20"/>
    <s v="Titan Industries"/>
    <s v="North"/>
    <s v="January"/>
    <n v="2020"/>
    <s v="Q1"/>
    <n v="1370705"/>
  </r>
  <r>
    <x v="21"/>
    <s v="Titan Industries"/>
    <s v="South"/>
    <s v="January"/>
    <n v="2020"/>
    <s v="Q1"/>
    <n v="1683109"/>
  </r>
  <r>
    <x v="22"/>
    <s v="Titan Industries"/>
    <s v="East"/>
    <s v="January"/>
    <n v="2020"/>
    <s v="Q1"/>
    <n v="564927"/>
  </r>
  <r>
    <x v="23"/>
    <s v="Titan Industries"/>
    <s v="South"/>
    <s v="January"/>
    <n v="2020"/>
    <s v="Q1"/>
    <n v="239424"/>
  </r>
  <r>
    <x v="23"/>
    <s v="Titan Industries"/>
    <s v="East"/>
    <s v="January"/>
    <n v="2020"/>
    <s v="Q1"/>
    <n v="774500"/>
  </r>
  <r>
    <x v="23"/>
    <s v="Titan Industries"/>
    <s v="South"/>
    <s v="January"/>
    <n v="2020"/>
    <s v="Q1"/>
    <n v="1096869"/>
  </r>
  <r>
    <x v="24"/>
    <s v="Titan Industries"/>
    <s v="South"/>
    <s v="January"/>
    <n v="2020"/>
    <s v="Q1"/>
    <n v="1862557"/>
  </r>
  <r>
    <x v="25"/>
    <s v="Titan Industries"/>
    <s v="North"/>
    <s v="January"/>
    <n v="2020"/>
    <s v="Q1"/>
    <n v="1437017"/>
  </r>
  <r>
    <x v="25"/>
    <s v="Titan Industries"/>
    <s v="South"/>
    <s v="January"/>
    <n v="2020"/>
    <s v="Q1"/>
    <n v="1848717"/>
  </r>
  <r>
    <x v="26"/>
    <s v="Eagle Security"/>
    <s v="East"/>
    <s v="January"/>
    <n v="2020"/>
    <s v="Q1"/>
    <n v="1933018"/>
  </r>
  <r>
    <x v="26"/>
    <s v="Eagle Security"/>
    <s v="South"/>
    <s v="January"/>
    <n v="2020"/>
    <s v="Q1"/>
    <n v="1987908"/>
  </r>
  <r>
    <x v="27"/>
    <s v="Eagle Security"/>
    <s v="West"/>
    <s v="January"/>
    <n v="2020"/>
    <s v="Q1"/>
    <n v="1264058"/>
  </r>
  <r>
    <x v="27"/>
    <s v="Eagle Security"/>
    <s v="West"/>
    <s v="January"/>
    <n v="2020"/>
    <s v="Q1"/>
    <n v="1750150"/>
  </r>
  <r>
    <x v="28"/>
    <s v="Eagle Security"/>
    <s v="South"/>
    <s v="January"/>
    <n v="2020"/>
    <s v="Q1"/>
    <n v="1495289"/>
  </r>
  <r>
    <x v="28"/>
    <s v="Eagle Security"/>
    <s v="East"/>
    <s v="January"/>
    <n v="2020"/>
    <s v="Q1"/>
    <n v="391699"/>
  </r>
  <r>
    <x v="29"/>
    <s v="Eagle Security"/>
    <s v="North"/>
    <s v="January"/>
    <n v="2020"/>
    <s v="Q1"/>
    <n v="877778"/>
  </r>
  <r>
    <x v="29"/>
    <s v="Eagle Security"/>
    <s v="North"/>
    <s v="January"/>
    <n v="2020"/>
    <s v="Q1"/>
    <n v="1366272"/>
  </r>
  <r>
    <x v="29"/>
    <s v="Eagle Security"/>
    <s v="North"/>
    <s v="January"/>
    <n v="2020"/>
    <s v="Q1"/>
    <n v="1766994"/>
  </r>
  <r>
    <x v="29"/>
    <s v="Chiral Corporation"/>
    <s v="South"/>
    <s v="January"/>
    <n v="2020"/>
    <s v="Q1"/>
    <n v="1718743"/>
  </r>
  <r>
    <x v="30"/>
    <s v="Chiral Corporation"/>
    <s v="East"/>
    <s v="January"/>
    <n v="2020"/>
    <s v="Q1"/>
    <n v="538621"/>
  </r>
  <r>
    <x v="31"/>
    <s v="Chiral Corporation"/>
    <s v="West"/>
    <s v="January"/>
    <n v="2020"/>
    <s v="Q1"/>
    <n v="184900"/>
  </r>
  <r>
    <x v="32"/>
    <s v="Chiral Corporation"/>
    <s v="South"/>
    <s v="January"/>
    <n v="2020"/>
    <s v="Q1"/>
    <n v="1598219"/>
  </r>
  <r>
    <x v="33"/>
    <s v="Eagle Security"/>
    <s v="North"/>
    <s v="January"/>
    <n v="2020"/>
    <s v="Q1"/>
    <n v="969025"/>
  </r>
  <r>
    <x v="33"/>
    <s v="Chiral Corporation"/>
    <s v="South"/>
    <s v="January"/>
    <n v="2020"/>
    <s v="Q1"/>
    <n v="1988680"/>
  </r>
  <r>
    <x v="34"/>
    <s v="Chiral Corporation"/>
    <s v="East"/>
    <s v="January"/>
    <n v="2020"/>
    <s v="Q1"/>
    <n v="1520170"/>
  </r>
  <r>
    <x v="35"/>
    <s v="Chiral Corporation"/>
    <s v="West"/>
    <s v="February"/>
    <n v="2020"/>
    <s v="Q1"/>
    <n v="756093"/>
  </r>
  <r>
    <x v="36"/>
    <s v="Chiral Corporation"/>
    <s v="South"/>
    <s v="February"/>
    <n v="2020"/>
    <s v="Q1"/>
    <n v="1635914"/>
  </r>
  <r>
    <x v="37"/>
    <s v="Chiral Corporation"/>
    <s v="East"/>
    <s v="February"/>
    <n v="2020"/>
    <s v="Q1"/>
    <n v="1704629"/>
  </r>
  <r>
    <x v="38"/>
    <s v="Chiral Corporation"/>
    <s v="South"/>
    <s v="February"/>
    <n v="2020"/>
    <s v="Q1"/>
    <n v="925137"/>
  </r>
  <r>
    <x v="38"/>
    <s v="Chiral Corporation"/>
    <s v="West"/>
    <s v="February"/>
    <n v="2020"/>
    <s v="Q1"/>
    <n v="1246174"/>
  </r>
  <r>
    <x v="39"/>
    <s v="Chiral Corporation"/>
    <s v="South"/>
    <s v="February"/>
    <n v="2020"/>
    <s v="Q1"/>
    <n v="576222"/>
  </r>
  <r>
    <x v="40"/>
    <s v="Chiral Corporation"/>
    <s v="North"/>
    <s v="February"/>
    <n v="2020"/>
    <s v="Q1"/>
    <n v="953291"/>
  </r>
  <r>
    <x v="41"/>
    <s v="Chiral Corporation"/>
    <s v="East"/>
    <s v="February"/>
    <n v="2020"/>
    <s v="Q1"/>
    <n v="1593038"/>
  </r>
  <r>
    <x v="42"/>
    <s v="Chiral Corporation"/>
    <s v="South"/>
    <s v="February"/>
    <n v="2020"/>
    <s v="Q1"/>
    <n v="1784478"/>
  </r>
  <r>
    <x v="43"/>
    <s v="Chiral Corporation"/>
    <s v="South"/>
    <s v="February"/>
    <n v="2020"/>
    <s v="Q1"/>
    <n v="1493958"/>
  </r>
  <r>
    <x v="44"/>
    <s v="Chiral Corporation"/>
    <s v="East"/>
    <s v="February"/>
    <n v="2020"/>
    <s v="Q1"/>
    <n v="1509042"/>
  </r>
  <r>
    <x v="45"/>
    <s v="Chiral Corporation"/>
    <s v="South"/>
    <s v="February"/>
    <n v="2020"/>
    <s v="Q1"/>
    <n v="1445703"/>
  </r>
  <r>
    <x v="45"/>
    <s v="Chiral Corporation"/>
    <s v="East"/>
    <s v="February"/>
    <n v="2020"/>
    <s v="Q1"/>
    <n v="1219313"/>
  </r>
  <r>
    <x v="46"/>
    <s v="Chiral Corporation"/>
    <s v="North"/>
    <s v="February"/>
    <n v="2020"/>
    <s v="Q1"/>
    <n v="1378458"/>
  </r>
  <r>
    <x v="46"/>
    <s v="Chiral Corporation"/>
    <s v="South"/>
    <s v="February"/>
    <n v="2020"/>
    <s v="Q1"/>
    <n v="812267"/>
  </r>
  <r>
    <x v="47"/>
    <s v="Eagle Security"/>
    <s v="East"/>
    <s v="February"/>
    <n v="2020"/>
    <s v="Q1"/>
    <n v="1473799"/>
  </r>
  <r>
    <x v="47"/>
    <s v="ABC Corporation"/>
    <s v="North"/>
    <s v="February"/>
    <n v="2020"/>
    <s v="Q1"/>
    <n v="1085955"/>
  </r>
  <r>
    <x v="48"/>
    <s v="ABC Corporation"/>
    <s v="West"/>
    <s v="March"/>
    <n v="2020"/>
    <s v="Q1"/>
    <n v="1822041"/>
  </r>
  <r>
    <x v="49"/>
    <s v="ABC Corporation"/>
    <s v="East"/>
    <s v="March"/>
    <n v="2020"/>
    <s v="Q1"/>
    <n v="942170"/>
  </r>
  <r>
    <x v="50"/>
    <s v="ABC Corporation"/>
    <s v="South"/>
    <s v="March"/>
    <n v="2020"/>
    <s v="Q1"/>
    <n v="1771632"/>
  </r>
  <r>
    <x v="50"/>
    <s v="ABC Corporation"/>
    <s v="South"/>
    <s v="March"/>
    <n v="2020"/>
    <s v="Q1"/>
    <n v="790962"/>
  </r>
  <r>
    <x v="50"/>
    <s v="ABC Corporation"/>
    <s v="South"/>
    <s v="March"/>
    <n v="2020"/>
    <s v="Q1"/>
    <n v="1148983"/>
  </r>
  <r>
    <x v="51"/>
    <s v="ABC Corporation"/>
    <s v="West"/>
    <s v="March"/>
    <n v="2020"/>
    <s v="Q1"/>
    <n v="1233631"/>
  </r>
  <r>
    <x v="52"/>
    <s v="ABC Corporation"/>
    <s v="South"/>
    <s v="March"/>
    <n v="2020"/>
    <s v="Q1"/>
    <n v="1107658"/>
  </r>
  <r>
    <x v="53"/>
    <s v="ABC Corporation"/>
    <s v="South"/>
    <s v="March"/>
    <n v="2020"/>
    <s v="Q1"/>
    <n v="1498380"/>
  </r>
  <r>
    <x v="54"/>
    <s v="ABC Corporation"/>
    <s v="South"/>
    <s v="March"/>
    <n v="2020"/>
    <s v="Q1"/>
    <n v="226445"/>
  </r>
  <r>
    <x v="55"/>
    <s v="ABC Corporation"/>
    <s v="South"/>
    <s v="March"/>
    <n v="2020"/>
    <s v="Q1"/>
    <n v="407754"/>
  </r>
  <r>
    <x v="56"/>
    <s v="ABC Corporation"/>
    <s v="South"/>
    <s v="March"/>
    <n v="2020"/>
    <s v="Q1"/>
    <n v="322835"/>
  </r>
  <r>
    <x v="56"/>
    <s v="ABC Corporation"/>
    <s v="East"/>
    <s v="March"/>
    <n v="2020"/>
    <s v="Q1"/>
    <n v="667093"/>
  </r>
  <r>
    <x v="57"/>
    <s v="Eagle Security"/>
    <s v="South"/>
    <s v="March"/>
    <n v="2020"/>
    <s v="Q1"/>
    <n v="1257419"/>
  </r>
  <r>
    <x v="57"/>
    <s v="Sol Company"/>
    <s v="West"/>
    <s v="March"/>
    <n v="2020"/>
    <s v="Q1"/>
    <n v="1289709"/>
  </r>
  <r>
    <x v="58"/>
    <s v="Sol Company"/>
    <s v="North"/>
    <s v="March"/>
    <n v="2020"/>
    <s v="Q1"/>
    <n v="344951"/>
  </r>
  <r>
    <x v="59"/>
    <s v="Sol Company"/>
    <s v="North"/>
    <s v="March"/>
    <n v="2020"/>
    <s v="Q1"/>
    <n v="1326360"/>
  </r>
  <r>
    <x v="60"/>
    <s v="Sol Company"/>
    <s v="North"/>
    <s v="March"/>
    <n v="2020"/>
    <s v="Q1"/>
    <n v="1863118"/>
  </r>
  <r>
    <x v="61"/>
    <s v="Sol Company"/>
    <s v="North"/>
    <s v="April"/>
    <n v="2020"/>
    <s v="Q1"/>
    <n v="1153948"/>
  </r>
  <r>
    <x v="61"/>
    <s v="Sol Company"/>
    <s v="North"/>
    <s v="April"/>
    <n v="2020"/>
    <s v="Q1"/>
    <n v="752850"/>
  </r>
  <r>
    <x v="62"/>
    <s v="Sol Company"/>
    <s v="North"/>
    <s v="April"/>
    <n v="2020"/>
    <s v="Q1"/>
    <n v="1649721"/>
  </r>
  <r>
    <x v="62"/>
    <s v="Sol Company"/>
    <s v="North"/>
    <s v="April"/>
    <n v="2020"/>
    <s v="Q1"/>
    <n v="1014259"/>
  </r>
  <r>
    <x v="62"/>
    <s v="Sol Company"/>
    <s v="North"/>
    <s v="April"/>
    <n v="2020"/>
    <s v="Q1"/>
    <n v="849261"/>
  </r>
  <r>
    <x v="63"/>
    <s v="Sol Company"/>
    <s v="North"/>
    <s v="April"/>
    <n v="2020"/>
    <s v="Q1"/>
    <n v="1716438"/>
  </r>
  <r>
    <x v="64"/>
    <s v="Sol Company"/>
    <s v="North"/>
    <s v="April"/>
    <n v="2020"/>
    <s v="Q1"/>
    <n v="1862963"/>
  </r>
  <r>
    <x v="65"/>
    <s v="Sol Company"/>
    <s v="North"/>
    <s v="April"/>
    <n v="2020"/>
    <s v="Q1"/>
    <n v="1454907"/>
  </r>
  <r>
    <x v="65"/>
    <s v="Sol Company"/>
    <s v="North"/>
    <s v="April"/>
    <n v="2020"/>
    <s v="Q1"/>
    <n v="207300"/>
  </r>
  <r>
    <x v="66"/>
    <s v="Sol Company"/>
    <s v="North"/>
    <s v="April"/>
    <n v="2020"/>
    <s v="Q1"/>
    <n v="536469"/>
  </r>
  <r>
    <x v="66"/>
    <s v="Sol Company"/>
    <s v="South"/>
    <s v="April"/>
    <n v="2020"/>
    <s v="Q1"/>
    <n v="1230645"/>
  </r>
  <r>
    <x v="67"/>
    <s v="Sol Company"/>
    <s v="North"/>
    <s v="April"/>
    <n v="2020"/>
    <s v="Q1"/>
    <n v="153011"/>
  </r>
  <r>
    <x v="67"/>
    <s v="Sol Company"/>
    <s v="North"/>
    <s v="April"/>
    <n v="2020"/>
    <s v="Q1"/>
    <n v="1697736"/>
  </r>
  <r>
    <x v="68"/>
    <s v="Sol Company"/>
    <s v="North"/>
    <s v="April"/>
    <n v="2020"/>
    <s v="Q1"/>
    <n v="281074"/>
  </r>
  <r>
    <x v="69"/>
    <s v="Sol Company"/>
    <s v="North"/>
    <s v="April"/>
    <n v="2020"/>
    <s v="Q1"/>
    <n v="1125999"/>
  </r>
  <r>
    <x v="69"/>
    <s v="Sol Company"/>
    <s v="South"/>
    <s v="April"/>
    <n v="2020"/>
    <s v="Q1"/>
    <n v="1541895"/>
  </r>
  <r>
    <x v="70"/>
    <s v="Eagle Security"/>
    <s v="South"/>
    <s v="April"/>
    <n v="2020"/>
    <s v="Q1"/>
    <n v="1607715"/>
  </r>
  <r>
    <x v="71"/>
    <s v="Eagle Security"/>
    <s v="South"/>
    <s v="April"/>
    <n v="2020"/>
    <s v="Q1"/>
    <n v="824127"/>
  </r>
  <r>
    <x v="72"/>
    <s v="Eagle Security"/>
    <s v="South"/>
    <s v="April"/>
    <n v="2020"/>
    <s v="Q1"/>
    <n v="500931"/>
  </r>
  <r>
    <x v="72"/>
    <s v="Eagle Security"/>
    <s v="South"/>
    <s v="April"/>
    <n v="2020"/>
    <s v="Q1"/>
    <n v="343248"/>
  </r>
  <r>
    <x v="72"/>
    <s v="Eagle Security"/>
    <s v="South"/>
    <s v="April"/>
    <n v="2020"/>
    <s v="Q1"/>
    <n v="238885"/>
  </r>
  <r>
    <x v="73"/>
    <s v="Eagle Security"/>
    <s v="South"/>
    <s v="April"/>
    <n v="2020"/>
    <s v="Q1"/>
    <n v="223896"/>
  </r>
  <r>
    <x v="73"/>
    <s v="Eagle Security"/>
    <s v="South"/>
    <s v="April"/>
    <n v="2020"/>
    <s v="Q1"/>
    <n v="1425288"/>
  </r>
  <r>
    <x v="74"/>
    <s v="Bridges Company"/>
    <s v="South"/>
    <s v="April"/>
    <n v="2020"/>
    <s v="Q1"/>
    <n v="949953"/>
  </r>
  <r>
    <x v="75"/>
    <s v="Bridges Company"/>
    <s v="South"/>
    <s v="April"/>
    <n v="2020"/>
    <s v="Q1"/>
    <n v="1122767"/>
  </r>
  <r>
    <x v="76"/>
    <s v="Bridges Company"/>
    <s v="South"/>
    <s v="May"/>
    <n v="2020"/>
    <s v="Q2"/>
    <n v="1506717"/>
  </r>
  <r>
    <x v="77"/>
    <s v="Bridges Company"/>
    <s v="South"/>
    <s v="May"/>
    <n v="2020"/>
    <s v="Q2"/>
    <n v="842817"/>
  </r>
  <r>
    <x v="78"/>
    <s v="Bridges Company"/>
    <s v="South"/>
    <s v="May"/>
    <n v="2020"/>
    <s v="Q2"/>
    <n v="1389693"/>
  </r>
  <r>
    <x v="79"/>
    <s v="Bridges Company"/>
    <s v="South"/>
    <s v="May"/>
    <n v="2020"/>
    <s v="Q2"/>
    <n v="563256"/>
  </r>
  <r>
    <x v="79"/>
    <s v="Bridges Company"/>
    <s v="West"/>
    <s v="May"/>
    <n v="2020"/>
    <s v="Q2"/>
    <n v="1893271"/>
  </r>
  <r>
    <x v="79"/>
    <s v="Bridges Company"/>
    <s v="South"/>
    <s v="May"/>
    <n v="2020"/>
    <s v="Q2"/>
    <n v="688034"/>
  </r>
  <r>
    <x v="80"/>
    <s v="Bridges Company"/>
    <s v="South"/>
    <s v="May"/>
    <n v="2020"/>
    <s v="Q2"/>
    <n v="1612228"/>
  </r>
  <r>
    <x v="81"/>
    <s v="Bridges Company"/>
    <s v="South"/>
    <s v="May"/>
    <n v="2020"/>
    <s v="Q2"/>
    <n v="350572"/>
  </r>
  <r>
    <x v="81"/>
    <s v="Bridges Company"/>
    <s v="South"/>
    <s v="May"/>
    <n v="2020"/>
    <s v="Q2"/>
    <n v="1083441"/>
  </r>
  <r>
    <x v="81"/>
    <s v="Bridges Company"/>
    <s v="South"/>
    <s v="May"/>
    <n v="2020"/>
    <s v="Q2"/>
    <n v="1945477"/>
  </r>
  <r>
    <x v="82"/>
    <s v="Bridges Company"/>
    <s v="South"/>
    <s v="May"/>
    <n v="2020"/>
    <s v="Q2"/>
    <n v="340954"/>
  </r>
  <r>
    <x v="83"/>
    <s v="Bridges Company"/>
    <s v="South"/>
    <s v="May"/>
    <n v="2020"/>
    <s v="Q2"/>
    <n v="166600"/>
  </r>
  <r>
    <x v="84"/>
    <s v="Bridges Company"/>
    <s v="South"/>
    <s v="May"/>
    <n v="2020"/>
    <s v="Q2"/>
    <n v="1675768"/>
  </r>
  <r>
    <x v="85"/>
    <s v="Bridges Company"/>
    <s v="South"/>
    <s v="May"/>
    <n v="2020"/>
    <s v="Q2"/>
    <n v="140361"/>
  </r>
  <r>
    <x v="86"/>
    <s v="Bridges Company"/>
    <s v="South"/>
    <s v="May"/>
    <n v="2020"/>
    <s v="Q2"/>
    <n v="1671316"/>
  </r>
  <r>
    <x v="87"/>
    <s v="Bridges Company"/>
    <s v="South"/>
    <s v="May"/>
    <n v="2020"/>
    <s v="Q2"/>
    <n v="1968717"/>
  </r>
  <r>
    <x v="88"/>
    <s v="Bridges Company"/>
    <s v="West"/>
    <s v="May"/>
    <n v="2020"/>
    <s v="Q2"/>
    <n v="393879"/>
  </r>
  <r>
    <x v="89"/>
    <s v="Bridges Company"/>
    <s v="South"/>
    <s v="May"/>
    <n v="2020"/>
    <s v="Q2"/>
    <n v="1489957"/>
  </r>
  <r>
    <x v="90"/>
    <s v="Bridges Company"/>
    <s v="South"/>
    <s v="May"/>
    <n v="2020"/>
    <s v="Q2"/>
    <n v="156636"/>
  </r>
  <r>
    <x v="90"/>
    <s v="Bridges Company"/>
    <s v="West"/>
    <s v="May"/>
    <n v="2020"/>
    <s v="Q2"/>
    <n v="343043"/>
  </r>
  <r>
    <x v="91"/>
    <s v="Bridges Company"/>
    <s v="West"/>
    <s v="May"/>
    <n v="2020"/>
    <s v="Q2"/>
    <n v="153941"/>
  </r>
  <r>
    <x v="92"/>
    <s v="Bridges Company"/>
    <s v="West"/>
    <s v="May"/>
    <n v="2020"/>
    <s v="Q2"/>
    <n v="1725603"/>
  </r>
  <r>
    <x v="93"/>
    <s v="Eagle Security"/>
    <s v="North"/>
    <s v="May"/>
    <n v="2020"/>
    <s v="Q2"/>
    <n v="661441"/>
  </r>
  <r>
    <x v="94"/>
    <s v="Bridges Company"/>
    <s v="West"/>
    <s v="May"/>
    <n v="2020"/>
    <s v="Q2"/>
    <n v="1225116"/>
  </r>
  <r>
    <x v="95"/>
    <s v="Bridges Company"/>
    <s v="West"/>
    <s v="June"/>
    <n v="2020"/>
    <s v="Q2"/>
    <n v="1542829"/>
  </r>
  <r>
    <x v="96"/>
    <s v="Bridges Company"/>
    <s v="West"/>
    <s v="June"/>
    <n v="2020"/>
    <s v="Q2"/>
    <n v="1297497"/>
  </r>
  <r>
    <x v="96"/>
    <s v="Eagle Security"/>
    <s v="West"/>
    <s v="June"/>
    <n v="2020"/>
    <s v="Q2"/>
    <n v="1950030"/>
  </r>
  <r>
    <x v="97"/>
    <s v="Bridges Company"/>
    <s v="North"/>
    <s v="June"/>
    <n v="2020"/>
    <s v="Q2"/>
    <n v="1438207"/>
  </r>
  <r>
    <x v="98"/>
    <s v="Bridges Company"/>
    <s v="West"/>
    <s v="June"/>
    <n v="2020"/>
    <s v="Q2"/>
    <n v="1122487"/>
  </r>
  <r>
    <x v="99"/>
    <s v="Bridges Company"/>
    <s v="West"/>
    <s v="June"/>
    <n v="2020"/>
    <s v="Q2"/>
    <n v="297267"/>
  </r>
  <r>
    <x v="99"/>
    <s v="Eagle Security"/>
    <s v="West"/>
    <s v="June"/>
    <n v="2020"/>
    <s v="Q2"/>
    <n v="364278"/>
  </r>
  <r>
    <x v="100"/>
    <s v="Bridges Company"/>
    <s v="West"/>
    <s v="June"/>
    <n v="2020"/>
    <s v="Q2"/>
    <n v="731138"/>
  </r>
  <r>
    <x v="101"/>
    <s v="Bridges Company"/>
    <s v="West"/>
    <s v="June"/>
    <n v="2020"/>
    <s v="Q2"/>
    <n v="1558700"/>
  </r>
  <r>
    <x v="102"/>
    <s v="Bridges Company"/>
    <s v="South"/>
    <s v="June"/>
    <n v="2020"/>
    <s v="Q2"/>
    <n v="130451"/>
  </r>
  <r>
    <x v="102"/>
    <s v="Eagle Security"/>
    <s v="West"/>
    <s v="June"/>
    <n v="2020"/>
    <s v="Q2"/>
    <n v="1798005"/>
  </r>
  <r>
    <x v="102"/>
    <s v="Bridges Company"/>
    <s v="West"/>
    <s v="June"/>
    <n v="2020"/>
    <s v="Q2"/>
    <n v="956910"/>
  </r>
  <r>
    <x v="103"/>
    <s v="Bridges Company"/>
    <s v="North"/>
    <s v="June"/>
    <n v="2020"/>
    <s v="Q2"/>
    <n v="1973431"/>
  </r>
  <r>
    <x v="104"/>
    <s v="Eagle Security"/>
    <s v="North"/>
    <s v="June"/>
    <n v="2020"/>
    <s v="Q2"/>
    <n v="922236"/>
  </r>
  <r>
    <x v="105"/>
    <s v="Bridges Company"/>
    <s v="North"/>
    <s v="June"/>
    <n v="2020"/>
    <s v="Q2"/>
    <n v="945055"/>
  </r>
  <r>
    <x v="106"/>
    <s v="Bridges Company"/>
    <s v="North"/>
    <s v="July"/>
    <n v="2020"/>
    <s v="Q3"/>
    <n v="1500441"/>
  </r>
  <r>
    <x v="106"/>
    <s v="Eagle Security"/>
    <s v="North"/>
    <s v="July"/>
    <n v="2020"/>
    <s v="Q3"/>
    <n v="1246308"/>
  </r>
  <r>
    <x v="107"/>
    <s v="Bridges Company"/>
    <s v="North"/>
    <s v="July"/>
    <n v="2020"/>
    <s v="Q3"/>
    <n v="1009099"/>
  </r>
  <r>
    <x v="108"/>
    <s v="Eagle Security"/>
    <s v="North"/>
    <s v="July"/>
    <n v="2020"/>
    <s v="Q3"/>
    <n v="466491"/>
  </r>
  <r>
    <x v="109"/>
    <s v="Eagle Security"/>
    <s v="South"/>
    <s v="July"/>
    <n v="2020"/>
    <s v="Q3"/>
    <n v="1193385"/>
  </r>
  <r>
    <x v="110"/>
    <s v="Eagle Security"/>
    <s v="North"/>
    <s v="July"/>
    <n v="2020"/>
    <s v="Q3"/>
    <n v="625849"/>
  </r>
  <r>
    <x v="111"/>
    <s v="Bridges Company"/>
    <s v="North"/>
    <s v="July"/>
    <n v="2020"/>
    <s v="Q3"/>
    <n v="796233"/>
  </r>
  <r>
    <x v="112"/>
    <s v="Eagle Security"/>
    <s v="North"/>
    <s v="July"/>
    <n v="2020"/>
    <s v="Q3"/>
    <n v="1820445"/>
  </r>
  <r>
    <x v="113"/>
    <s v="Eagle Security"/>
    <s v="North"/>
    <s v="July"/>
    <n v="2020"/>
    <s v="Q3"/>
    <n v="1813892"/>
  </r>
  <r>
    <x v="114"/>
    <s v="Bridges Company"/>
    <s v="South"/>
    <s v="July"/>
    <n v="2020"/>
    <s v="Q3"/>
    <n v="164169"/>
  </r>
  <r>
    <x v="115"/>
    <s v="Bridges Company"/>
    <s v="North"/>
    <s v="July"/>
    <n v="2020"/>
    <s v="Q3"/>
    <n v="512670"/>
  </r>
  <r>
    <x v="116"/>
    <s v="Bridges Company"/>
    <s v="South"/>
    <s v="August"/>
    <n v="2020"/>
    <s v="Q3"/>
    <n v="651065"/>
  </r>
  <r>
    <x v="117"/>
    <s v="Bridges Company"/>
    <s v="South"/>
    <s v="August"/>
    <n v="2020"/>
    <s v="Q3"/>
    <n v="718481"/>
  </r>
  <r>
    <x v="118"/>
    <s v="Eagle Security"/>
    <s v="South"/>
    <s v="August"/>
    <n v="2020"/>
    <s v="Q3"/>
    <n v="1447439"/>
  </r>
  <r>
    <x v="119"/>
    <s v="Eagle Security"/>
    <s v="South"/>
    <s v="August"/>
    <n v="2020"/>
    <s v="Q3"/>
    <n v="1780271"/>
  </r>
  <r>
    <x v="120"/>
    <s v="Eagle Security"/>
    <s v="North"/>
    <s v="August"/>
    <n v="2020"/>
    <s v="Q3"/>
    <n v="1045298"/>
  </r>
  <r>
    <x v="120"/>
    <s v="Eagle Security"/>
    <s v="South"/>
    <s v="August"/>
    <n v="2020"/>
    <s v="Q3"/>
    <n v="892802"/>
  </r>
  <r>
    <x v="121"/>
    <s v="Bridges Company"/>
    <s v="South"/>
    <s v="August"/>
    <n v="2020"/>
    <s v="Q3"/>
    <n v="423820"/>
  </r>
  <r>
    <x v="122"/>
    <s v="Bridges Company"/>
    <s v="South"/>
    <s v="August"/>
    <n v="2020"/>
    <s v="Q3"/>
    <n v="1046614"/>
  </r>
  <r>
    <x v="123"/>
    <s v="Bridges Company"/>
    <s v="South"/>
    <s v="August"/>
    <n v="2020"/>
    <s v="Q3"/>
    <n v="1043729"/>
  </r>
  <r>
    <x v="123"/>
    <s v="Bridges Company"/>
    <s v="South"/>
    <s v="August"/>
    <n v="2020"/>
    <s v="Q3"/>
    <n v="1922617"/>
  </r>
  <r>
    <x v="124"/>
    <s v="Eagle Security"/>
    <s v="South"/>
    <s v="August"/>
    <n v="2020"/>
    <s v="Q3"/>
    <n v="1423294"/>
  </r>
  <r>
    <x v="125"/>
    <s v="Eagle Security"/>
    <s v="East"/>
    <s v="August"/>
    <n v="2020"/>
    <s v="Q3"/>
    <n v="1852090"/>
  </r>
  <r>
    <x v="126"/>
    <s v="Eagle Security"/>
    <s v="East"/>
    <s v="August"/>
    <n v="2020"/>
    <s v="Q3"/>
    <n v="1725787"/>
  </r>
  <r>
    <x v="127"/>
    <s v="Eagle Security"/>
    <s v="East"/>
    <s v="August"/>
    <n v="2020"/>
    <s v="Q3"/>
    <n v="1441497"/>
  </r>
  <r>
    <x v="128"/>
    <s v="Eagle Security"/>
    <s v="East"/>
    <s v="August"/>
    <n v="2020"/>
    <s v="Q3"/>
    <n v="833493"/>
  </r>
  <r>
    <x v="129"/>
    <s v="Bridges Company"/>
    <s v="East"/>
    <s v="August"/>
    <n v="2020"/>
    <s v="Q3"/>
    <n v="521666"/>
  </r>
  <r>
    <x v="130"/>
    <s v="Eagle Security"/>
    <s v="East"/>
    <s v="August"/>
    <n v="2020"/>
    <s v="Q3"/>
    <n v="1577468"/>
  </r>
  <r>
    <x v="131"/>
    <s v="Eagle Security"/>
    <s v="East"/>
    <s v="September"/>
    <n v="2020"/>
    <s v="Q3"/>
    <n v="1067087"/>
  </r>
  <r>
    <x v="132"/>
    <s v="Eagle Security"/>
    <s v="East"/>
    <s v="September"/>
    <n v="2020"/>
    <s v="Q3"/>
    <n v="1317235"/>
  </r>
  <r>
    <x v="133"/>
    <s v="Eagle Security"/>
    <s v="South"/>
    <s v="September"/>
    <n v="2020"/>
    <s v="Q3"/>
    <n v="1643988"/>
  </r>
  <r>
    <x v="134"/>
    <s v="Eagle Security"/>
    <s v="East"/>
    <s v="September"/>
    <n v="2020"/>
    <s v="Q3"/>
    <n v="1924235"/>
  </r>
  <r>
    <x v="135"/>
    <s v="Eagle Security"/>
    <s v="East"/>
    <s v="September"/>
    <n v="2020"/>
    <s v="Q3"/>
    <n v="573419"/>
  </r>
  <r>
    <x v="135"/>
    <s v="Bridges Company"/>
    <s v="North"/>
    <s v="September"/>
    <n v="2020"/>
    <s v="Q3"/>
    <n v="1091814"/>
  </r>
  <r>
    <x v="136"/>
    <s v="Eagle Security"/>
    <s v="North"/>
    <s v="September"/>
    <n v="2020"/>
    <s v="Q3"/>
    <n v="1897685"/>
  </r>
  <r>
    <x v="136"/>
    <s v="Eagle Security"/>
    <s v="North"/>
    <s v="September"/>
    <n v="2020"/>
    <s v="Q3"/>
    <n v="1216179"/>
  </r>
  <r>
    <x v="136"/>
    <s v="Eagle Security"/>
    <s v="North"/>
    <s v="September"/>
    <n v="2020"/>
    <s v="Q3"/>
    <n v="460067"/>
  </r>
  <r>
    <x v="136"/>
    <s v="Eagle Security"/>
    <s v="North"/>
    <s v="September"/>
    <n v="2020"/>
    <s v="Q3"/>
    <n v="1343979"/>
  </r>
  <r>
    <x v="136"/>
    <s v="Bridges Company"/>
    <s v="North"/>
    <s v="September"/>
    <n v="2020"/>
    <s v="Q3"/>
    <n v="138386"/>
  </r>
  <r>
    <x v="137"/>
    <s v="Eagle Security"/>
    <s v="North"/>
    <s v="September"/>
    <n v="2020"/>
    <s v="Q3"/>
    <n v="1288399"/>
  </r>
  <r>
    <x v="138"/>
    <s v="Eagle Security"/>
    <s v="North"/>
    <s v="September"/>
    <n v="2020"/>
    <s v="Q3"/>
    <n v="1715151"/>
  </r>
  <r>
    <x v="139"/>
    <s v="Bridges Company"/>
    <s v="South"/>
    <s v="September"/>
    <n v="2020"/>
    <s v="Q3"/>
    <n v="719167"/>
  </r>
  <r>
    <x v="139"/>
    <s v="Bridges Company"/>
    <s v="East"/>
    <s v="September"/>
    <n v="2020"/>
    <s v="Q3"/>
    <n v="1033758"/>
  </r>
  <r>
    <x v="140"/>
    <s v="Bridges Company"/>
    <s v="West"/>
    <s v="September"/>
    <n v="2020"/>
    <s v="Q3"/>
    <n v="135507"/>
  </r>
  <r>
    <x v="141"/>
    <s v="Bridges Company"/>
    <s v="West"/>
    <s v="September"/>
    <n v="2020"/>
    <s v="Q3"/>
    <n v="767926"/>
  </r>
  <r>
    <x v="142"/>
    <s v="Bridges Company"/>
    <s v="West"/>
    <s v="September"/>
    <n v="2020"/>
    <s v="Q3"/>
    <n v="844112"/>
  </r>
  <r>
    <x v="142"/>
    <s v="Bridges Company"/>
    <s v="West"/>
    <s v="September"/>
    <n v="2020"/>
    <s v="Q3"/>
    <n v="957901"/>
  </r>
  <r>
    <x v="142"/>
    <s v="Bridges Company"/>
    <s v="North"/>
    <s v="September"/>
    <n v="2020"/>
    <s v="Q3"/>
    <n v="1480514"/>
  </r>
  <r>
    <x v="143"/>
    <s v="Bridges Company"/>
    <s v="North"/>
    <s v="September"/>
    <n v="2020"/>
    <s v="Q3"/>
    <n v="258649"/>
  </r>
  <r>
    <x v="144"/>
    <s v="Bridges Company"/>
    <s v="North"/>
    <s v="September"/>
    <n v="2020"/>
    <s v="Q3"/>
    <n v="207556"/>
  </r>
  <r>
    <x v="145"/>
    <s v="Bridges Company"/>
    <s v="North"/>
    <s v="September"/>
    <n v="2020"/>
    <s v="Q3"/>
    <n v="1872294"/>
  </r>
  <r>
    <x v="145"/>
    <s v="Eagle Security"/>
    <s v="North"/>
    <s v="September"/>
    <n v="2020"/>
    <s v="Q3"/>
    <n v="627691"/>
  </r>
  <r>
    <x v="146"/>
    <s v="Eagle Security"/>
    <s v="South"/>
    <s v="September"/>
    <n v="2020"/>
    <s v="Q3"/>
    <n v="763764"/>
  </r>
  <r>
    <x v="146"/>
    <s v="Eagle Security"/>
    <s v="South"/>
    <s v="September"/>
    <n v="2020"/>
    <s v="Q3"/>
    <n v="1450975"/>
  </r>
  <r>
    <x v="147"/>
    <s v="Eagle Security"/>
    <s v="South"/>
    <s v="September"/>
    <n v="2020"/>
    <s v="Q3"/>
    <n v="666926"/>
  </r>
  <r>
    <x v="148"/>
    <s v="Eagle Security"/>
    <s v="South"/>
    <s v="September"/>
    <n v="2020"/>
    <s v="Q3"/>
    <n v="607578"/>
  </r>
  <r>
    <x v="149"/>
    <s v="Eagle Security"/>
    <s v="South"/>
    <s v="October"/>
    <n v="2020"/>
    <s v="Q4"/>
    <n v="263657"/>
  </r>
  <r>
    <x v="149"/>
    <s v="Bridges Company"/>
    <s v="South"/>
    <s v="October"/>
    <n v="2020"/>
    <s v="Q4"/>
    <n v="459636"/>
  </r>
  <r>
    <x v="150"/>
    <s v="Eagle Security"/>
    <s v="South"/>
    <s v="October"/>
    <n v="2020"/>
    <s v="Q4"/>
    <n v="1857433"/>
  </r>
  <r>
    <x v="150"/>
    <s v="Eagle Security"/>
    <s v="South"/>
    <s v="October"/>
    <n v="2020"/>
    <s v="Q4"/>
    <n v="613065"/>
  </r>
  <r>
    <x v="150"/>
    <s v="Eagle Security"/>
    <s v="South"/>
    <s v="October"/>
    <n v="2020"/>
    <s v="Q4"/>
    <n v="320320"/>
  </r>
  <r>
    <x v="151"/>
    <s v="Eagle Security"/>
    <s v="South"/>
    <s v="October"/>
    <n v="2020"/>
    <s v="Q4"/>
    <n v="1984820"/>
  </r>
  <r>
    <x v="151"/>
    <s v="Eagle Security"/>
    <s v="South"/>
    <s v="October"/>
    <n v="2020"/>
    <s v="Q4"/>
    <n v="1915029"/>
  </r>
  <r>
    <x v="151"/>
    <s v="Bridges Company"/>
    <s v="South"/>
    <s v="October"/>
    <n v="2020"/>
    <s v="Q4"/>
    <n v="1185740"/>
  </r>
  <r>
    <x v="152"/>
    <s v="Eagle Security"/>
    <s v="South"/>
    <s v="October"/>
    <n v="2020"/>
    <s v="Q4"/>
    <n v="190228"/>
  </r>
  <r>
    <x v="153"/>
    <s v="Eagle Security"/>
    <s v="South"/>
    <s v="October"/>
    <n v="2020"/>
    <s v="Q4"/>
    <n v="854982"/>
  </r>
  <r>
    <x v="153"/>
    <s v="Eagle Security"/>
    <s v="South"/>
    <s v="October"/>
    <n v="2020"/>
    <s v="Q4"/>
    <n v="1796239"/>
  </r>
  <r>
    <x v="154"/>
    <s v="Bridges Company"/>
    <s v="South"/>
    <s v="October"/>
    <n v="2020"/>
    <s v="Q4"/>
    <n v="1543421"/>
  </r>
  <r>
    <x v="155"/>
    <s v="Eagle Security"/>
    <s v="South"/>
    <s v="October"/>
    <n v="2020"/>
    <s v="Q4"/>
    <n v="885070"/>
  </r>
  <r>
    <x v="156"/>
    <s v="Eagle Security"/>
    <s v="North"/>
    <s v="October"/>
    <n v="2020"/>
    <s v="Q4"/>
    <n v="1430813"/>
  </r>
  <r>
    <x v="157"/>
    <s v="Eagle Security"/>
    <s v="North"/>
    <s v="October"/>
    <n v="2020"/>
    <s v="Q4"/>
    <n v="1493035"/>
  </r>
  <r>
    <x v="158"/>
    <s v="Bridges Company"/>
    <s v="North"/>
    <s v="October"/>
    <n v="2020"/>
    <s v="Q4"/>
    <n v="627891"/>
  </r>
  <r>
    <x v="158"/>
    <s v="Eagle Security"/>
    <s v="North"/>
    <s v="October"/>
    <n v="2020"/>
    <s v="Q4"/>
    <n v="1299104"/>
  </r>
  <r>
    <x v="158"/>
    <s v="Eagle Security"/>
    <s v="North"/>
    <s v="October"/>
    <n v="2020"/>
    <s v="Q4"/>
    <n v="187737"/>
  </r>
  <r>
    <x v="158"/>
    <s v="Eagle Security"/>
    <s v="East"/>
    <s v="October"/>
    <n v="2020"/>
    <s v="Q4"/>
    <n v="1495932"/>
  </r>
  <r>
    <x v="159"/>
    <s v="Eagle Security"/>
    <s v="East"/>
    <s v="October"/>
    <n v="2020"/>
    <s v="Q4"/>
    <n v="1262023"/>
  </r>
  <r>
    <x v="160"/>
    <s v="Eagle Security"/>
    <s v="East"/>
    <s v="October"/>
    <n v="2020"/>
    <s v="Q4"/>
    <n v="502801"/>
  </r>
  <r>
    <x v="160"/>
    <s v="Bridges Company"/>
    <s v="East"/>
    <s v="October"/>
    <n v="2020"/>
    <s v="Q4"/>
    <n v="394071"/>
  </r>
  <r>
    <x v="161"/>
    <s v="Eagle Security"/>
    <s v="East"/>
    <s v="October"/>
    <n v="2020"/>
    <s v="Q4"/>
    <n v="804016"/>
  </r>
  <r>
    <x v="161"/>
    <s v="Eagle Security"/>
    <s v="East"/>
    <s v="October"/>
    <n v="2020"/>
    <s v="Q4"/>
    <n v="215991"/>
  </r>
  <r>
    <x v="162"/>
    <s v="Eagle Security"/>
    <s v="East"/>
    <s v="October"/>
    <n v="2020"/>
    <s v="Q4"/>
    <n v="1570949"/>
  </r>
  <r>
    <x v="163"/>
    <s v="Eagle Security"/>
    <s v="East"/>
    <s v="October"/>
    <n v="2020"/>
    <s v="Q4"/>
    <n v="1220013"/>
  </r>
  <r>
    <x v="164"/>
    <s v="Eagle Security"/>
    <s v="East"/>
    <s v="November"/>
    <n v="2020"/>
    <s v="Q4"/>
    <n v="1469859"/>
  </r>
  <r>
    <x v="165"/>
    <s v="Bridges Company"/>
    <s v="South"/>
    <s v="November"/>
    <n v="2020"/>
    <s v="Q4"/>
    <n v="1353627"/>
  </r>
  <r>
    <x v="166"/>
    <s v="Eagle Security"/>
    <s v="South"/>
    <s v="November"/>
    <n v="2020"/>
    <s v="Q4"/>
    <n v="556058"/>
  </r>
  <r>
    <x v="167"/>
    <s v="Eagle Security"/>
    <s v="South"/>
    <s v="November"/>
    <n v="2020"/>
    <s v="Q4"/>
    <n v="853969"/>
  </r>
  <r>
    <x v="168"/>
    <s v="Eagle Security"/>
    <s v="South"/>
    <s v="November"/>
    <n v="2020"/>
    <s v="Q4"/>
    <n v="963277"/>
  </r>
  <r>
    <x v="169"/>
    <s v="Eagle Security"/>
    <s v="South"/>
    <s v="November"/>
    <n v="2020"/>
    <s v="Q4"/>
    <n v="131530"/>
  </r>
  <r>
    <x v="169"/>
    <s v="Bridges Company"/>
    <s v="South"/>
    <s v="November"/>
    <n v="2020"/>
    <s v="Q4"/>
    <n v="1617203"/>
  </r>
  <r>
    <x v="170"/>
    <s v="Eagle Security"/>
    <s v="South"/>
    <s v="November"/>
    <n v="2020"/>
    <s v="Q4"/>
    <n v="1011247"/>
  </r>
  <r>
    <x v="171"/>
    <s v="Eagle Security"/>
    <s v="South"/>
    <s v="November"/>
    <n v="2020"/>
    <s v="Q4"/>
    <n v="1204392"/>
  </r>
  <r>
    <x v="172"/>
    <s v="Eagle Security"/>
    <s v="South"/>
    <s v="November"/>
    <n v="2020"/>
    <s v="Q4"/>
    <n v="1274084"/>
  </r>
  <r>
    <x v="173"/>
    <s v="Eagle Security"/>
    <s v="South"/>
    <s v="November"/>
    <n v="2020"/>
    <s v="Q4"/>
    <n v="1892281"/>
  </r>
  <r>
    <x v="173"/>
    <s v="Bridges Company"/>
    <s v="South"/>
    <s v="November"/>
    <n v="2020"/>
    <s v="Q4"/>
    <n v="835570"/>
  </r>
  <r>
    <x v="174"/>
    <s v="Eagle Security"/>
    <s v="East"/>
    <s v="November"/>
    <n v="2020"/>
    <s v="Q4"/>
    <n v="666449"/>
  </r>
  <r>
    <x v="174"/>
    <s v="Eagle Security"/>
    <s v="East"/>
    <s v="November"/>
    <n v="2020"/>
    <s v="Q4"/>
    <n v="892634"/>
  </r>
  <r>
    <x v="175"/>
    <s v="Eagle Security"/>
    <s v="East"/>
    <s v="December"/>
    <n v="2020"/>
    <s v="Q4"/>
    <n v="695542"/>
  </r>
  <r>
    <x v="176"/>
    <s v="Eagle Security"/>
    <s v="East"/>
    <s v="December"/>
    <n v="2020"/>
    <s v="Q4"/>
    <n v="1702209"/>
  </r>
  <r>
    <x v="176"/>
    <s v="Bridges Company"/>
    <s v="East"/>
    <s v="December"/>
    <n v="2020"/>
    <s v="Q4"/>
    <n v="1791580"/>
  </r>
  <r>
    <x v="177"/>
    <s v="Eagle Security"/>
    <s v="East"/>
    <s v="December"/>
    <n v="2020"/>
    <s v="Q4"/>
    <n v="347363"/>
  </r>
  <r>
    <x v="178"/>
    <s v="Eagle Security"/>
    <s v="East"/>
    <s v="December"/>
    <n v="2020"/>
    <s v="Q4"/>
    <n v="827703"/>
  </r>
  <r>
    <x v="179"/>
    <s v="Eagle Security"/>
    <s v="East"/>
    <s v="December"/>
    <n v="2020"/>
    <s v="Q4"/>
    <n v="523321"/>
  </r>
  <r>
    <x v="180"/>
    <s v="Eagle Security"/>
    <s v="South"/>
    <s v="December"/>
    <n v="2020"/>
    <s v="Q4"/>
    <n v="382282"/>
  </r>
  <r>
    <x v="181"/>
    <s v="Bridges Company"/>
    <s v="South"/>
    <s v="December"/>
    <n v="2020"/>
    <s v="Q4"/>
    <n v="1194439"/>
  </r>
  <r>
    <x v="181"/>
    <s v="Eagle Security"/>
    <s v="East"/>
    <s v="December"/>
    <n v="2020"/>
    <s v="Q4"/>
    <n v="1491139"/>
  </r>
  <r>
    <x v="182"/>
    <s v="Eagle Security"/>
    <s v="East"/>
    <s v="December"/>
    <n v="2020"/>
    <s v="Q4"/>
    <n v="474648"/>
  </r>
  <r>
    <x v="183"/>
    <s v="Eagle Security"/>
    <s v="East"/>
    <s v="December"/>
    <n v="2020"/>
    <s v="Q4"/>
    <n v="1892480"/>
  </r>
  <r>
    <x v="183"/>
    <s v="Bridges Company"/>
    <s v="East"/>
    <s v="December"/>
    <n v="2020"/>
    <s v="Q4"/>
    <n v="1145606"/>
  </r>
  <r>
    <x v="184"/>
    <s v="Eagle Security"/>
    <s v="North"/>
    <s v="December"/>
    <n v="2020"/>
    <s v="Q4"/>
    <n v="1464846"/>
  </r>
  <r>
    <x v="185"/>
    <s v="Eagle Security"/>
    <s v="East"/>
    <s v="December"/>
    <n v="2020"/>
    <s v="Q4"/>
    <n v="1948107"/>
  </r>
  <r>
    <x v="186"/>
    <s v="Bridges Company"/>
    <s v="South"/>
    <s v="December"/>
    <n v="2020"/>
    <s v="Q4"/>
    <n v="1428796"/>
  </r>
  <r>
    <x v="187"/>
    <s v="Bridges Company"/>
    <s v="South"/>
    <s v="December"/>
    <n v="2020"/>
    <s v="Q4"/>
    <n v="940449"/>
  </r>
  <r>
    <x v="188"/>
    <s v="Bridges Company"/>
    <s v="South"/>
    <s v="December"/>
    <n v="2020"/>
    <s v="Q4"/>
    <n v="477764"/>
  </r>
  <r>
    <x v="188"/>
    <s v="Bridges Company"/>
    <s v="South"/>
    <s v="December"/>
    <n v="2020"/>
    <s v="Q4"/>
    <n v="1318642"/>
  </r>
  <r>
    <x v="189"/>
    <s v="ABC Corporation"/>
    <s v="South"/>
    <s v="January"/>
    <n v="2021"/>
    <s v="Q1"/>
    <n v="1704016"/>
  </r>
  <r>
    <x v="190"/>
    <s v="ABC Corporation"/>
    <s v="South"/>
    <s v="January"/>
    <n v="2021"/>
    <s v="Q1"/>
    <n v="544052"/>
  </r>
  <r>
    <x v="190"/>
    <s v="ABC Corporation"/>
    <s v="South"/>
    <s v="January"/>
    <n v="2021"/>
    <s v="Q1"/>
    <n v="1353314"/>
  </r>
  <r>
    <x v="191"/>
    <s v="ABC Corporation"/>
    <s v="South"/>
    <s v="January"/>
    <n v="2021"/>
    <s v="Q1"/>
    <n v="700516"/>
  </r>
  <r>
    <x v="192"/>
    <s v="ABC Corporation"/>
    <s v="South"/>
    <s v="January"/>
    <n v="2021"/>
    <s v="Q1"/>
    <n v="375582"/>
  </r>
  <r>
    <x v="193"/>
    <s v="ABC Corporation"/>
    <s v="North"/>
    <s v="January"/>
    <n v="2021"/>
    <s v="Q1"/>
    <n v="1288724"/>
  </r>
  <r>
    <x v="194"/>
    <s v="ABC Corporation"/>
    <s v="South"/>
    <s v="January"/>
    <n v="2021"/>
    <s v="Q1"/>
    <n v="1109243"/>
  </r>
  <r>
    <x v="195"/>
    <s v="ABC Corporation"/>
    <s v="North"/>
    <s v="January"/>
    <n v="2021"/>
    <s v="Q1"/>
    <n v="244146"/>
  </r>
  <r>
    <x v="195"/>
    <s v="ABC Corporation"/>
    <s v="North"/>
    <s v="January"/>
    <n v="2021"/>
    <s v="Q1"/>
    <n v="1346386"/>
  </r>
  <r>
    <x v="196"/>
    <s v="ABC Corporation"/>
    <s v="North"/>
    <s v="January"/>
    <n v="2021"/>
    <s v="Q1"/>
    <n v="679070"/>
  </r>
  <r>
    <x v="196"/>
    <s v="ABC Corporation"/>
    <s v="North"/>
    <s v="January"/>
    <n v="2021"/>
    <s v="Q1"/>
    <n v="917273"/>
  </r>
  <r>
    <x v="196"/>
    <s v="ABC Corporation"/>
    <s v="North"/>
    <s v="January"/>
    <n v="2021"/>
    <s v="Q1"/>
    <n v="971479"/>
  </r>
  <r>
    <x v="197"/>
    <s v="ABC Corporation"/>
    <s v="North"/>
    <s v="January"/>
    <n v="2021"/>
    <s v="Q1"/>
    <n v="221856"/>
  </r>
  <r>
    <x v="198"/>
    <s v="ABC Corporation"/>
    <s v="North"/>
    <s v="January"/>
    <n v="2021"/>
    <s v="Q1"/>
    <n v="1297881"/>
  </r>
  <r>
    <x v="199"/>
    <s v="ABC Corporation"/>
    <s v="North"/>
    <s v="January"/>
    <n v="2021"/>
    <s v="Q1"/>
    <n v="1306013"/>
  </r>
  <r>
    <x v="200"/>
    <s v="ABC Corporation"/>
    <s v="North"/>
    <s v="January"/>
    <n v="2021"/>
    <s v="Q1"/>
    <n v="1721224"/>
  </r>
  <r>
    <x v="201"/>
    <s v="ABC Corporation"/>
    <s v="North"/>
    <s v="January"/>
    <n v="2021"/>
    <s v="Q1"/>
    <n v="1179789"/>
  </r>
  <r>
    <x v="202"/>
    <s v="ABC Corporation"/>
    <s v="North"/>
    <s v="January"/>
    <n v="2021"/>
    <s v="Q1"/>
    <n v="301911"/>
  </r>
  <r>
    <x v="203"/>
    <s v="ABC Corporation"/>
    <s v="North"/>
    <s v="January"/>
    <n v="2021"/>
    <s v="Q1"/>
    <n v="1309375"/>
  </r>
  <r>
    <x v="203"/>
    <s v="ABC Corporation"/>
    <s v="North"/>
    <s v="January"/>
    <n v="2021"/>
    <s v="Q1"/>
    <n v="1156815"/>
  </r>
  <r>
    <x v="204"/>
    <s v="ABC Corporation"/>
    <s v="North"/>
    <s v="January"/>
    <n v="2021"/>
    <s v="Q1"/>
    <n v="1273013"/>
  </r>
  <r>
    <x v="204"/>
    <s v="ABC Corporation"/>
    <s v="North"/>
    <s v="January"/>
    <n v="2021"/>
    <s v="Q1"/>
    <n v="152871"/>
  </r>
  <r>
    <x v="205"/>
    <s v="ABC Corporation"/>
    <s v="North"/>
    <s v="January"/>
    <n v="2021"/>
    <s v="Q1"/>
    <n v="1741256"/>
  </r>
  <r>
    <x v="206"/>
    <s v="ABC Corporation"/>
    <s v="North"/>
    <s v="January"/>
    <n v="2021"/>
    <s v="Q1"/>
    <n v="965094"/>
  </r>
  <r>
    <x v="207"/>
    <s v="ABC Corporation"/>
    <s v="North"/>
    <s v="February"/>
    <n v="2021"/>
    <s v="Q1"/>
    <n v="1368470"/>
  </r>
  <r>
    <x v="208"/>
    <s v="ABC Corporation"/>
    <s v="North"/>
    <s v="February"/>
    <n v="2021"/>
    <s v="Q1"/>
    <n v="613889"/>
  </r>
  <r>
    <x v="208"/>
    <s v="ABC Corporation"/>
    <s v="North"/>
    <s v="February"/>
    <n v="2021"/>
    <s v="Q1"/>
    <n v="221918"/>
  </r>
  <r>
    <x v="209"/>
    <s v="Eagle Security"/>
    <s v="South"/>
    <s v="February"/>
    <n v="2021"/>
    <s v="Q1"/>
    <n v="1279544"/>
  </r>
  <r>
    <x v="209"/>
    <s v="Eagle Security"/>
    <s v="South"/>
    <s v="February"/>
    <n v="2021"/>
    <s v="Q1"/>
    <n v="922087"/>
  </r>
  <r>
    <x v="209"/>
    <s v="Eagle Security"/>
    <s v="South"/>
    <s v="February"/>
    <n v="2021"/>
    <s v="Q1"/>
    <n v="1747049"/>
  </r>
  <r>
    <x v="210"/>
    <s v="Eagle Security"/>
    <s v="South"/>
    <s v="February"/>
    <n v="2021"/>
    <s v="Q1"/>
    <n v="1626404"/>
  </r>
  <r>
    <x v="211"/>
    <s v="Eagle Security"/>
    <s v="South"/>
    <s v="February"/>
    <n v="2021"/>
    <s v="Q1"/>
    <n v="1788068"/>
  </r>
  <r>
    <x v="211"/>
    <s v="Eagle Security"/>
    <s v="South"/>
    <s v="February"/>
    <n v="2021"/>
    <s v="Q1"/>
    <n v="716115"/>
  </r>
  <r>
    <x v="212"/>
    <s v="Eagle Security"/>
    <s v="North"/>
    <s v="February"/>
    <n v="2021"/>
    <s v="Q1"/>
    <n v="965181"/>
  </r>
  <r>
    <x v="213"/>
    <s v="Eagle Security"/>
    <s v="East"/>
    <s v="February"/>
    <n v="2021"/>
    <s v="Q1"/>
    <n v="1919674"/>
  </r>
  <r>
    <x v="214"/>
    <s v="Eagle Security"/>
    <s v="South"/>
    <s v="February"/>
    <n v="2021"/>
    <s v="Q1"/>
    <n v="710460"/>
  </r>
  <r>
    <x v="215"/>
    <s v="Eagle Security"/>
    <s v="South"/>
    <s v="February"/>
    <n v="2021"/>
    <s v="Q1"/>
    <n v="1159050"/>
  </r>
  <r>
    <x v="215"/>
    <s v="Eagle Security"/>
    <s v="East"/>
    <s v="February"/>
    <n v="2021"/>
    <s v="Q1"/>
    <n v="1553537"/>
  </r>
  <r>
    <x v="216"/>
    <s v="Eagle Security"/>
    <s v="East"/>
    <s v="March"/>
    <n v="2021"/>
    <s v="Q1"/>
    <n v="867425"/>
  </r>
  <r>
    <x v="216"/>
    <s v="Eagle Security"/>
    <s v="East"/>
    <s v="March"/>
    <n v="2021"/>
    <s v="Q1"/>
    <n v="867440"/>
  </r>
  <r>
    <x v="217"/>
    <s v="Eagle Security"/>
    <s v="East"/>
    <s v="March"/>
    <n v="2021"/>
    <s v="Q1"/>
    <n v="449075"/>
  </r>
  <r>
    <x v="218"/>
    <s v="Eagle Security"/>
    <s v="East"/>
    <s v="March"/>
    <n v="2021"/>
    <s v="Q1"/>
    <n v="1832972"/>
  </r>
  <r>
    <x v="219"/>
    <s v="Eagle Security"/>
    <s v="East"/>
    <s v="March"/>
    <n v="2021"/>
    <s v="Q1"/>
    <n v="1813286"/>
  </r>
  <r>
    <x v="220"/>
    <s v="Eagle Security"/>
    <s v="East"/>
    <s v="March"/>
    <n v="2021"/>
    <s v="Q1"/>
    <n v="1490096"/>
  </r>
  <r>
    <x v="221"/>
    <s v="Eagle Security"/>
    <s v="East"/>
    <s v="March"/>
    <n v="2021"/>
    <s v="Q1"/>
    <n v="317729"/>
  </r>
  <r>
    <x v="222"/>
    <s v="Eagle Security"/>
    <s v="East"/>
    <s v="March"/>
    <n v="2021"/>
    <s v="Q1"/>
    <n v="550392"/>
  </r>
  <r>
    <x v="222"/>
    <s v="Eagle Security"/>
    <s v="East"/>
    <s v="March"/>
    <n v="2021"/>
    <s v="Q1"/>
    <n v="391155"/>
  </r>
  <r>
    <x v="223"/>
    <s v="Eagle Security"/>
    <s v="East"/>
    <s v="March"/>
    <n v="2021"/>
    <s v="Q1"/>
    <n v="1019828"/>
  </r>
  <r>
    <x v="224"/>
    <s v="Eagle Security"/>
    <s v="South"/>
    <s v="March"/>
    <n v="2021"/>
    <s v="Q1"/>
    <n v="653125"/>
  </r>
  <r>
    <x v="225"/>
    <s v="Eagle Security"/>
    <s v="South"/>
    <s v="March"/>
    <n v="2021"/>
    <s v="Q1"/>
    <n v="653310"/>
  </r>
  <r>
    <x v="226"/>
    <s v="Eagle Security"/>
    <s v="South"/>
    <s v="March"/>
    <n v="2021"/>
    <s v="Q1"/>
    <n v="704506"/>
  </r>
  <r>
    <x v="227"/>
    <s v="Eagle Security"/>
    <s v="South"/>
    <s v="March"/>
    <n v="2021"/>
    <s v="Q1"/>
    <n v="310953"/>
  </r>
  <r>
    <x v="228"/>
    <s v="Eagle Security"/>
    <s v="South"/>
    <s v="March"/>
    <n v="2021"/>
    <s v="Q1"/>
    <n v="237671"/>
  </r>
  <r>
    <x v="229"/>
    <s v="Chiral Corporation"/>
    <s v="South"/>
    <s v="March"/>
    <n v="2021"/>
    <s v="Q1"/>
    <n v="923332"/>
  </r>
  <r>
    <x v="229"/>
    <s v="Chiral Corporation"/>
    <s v="North"/>
    <s v="March"/>
    <n v="2021"/>
    <s v="Q1"/>
    <n v="552682"/>
  </r>
  <r>
    <x v="230"/>
    <s v="Chiral Corporation"/>
    <s v="South"/>
    <s v="March"/>
    <n v="2021"/>
    <s v="Q1"/>
    <n v="845410"/>
  </r>
  <r>
    <x v="231"/>
    <s v="Chiral Corporation"/>
    <s v="South"/>
    <s v="April"/>
    <n v="2021"/>
    <s v="Q1"/>
    <n v="473634"/>
  </r>
  <r>
    <x v="232"/>
    <s v="Chiral Corporation"/>
    <s v="South"/>
    <s v="April"/>
    <n v="2021"/>
    <s v="Q1"/>
    <n v="742897"/>
  </r>
  <r>
    <x v="232"/>
    <s v="Chiral Corporation"/>
    <s v="South"/>
    <s v="April"/>
    <n v="2021"/>
    <s v="Q1"/>
    <n v="1931479"/>
  </r>
  <r>
    <x v="233"/>
    <s v="Chiral Corporation"/>
    <s v="South"/>
    <s v="April"/>
    <n v="2021"/>
    <s v="Q1"/>
    <n v="342611"/>
  </r>
  <r>
    <x v="234"/>
    <s v="Chiral Corporation"/>
    <s v="South"/>
    <s v="April"/>
    <n v="2021"/>
    <s v="Q1"/>
    <n v="1208575"/>
  </r>
  <r>
    <x v="235"/>
    <s v="Chiral Corporation"/>
    <s v="South"/>
    <s v="April"/>
    <n v="2021"/>
    <s v="Q1"/>
    <n v="1057025"/>
  </r>
  <r>
    <x v="236"/>
    <s v="Chiral Corporation"/>
    <s v="South"/>
    <s v="April"/>
    <n v="2021"/>
    <s v="Q1"/>
    <n v="1721828"/>
  </r>
  <r>
    <x v="237"/>
    <s v="Chiral Corporation"/>
    <s v="South"/>
    <s v="April"/>
    <n v="2021"/>
    <s v="Q1"/>
    <n v="635510"/>
  </r>
  <r>
    <x v="238"/>
    <s v="Chiral Corporation"/>
    <s v="East"/>
    <s v="April"/>
    <n v="2021"/>
    <s v="Q1"/>
    <n v="741781"/>
  </r>
  <r>
    <x v="239"/>
    <s v="Chiral Corporation"/>
    <s v="East"/>
    <s v="April"/>
    <n v="2021"/>
    <s v="Q1"/>
    <n v="775601"/>
  </r>
  <r>
    <x v="239"/>
    <s v="Chiral Corporation"/>
    <s v="East"/>
    <s v="April"/>
    <n v="2021"/>
    <s v="Q1"/>
    <n v="750053"/>
  </r>
  <r>
    <x v="239"/>
    <s v="Chiral Corporation"/>
    <s v="East"/>
    <s v="April"/>
    <n v="2021"/>
    <s v="Q1"/>
    <n v="772157"/>
  </r>
  <r>
    <x v="239"/>
    <s v="Chiral Corporation"/>
    <s v="East"/>
    <s v="April"/>
    <n v="2021"/>
    <s v="Q1"/>
    <n v="1616031"/>
  </r>
  <r>
    <x v="240"/>
    <s v="Chiral Corporation"/>
    <s v="East"/>
    <s v="April"/>
    <n v="2021"/>
    <s v="Q1"/>
    <n v="501597"/>
  </r>
  <r>
    <x v="241"/>
    <s v="Chiral Corporation"/>
    <s v="East"/>
    <s v="April"/>
    <n v="2021"/>
    <s v="Q1"/>
    <n v="342694"/>
  </r>
  <r>
    <x v="241"/>
    <s v="Chiral Corporation"/>
    <s v="North"/>
    <s v="April"/>
    <n v="2021"/>
    <s v="Q1"/>
    <n v="1471375"/>
  </r>
  <r>
    <x v="242"/>
    <s v="Chiral Corporation"/>
    <s v="East"/>
    <s v="April"/>
    <n v="2021"/>
    <s v="Q1"/>
    <n v="1447654"/>
  </r>
  <r>
    <x v="242"/>
    <s v="Chiral Corporation"/>
    <s v="North"/>
    <s v="April"/>
    <n v="2021"/>
    <s v="Q1"/>
    <n v="1138550"/>
  </r>
  <r>
    <x v="243"/>
    <s v="Chiral Corporation"/>
    <s v="North"/>
    <s v="April"/>
    <n v="2021"/>
    <s v="Q1"/>
    <n v="126557"/>
  </r>
  <r>
    <x v="244"/>
    <s v="Chiral Corporation"/>
    <s v="North"/>
    <s v="April"/>
    <n v="2021"/>
    <s v="Q1"/>
    <n v="1338180"/>
  </r>
  <r>
    <x v="245"/>
    <s v="Chiral Corporation"/>
    <s v="North"/>
    <s v="April"/>
    <n v="2021"/>
    <s v="Q1"/>
    <n v="1482245"/>
  </r>
  <r>
    <x v="246"/>
    <s v="Chiral Corporation"/>
    <s v="North"/>
    <s v="April"/>
    <n v="2021"/>
    <s v="Q1"/>
    <n v="1483781"/>
  </r>
  <r>
    <x v="247"/>
    <s v="Chiral Corporation"/>
    <s v="North"/>
    <s v="April"/>
    <n v="2021"/>
    <s v="Q1"/>
    <n v="1291426"/>
  </r>
  <r>
    <x v="248"/>
    <s v="Chiral Corporation"/>
    <s v="North"/>
    <s v="April"/>
    <n v="2021"/>
    <s v="Q1"/>
    <n v="494077"/>
  </r>
  <r>
    <x v="249"/>
    <s v="Titan Industries"/>
    <s v="North"/>
    <s v="April"/>
    <n v="2021"/>
    <s v="Q1"/>
    <n v="244270"/>
  </r>
  <r>
    <x v="250"/>
    <s v="Titan Industries"/>
    <s v="North"/>
    <s v="April"/>
    <n v="2021"/>
    <s v="Q1"/>
    <n v="202651"/>
  </r>
  <r>
    <x v="251"/>
    <s v="Titan Industries"/>
    <s v="West"/>
    <s v="April"/>
    <n v="2021"/>
    <s v="Q1"/>
    <n v="1194863"/>
  </r>
  <r>
    <x v="251"/>
    <s v="Titan Industries"/>
    <s v="North"/>
    <s v="April"/>
    <n v="2021"/>
    <s v="Q1"/>
    <n v="985177"/>
  </r>
  <r>
    <x v="252"/>
    <s v="Titan Industries"/>
    <s v="North"/>
    <s v="April"/>
    <n v="2021"/>
    <s v="Q1"/>
    <n v="1612172"/>
  </r>
  <r>
    <x v="252"/>
    <s v="Titan Industries"/>
    <s v="North"/>
    <s v="April"/>
    <n v="2021"/>
    <s v="Q1"/>
    <n v="362308"/>
  </r>
  <r>
    <x v="253"/>
    <s v="Titan Industries"/>
    <s v="North"/>
    <s v="April"/>
    <n v="2021"/>
    <s v="Q1"/>
    <n v="1637925"/>
  </r>
  <r>
    <x v="254"/>
    <s v="Titan Industries"/>
    <s v="North"/>
    <s v="May"/>
    <n v="2021"/>
    <s v="Q2"/>
    <n v="1112967"/>
  </r>
  <r>
    <x v="255"/>
    <s v="Titan Industries"/>
    <s v="North"/>
    <s v="May"/>
    <n v="2021"/>
    <s v="Q2"/>
    <n v="236582"/>
  </r>
  <r>
    <x v="256"/>
    <s v="Titan Industries"/>
    <s v="North"/>
    <s v="May"/>
    <n v="2021"/>
    <s v="Q2"/>
    <n v="690844"/>
  </r>
  <r>
    <x v="257"/>
    <s v="Titan Industries"/>
    <s v="East"/>
    <s v="May"/>
    <n v="2021"/>
    <s v="Q2"/>
    <n v="1755000"/>
  </r>
  <r>
    <x v="257"/>
    <s v="Titan Industries"/>
    <s v="North"/>
    <s v="May"/>
    <n v="2021"/>
    <s v="Q2"/>
    <n v="402346"/>
  </r>
  <r>
    <x v="258"/>
    <s v="Titan Industries"/>
    <s v="North"/>
    <s v="May"/>
    <n v="2021"/>
    <s v="Q2"/>
    <n v="1960974"/>
  </r>
  <r>
    <x v="259"/>
    <s v="Titan Industries"/>
    <s v="North"/>
    <s v="May"/>
    <n v="2021"/>
    <s v="Q2"/>
    <n v="1693451"/>
  </r>
  <r>
    <x v="260"/>
    <s v="Titan Industries"/>
    <s v="North"/>
    <s v="May"/>
    <n v="2021"/>
    <s v="Q2"/>
    <n v="348204"/>
  </r>
  <r>
    <x v="261"/>
    <s v="Titan Industries"/>
    <s v="North"/>
    <s v="May"/>
    <n v="2021"/>
    <s v="Q2"/>
    <n v="1603278"/>
  </r>
  <r>
    <x v="262"/>
    <s v="Titan Industries"/>
    <s v="North"/>
    <s v="May"/>
    <n v="2021"/>
    <s v="Q2"/>
    <n v="1342342"/>
  </r>
  <r>
    <x v="263"/>
    <s v="Titan Industries"/>
    <s v="South"/>
    <s v="May"/>
    <n v="2021"/>
    <s v="Q2"/>
    <n v="935490"/>
  </r>
  <r>
    <x v="263"/>
    <s v="Titan Industries"/>
    <s v="North"/>
    <s v="May"/>
    <n v="2021"/>
    <s v="Q2"/>
    <n v="1598325"/>
  </r>
  <r>
    <x v="264"/>
    <s v="Titan Industries"/>
    <s v="North"/>
    <s v="May"/>
    <n v="2021"/>
    <s v="Q2"/>
    <n v="1430846"/>
  </r>
  <r>
    <x v="265"/>
    <s v="Titan Industries"/>
    <s v="North"/>
    <s v="May"/>
    <n v="2021"/>
    <s v="Q2"/>
    <n v="214411"/>
  </r>
  <r>
    <x v="266"/>
    <s v="Titan Industries"/>
    <s v="North"/>
    <s v="May"/>
    <n v="2021"/>
    <s v="Q2"/>
    <n v="791424"/>
  </r>
  <r>
    <x v="267"/>
    <s v="Titan Industries"/>
    <s v="South"/>
    <s v="May"/>
    <n v="2021"/>
    <s v="Q2"/>
    <n v="394061"/>
  </r>
  <r>
    <x v="268"/>
    <s v="Titan Industries"/>
    <s v="North"/>
    <s v="June"/>
    <n v="2021"/>
    <s v="Q2"/>
    <n v="272760"/>
  </r>
  <r>
    <x v="269"/>
    <s v="Titan Industries"/>
    <s v="North"/>
    <s v="June"/>
    <n v="2021"/>
    <s v="Q2"/>
    <n v="1639657"/>
  </r>
  <r>
    <x v="269"/>
    <s v="Sol Company"/>
    <s v="South"/>
    <s v="June"/>
    <n v="2021"/>
    <s v="Q2"/>
    <n v="577852"/>
  </r>
  <r>
    <x v="270"/>
    <s v="Sol Company"/>
    <s v="South"/>
    <s v="June"/>
    <n v="2021"/>
    <s v="Q2"/>
    <n v="597433"/>
  </r>
  <r>
    <x v="270"/>
    <s v="Sol Company"/>
    <s v="South"/>
    <s v="June"/>
    <n v="2021"/>
    <s v="Q2"/>
    <n v="264551"/>
  </r>
  <r>
    <x v="270"/>
    <s v="Sol Company"/>
    <s v="South"/>
    <s v="June"/>
    <n v="2021"/>
    <s v="Q2"/>
    <n v="1324711"/>
  </r>
  <r>
    <x v="271"/>
    <s v="Sol Company"/>
    <s v="South"/>
    <s v="June"/>
    <n v="2021"/>
    <s v="Q2"/>
    <n v="554702"/>
  </r>
  <r>
    <x v="272"/>
    <s v="Sol Company"/>
    <s v="West"/>
    <s v="June"/>
    <n v="2021"/>
    <s v="Q2"/>
    <n v="208368"/>
  </r>
  <r>
    <x v="273"/>
    <s v="Sol Company"/>
    <s v="South"/>
    <s v="June"/>
    <n v="2021"/>
    <s v="Q2"/>
    <n v="1816220"/>
  </r>
  <r>
    <x v="273"/>
    <s v="Sol Company"/>
    <s v="South"/>
    <s v="June"/>
    <n v="2021"/>
    <s v="Q2"/>
    <n v="1746236"/>
  </r>
  <r>
    <x v="274"/>
    <s v="Sol Company"/>
    <s v="South"/>
    <s v="June"/>
    <n v="2021"/>
    <s v="Q2"/>
    <n v="1683489"/>
  </r>
  <r>
    <x v="275"/>
    <s v="Sol Company"/>
    <s v="South"/>
    <s v="June"/>
    <n v="2021"/>
    <s v="Q2"/>
    <n v="591696"/>
  </r>
  <r>
    <x v="275"/>
    <s v="Sol Company"/>
    <s v="South"/>
    <s v="June"/>
    <n v="2021"/>
    <s v="Q2"/>
    <n v="1908492"/>
  </r>
  <r>
    <x v="276"/>
    <s v="Sol Company"/>
    <s v="South"/>
    <s v="June"/>
    <n v="2021"/>
    <s v="Q2"/>
    <n v="1649849"/>
  </r>
  <r>
    <x v="276"/>
    <s v="Sol Company"/>
    <s v="South"/>
    <s v="June"/>
    <n v="2021"/>
    <s v="Q2"/>
    <n v="1081699"/>
  </r>
  <r>
    <x v="276"/>
    <s v="Sol Company"/>
    <s v="West"/>
    <s v="June"/>
    <n v="2021"/>
    <s v="Q2"/>
    <n v="680075"/>
  </r>
  <r>
    <x v="277"/>
    <s v="Sol Company"/>
    <s v="South"/>
    <s v="June"/>
    <n v="2021"/>
    <s v="Q2"/>
    <n v="1957975"/>
  </r>
  <r>
    <x v="277"/>
    <s v="Sol Company"/>
    <s v="West"/>
    <s v="June"/>
    <n v="2021"/>
    <s v="Q2"/>
    <n v="969416"/>
  </r>
  <r>
    <x v="278"/>
    <s v="Sol Company"/>
    <s v="West"/>
    <s v="June"/>
    <n v="2021"/>
    <s v="Q2"/>
    <n v="1203365"/>
  </r>
  <r>
    <x v="278"/>
    <s v="Sol Company"/>
    <s v="West"/>
    <s v="June"/>
    <n v="2021"/>
    <s v="Q2"/>
    <n v="1172620"/>
  </r>
  <r>
    <x v="279"/>
    <s v="Sol Company"/>
    <s v="West"/>
    <s v="June"/>
    <n v="2021"/>
    <s v="Q2"/>
    <n v="1835094"/>
  </r>
  <r>
    <x v="280"/>
    <s v="Sol Company"/>
    <s v="North"/>
    <s v="June"/>
    <n v="2021"/>
    <s v="Q2"/>
    <n v="836312"/>
  </r>
  <r>
    <x v="281"/>
    <s v="Sol Company"/>
    <s v="West"/>
    <s v="July"/>
    <n v="2021"/>
    <s v="Q3"/>
    <n v="263474"/>
  </r>
  <r>
    <x v="281"/>
    <s v="Sol Company"/>
    <s v="West"/>
    <s v="July"/>
    <n v="2021"/>
    <s v="Q3"/>
    <n v="1413232"/>
  </r>
  <r>
    <x v="282"/>
    <s v="Sol Company"/>
    <s v="West"/>
    <s v="July"/>
    <n v="2021"/>
    <s v="Q3"/>
    <n v="919477"/>
  </r>
  <r>
    <x v="283"/>
    <s v="Sol Company"/>
    <s v="West"/>
    <s v="July"/>
    <n v="2021"/>
    <s v="Q3"/>
    <n v="226279"/>
  </r>
  <r>
    <x v="284"/>
    <s v="Sol Company"/>
    <s v="West"/>
    <s v="July"/>
    <n v="2021"/>
    <s v="Q3"/>
    <n v="1295300"/>
  </r>
  <r>
    <x v="284"/>
    <s v="Sol Company"/>
    <s v="West"/>
    <s v="July"/>
    <n v="2021"/>
    <s v="Q3"/>
    <n v="524387"/>
  </r>
  <r>
    <x v="285"/>
    <s v="Sol Company"/>
    <s v="West"/>
    <s v="July"/>
    <n v="2021"/>
    <s v="Q3"/>
    <n v="1508451"/>
  </r>
  <r>
    <x v="286"/>
    <s v="Sol Company"/>
    <s v="North"/>
    <s v="July"/>
    <n v="2021"/>
    <s v="Q3"/>
    <n v="1584122"/>
  </r>
  <r>
    <x v="287"/>
    <s v="Sol Company"/>
    <s v="West"/>
    <s v="July"/>
    <n v="2021"/>
    <s v="Q3"/>
    <n v="184898"/>
  </r>
  <r>
    <x v="288"/>
    <s v="Sol Company"/>
    <s v="West"/>
    <s v="July"/>
    <n v="2021"/>
    <s v="Q3"/>
    <n v="1979686"/>
  </r>
  <r>
    <x v="288"/>
    <s v="Sol Company"/>
    <s v="West"/>
    <s v="July"/>
    <n v="2021"/>
    <s v="Q3"/>
    <n v="453584"/>
  </r>
  <r>
    <x v="289"/>
    <s v="Sol Company"/>
    <s v="West"/>
    <s v="July"/>
    <n v="2021"/>
    <s v="Q3"/>
    <n v="1635219"/>
  </r>
  <r>
    <x v="290"/>
    <s v="Sol Company"/>
    <s v="West"/>
    <s v="July"/>
    <n v="2021"/>
    <s v="Q3"/>
    <n v="547110"/>
  </r>
  <r>
    <x v="291"/>
    <s v="Sol Company"/>
    <s v="West"/>
    <s v="July"/>
    <n v="2021"/>
    <s v="Q3"/>
    <n v="934991"/>
  </r>
  <r>
    <x v="292"/>
    <s v="Sol Company"/>
    <s v="West"/>
    <s v="August"/>
    <n v="2021"/>
    <s v="Q3"/>
    <n v="1527508"/>
  </r>
  <r>
    <x v="292"/>
    <s v="Sol Company"/>
    <s v="West"/>
    <s v="August"/>
    <n v="2021"/>
    <s v="Q3"/>
    <n v="639256"/>
  </r>
  <r>
    <x v="293"/>
    <s v="Sol Company"/>
    <s v="North"/>
    <s v="August"/>
    <n v="2021"/>
    <s v="Q3"/>
    <n v="142216"/>
  </r>
  <r>
    <x v="294"/>
    <s v="Sol Company"/>
    <s v="West"/>
    <s v="August"/>
    <n v="2021"/>
    <s v="Q3"/>
    <n v="738240"/>
  </r>
  <r>
    <x v="295"/>
    <s v="Sol Company"/>
    <s v="North"/>
    <s v="August"/>
    <n v="2021"/>
    <s v="Q3"/>
    <n v="706781"/>
  </r>
  <r>
    <x v="296"/>
    <s v="Sol Company"/>
    <s v="South"/>
    <s v="August"/>
    <n v="2021"/>
    <s v="Q3"/>
    <n v="458322"/>
  </r>
  <r>
    <x v="297"/>
    <s v="Sol Company"/>
    <s v="South"/>
    <s v="August"/>
    <n v="2021"/>
    <s v="Q3"/>
    <n v="1391712"/>
  </r>
  <r>
    <x v="297"/>
    <s v="Sol Company"/>
    <s v="South"/>
    <s v="August"/>
    <n v="2021"/>
    <s v="Q3"/>
    <n v="692970"/>
  </r>
  <r>
    <x v="297"/>
    <s v="Sol Company"/>
    <s v="South"/>
    <s v="August"/>
    <n v="2021"/>
    <s v="Q3"/>
    <n v="308741"/>
  </r>
  <r>
    <x v="298"/>
    <s v="Sol Company"/>
    <s v="West"/>
    <s v="August"/>
    <n v="2021"/>
    <s v="Q3"/>
    <n v="1365868"/>
  </r>
  <r>
    <x v="298"/>
    <s v="Sol Company"/>
    <s v="South"/>
    <s v="August"/>
    <n v="2021"/>
    <s v="Q3"/>
    <n v="1286518"/>
  </r>
  <r>
    <x v="299"/>
    <s v="Sol Company"/>
    <s v="South"/>
    <s v="August"/>
    <n v="2021"/>
    <s v="Q3"/>
    <n v="1716666"/>
  </r>
  <r>
    <x v="300"/>
    <s v="Sol Company"/>
    <s v="South"/>
    <s v="August"/>
    <n v="2021"/>
    <s v="Q3"/>
    <n v="814289"/>
  </r>
  <r>
    <x v="300"/>
    <s v="Sol Company"/>
    <s v="East"/>
    <s v="August"/>
    <n v="2021"/>
    <s v="Q3"/>
    <n v="1030173"/>
  </r>
  <r>
    <x v="301"/>
    <s v="Sol Company"/>
    <s v="East"/>
    <s v="August"/>
    <n v="2021"/>
    <s v="Q3"/>
    <n v="1380984"/>
  </r>
  <r>
    <x v="302"/>
    <s v="Sol Company"/>
    <s v="South"/>
    <s v="August"/>
    <n v="2021"/>
    <s v="Q3"/>
    <n v="154041"/>
  </r>
  <r>
    <x v="303"/>
    <s v="Sol Company"/>
    <s v="West"/>
    <s v="August"/>
    <n v="2021"/>
    <s v="Q3"/>
    <n v="1663102"/>
  </r>
  <r>
    <x v="304"/>
    <s v="Sol Company"/>
    <s v="South"/>
    <s v="August"/>
    <n v="2021"/>
    <s v="Q3"/>
    <n v="375259"/>
  </r>
  <r>
    <x v="305"/>
    <s v="Sol Company"/>
    <s v="West"/>
    <s v="August"/>
    <n v="2021"/>
    <s v="Q3"/>
    <n v="278132"/>
  </r>
  <r>
    <x v="306"/>
    <s v="Sol Company"/>
    <s v="South"/>
    <s v="August"/>
    <n v="2021"/>
    <s v="Q3"/>
    <n v="269577"/>
  </r>
  <r>
    <x v="307"/>
    <s v="Sol Company"/>
    <s v="West"/>
    <s v="August"/>
    <n v="2021"/>
    <s v="Q3"/>
    <n v="1321245"/>
  </r>
  <r>
    <x v="307"/>
    <s v="Sol Company"/>
    <s v="South"/>
    <s v="August"/>
    <n v="2021"/>
    <s v="Q3"/>
    <n v="1615558"/>
  </r>
  <r>
    <x v="307"/>
    <s v="Sol Company"/>
    <s v="West"/>
    <s v="August"/>
    <n v="2021"/>
    <s v="Q3"/>
    <n v="310439"/>
  </r>
  <r>
    <x v="308"/>
    <s v="Sol Company"/>
    <s v="East"/>
    <s v="August"/>
    <n v="2021"/>
    <s v="Q3"/>
    <n v="1497241"/>
  </r>
  <r>
    <x v="309"/>
    <s v="Sol Company"/>
    <s v="East"/>
    <s v="August"/>
    <n v="2021"/>
    <s v="Q3"/>
    <n v="556276"/>
  </r>
  <r>
    <x v="310"/>
    <s v="Sol Company"/>
    <s v="East"/>
    <s v="September"/>
    <n v="2021"/>
    <s v="Q3"/>
    <n v="1532238"/>
  </r>
  <r>
    <x v="311"/>
    <s v="Sol Company"/>
    <s v="East"/>
    <s v="September"/>
    <n v="2021"/>
    <s v="Q3"/>
    <n v="420324"/>
  </r>
  <r>
    <x v="312"/>
    <s v="Sol Company"/>
    <s v="East"/>
    <s v="September"/>
    <n v="2021"/>
    <s v="Q3"/>
    <n v="532194"/>
  </r>
  <r>
    <x v="312"/>
    <s v="Sol Company"/>
    <s v="East"/>
    <s v="September"/>
    <n v="2021"/>
    <s v="Q3"/>
    <n v="1757686"/>
  </r>
  <r>
    <x v="313"/>
    <s v="Sol Company"/>
    <s v="East"/>
    <s v="September"/>
    <n v="2021"/>
    <s v="Q3"/>
    <n v="1557016"/>
  </r>
  <r>
    <x v="313"/>
    <s v="Sol Company"/>
    <s v="North"/>
    <s v="September"/>
    <n v="2021"/>
    <s v="Q3"/>
    <n v="531649"/>
  </r>
  <r>
    <x v="314"/>
    <s v="Sol Company"/>
    <s v="North"/>
    <s v="September"/>
    <n v="2021"/>
    <s v="Q3"/>
    <n v="175455"/>
  </r>
  <r>
    <x v="314"/>
    <s v="Sol Company"/>
    <s v="North"/>
    <s v="September"/>
    <n v="2021"/>
    <s v="Q3"/>
    <n v="1100820"/>
  </r>
  <r>
    <x v="315"/>
    <s v="Sol Company"/>
    <s v="North"/>
    <s v="September"/>
    <n v="2021"/>
    <s v="Q3"/>
    <n v="1655034"/>
  </r>
  <r>
    <x v="316"/>
    <s v="Sol Company"/>
    <s v="North"/>
    <s v="September"/>
    <n v="2021"/>
    <s v="Q3"/>
    <n v="1187393"/>
  </r>
  <r>
    <x v="317"/>
    <s v="Sol Company"/>
    <s v="North"/>
    <s v="September"/>
    <n v="2021"/>
    <s v="Q3"/>
    <n v="762023"/>
  </r>
  <r>
    <x v="318"/>
    <s v="Sol Company"/>
    <s v="North"/>
    <s v="September"/>
    <n v="2021"/>
    <s v="Q3"/>
    <n v="1132099"/>
  </r>
  <r>
    <x v="319"/>
    <s v="Sol Company"/>
    <s v="North"/>
    <s v="September"/>
    <n v="2021"/>
    <s v="Q3"/>
    <n v="492619"/>
  </r>
  <r>
    <x v="320"/>
    <s v="Sol Company"/>
    <s v="North"/>
    <s v="September"/>
    <n v="2021"/>
    <s v="Q3"/>
    <n v="415572"/>
  </r>
  <r>
    <x v="321"/>
    <s v="Sol Company"/>
    <s v="East"/>
    <s v="October"/>
    <n v="2021"/>
    <s v="Q4"/>
    <n v="1624960"/>
  </r>
  <r>
    <x v="322"/>
    <s v="Sol Company"/>
    <s v="East"/>
    <s v="October"/>
    <n v="2021"/>
    <s v="Q4"/>
    <n v="1706175"/>
  </r>
  <r>
    <x v="323"/>
    <s v="Sol Company"/>
    <s v="East"/>
    <s v="October"/>
    <n v="2021"/>
    <s v="Q4"/>
    <n v="1863812"/>
  </r>
  <r>
    <x v="324"/>
    <s v="Sol Company"/>
    <s v="East"/>
    <s v="October"/>
    <n v="2021"/>
    <s v="Q4"/>
    <n v="1305768"/>
  </r>
  <r>
    <x v="325"/>
    <s v="Sol Company"/>
    <s v="East"/>
    <s v="October"/>
    <n v="2021"/>
    <s v="Q4"/>
    <n v="693940"/>
  </r>
  <r>
    <x v="325"/>
    <s v="Sol Company"/>
    <s v="East"/>
    <s v="October"/>
    <n v="2021"/>
    <s v="Q4"/>
    <n v="1456477"/>
  </r>
  <r>
    <x v="325"/>
    <s v="Sol Company"/>
    <s v="East"/>
    <s v="October"/>
    <n v="2021"/>
    <s v="Q4"/>
    <n v="677163"/>
  </r>
  <r>
    <x v="326"/>
    <s v="Sol Company"/>
    <s v="North"/>
    <s v="October"/>
    <n v="2021"/>
    <s v="Q4"/>
    <n v="192766"/>
  </r>
  <r>
    <x v="326"/>
    <s v="Sol Company"/>
    <s v="East"/>
    <s v="October"/>
    <n v="2021"/>
    <s v="Q4"/>
    <n v="1501306"/>
  </r>
  <r>
    <x v="327"/>
    <s v="Sol Company"/>
    <s v="East"/>
    <s v="October"/>
    <n v="2021"/>
    <s v="Q4"/>
    <n v="728012"/>
  </r>
  <r>
    <x v="328"/>
    <s v="Sol Company"/>
    <s v="East"/>
    <s v="October"/>
    <n v="2021"/>
    <s v="Q4"/>
    <n v="154888"/>
  </r>
  <r>
    <x v="329"/>
    <s v="Sol Company"/>
    <s v="North"/>
    <s v="October"/>
    <n v="2021"/>
    <s v="Q4"/>
    <n v="319150"/>
  </r>
  <r>
    <x v="330"/>
    <s v="Sol Company"/>
    <s v="North"/>
    <s v="October"/>
    <n v="2021"/>
    <s v="Q4"/>
    <n v="1785872"/>
  </r>
  <r>
    <x v="331"/>
    <s v="Sol Company"/>
    <s v="North"/>
    <s v="October"/>
    <n v="2021"/>
    <s v="Q4"/>
    <n v="491015"/>
  </r>
  <r>
    <x v="331"/>
    <s v="Sol Company"/>
    <s v="North"/>
    <s v="October"/>
    <n v="2021"/>
    <s v="Q4"/>
    <n v="679174"/>
  </r>
  <r>
    <x v="332"/>
    <s v="Sol Company"/>
    <s v="North"/>
    <s v="October"/>
    <n v="2021"/>
    <s v="Q4"/>
    <n v="831388"/>
  </r>
  <r>
    <x v="333"/>
    <s v="Sol Company"/>
    <s v="North"/>
    <s v="November"/>
    <n v="2021"/>
    <s v="Q4"/>
    <n v="1301370"/>
  </r>
  <r>
    <x v="334"/>
    <s v="Sol Company"/>
    <s v="North"/>
    <s v="November"/>
    <n v="2021"/>
    <s v="Q4"/>
    <n v="956612"/>
  </r>
  <r>
    <x v="335"/>
    <s v="Sol Company"/>
    <s v="North"/>
    <s v="November"/>
    <n v="2021"/>
    <s v="Q4"/>
    <n v="1566826"/>
  </r>
  <r>
    <x v="336"/>
    <s v="Sol Company"/>
    <s v="North"/>
    <s v="November"/>
    <n v="2021"/>
    <s v="Q4"/>
    <n v="1871003"/>
  </r>
  <r>
    <x v="337"/>
    <s v="Sol Company"/>
    <s v="East"/>
    <s v="November"/>
    <n v="2021"/>
    <s v="Q4"/>
    <n v="1538943"/>
  </r>
  <r>
    <x v="338"/>
    <s v="Sol Company"/>
    <s v="North"/>
    <s v="November"/>
    <n v="2021"/>
    <s v="Q4"/>
    <n v="149317"/>
  </r>
  <r>
    <x v="339"/>
    <s v="Sol Company"/>
    <s v="North"/>
    <s v="November"/>
    <n v="2021"/>
    <s v="Q4"/>
    <n v="1835071"/>
  </r>
  <r>
    <x v="340"/>
    <s v="Sol Company"/>
    <s v="North"/>
    <s v="November"/>
    <n v="2021"/>
    <s v="Q4"/>
    <n v="428155"/>
  </r>
  <r>
    <x v="341"/>
    <s v="Sol Company"/>
    <s v="West"/>
    <s v="November"/>
    <n v="2021"/>
    <s v="Q4"/>
    <n v="1479869"/>
  </r>
  <r>
    <x v="342"/>
    <s v="Sol Company"/>
    <s v="West"/>
    <s v="November"/>
    <n v="2021"/>
    <s v="Q4"/>
    <n v="455008"/>
  </r>
  <r>
    <x v="343"/>
    <s v="Sol Company"/>
    <s v="East"/>
    <s v="November"/>
    <n v="2021"/>
    <s v="Q4"/>
    <n v="857548"/>
  </r>
  <r>
    <x v="344"/>
    <s v="Sol Company"/>
    <s v="East"/>
    <s v="November"/>
    <n v="2021"/>
    <s v="Q4"/>
    <n v="1698152"/>
  </r>
  <r>
    <x v="345"/>
    <s v="Sol Company"/>
    <s v="East"/>
    <s v="November"/>
    <n v="2021"/>
    <s v="Q4"/>
    <n v="1538034"/>
  </r>
  <r>
    <x v="346"/>
    <s v="Sol Company"/>
    <s v="East"/>
    <s v="November"/>
    <n v="2021"/>
    <s v="Q4"/>
    <n v="431646"/>
  </r>
  <r>
    <x v="347"/>
    <s v="Sol Company"/>
    <s v="West"/>
    <s v="November"/>
    <n v="2021"/>
    <s v="Q4"/>
    <n v="1613353"/>
  </r>
  <r>
    <x v="347"/>
    <s v="Sol Company"/>
    <s v="East"/>
    <s v="November"/>
    <n v="2021"/>
    <s v="Q4"/>
    <n v="1891735"/>
  </r>
  <r>
    <x v="348"/>
    <s v="Sol Company"/>
    <s v="North"/>
    <s v="November"/>
    <n v="2021"/>
    <s v="Q4"/>
    <n v="1287970"/>
  </r>
  <r>
    <x v="349"/>
    <s v="Sol Company"/>
    <s v="West"/>
    <s v="November"/>
    <n v="2021"/>
    <s v="Q4"/>
    <n v="172298"/>
  </r>
  <r>
    <x v="350"/>
    <s v="Sol Company"/>
    <s v="West"/>
    <s v="November"/>
    <n v="2021"/>
    <s v="Q4"/>
    <n v="140917"/>
  </r>
  <r>
    <x v="351"/>
    <s v="Sol Company"/>
    <s v="West"/>
    <s v="November"/>
    <n v="2021"/>
    <s v="Q4"/>
    <n v="651020"/>
  </r>
  <r>
    <x v="351"/>
    <s v="Sol Company"/>
    <s v="West"/>
    <s v="November"/>
    <n v="2021"/>
    <s v="Q4"/>
    <n v="1707982"/>
  </r>
  <r>
    <x v="352"/>
    <s v="Sol Company"/>
    <s v="West"/>
    <s v="December"/>
    <n v="2021"/>
    <s v="Q4"/>
    <n v="1093090"/>
  </r>
  <r>
    <x v="353"/>
    <s v="Sol Company"/>
    <s v="West"/>
    <s v="December"/>
    <n v="2021"/>
    <s v="Q4"/>
    <n v="768195"/>
  </r>
  <r>
    <x v="354"/>
    <s v="Sol Company"/>
    <s v="West"/>
    <s v="December"/>
    <n v="2021"/>
    <s v="Q4"/>
    <n v="753790"/>
  </r>
  <r>
    <x v="355"/>
    <s v="Sol Company"/>
    <s v="West"/>
    <s v="December"/>
    <n v="2021"/>
    <s v="Q4"/>
    <n v="597968"/>
  </r>
  <r>
    <x v="355"/>
    <s v="Sol Company"/>
    <s v="North"/>
    <s v="December"/>
    <n v="2021"/>
    <s v="Q4"/>
    <n v="1975800"/>
  </r>
  <r>
    <x v="356"/>
    <s v="Sol Company"/>
    <s v="West"/>
    <s v="December"/>
    <n v="2021"/>
    <s v="Q4"/>
    <n v="401833"/>
  </r>
  <r>
    <x v="357"/>
    <s v="Sol Company"/>
    <s v="South"/>
    <s v="December"/>
    <n v="2021"/>
    <s v="Q4"/>
    <n v="484032"/>
  </r>
  <r>
    <x v="357"/>
    <s v="Sol Company"/>
    <s v="East"/>
    <s v="December"/>
    <n v="2021"/>
    <s v="Q4"/>
    <n v="997894"/>
  </r>
  <r>
    <x v="358"/>
    <s v="Sol Company"/>
    <s v="West"/>
    <s v="December"/>
    <n v="2021"/>
    <s v="Q4"/>
    <n v="1797272"/>
  </r>
  <r>
    <x v="359"/>
    <s v="Sol Company"/>
    <s v="East"/>
    <s v="December"/>
    <n v="2021"/>
    <s v="Q4"/>
    <n v="653332"/>
  </r>
  <r>
    <x v="359"/>
    <s v="Sol Company"/>
    <s v="East"/>
    <s v="December"/>
    <n v="2021"/>
    <s v="Q4"/>
    <n v="172372"/>
  </r>
  <r>
    <x v="360"/>
    <s v="Sol Company"/>
    <s v="West"/>
    <s v="December"/>
    <n v="2021"/>
    <s v="Q4"/>
    <n v="1152230"/>
  </r>
  <r>
    <x v="361"/>
    <s v="Sol Company"/>
    <s v="West"/>
    <s v="December"/>
    <n v="2021"/>
    <s v="Q4"/>
    <n v="202460"/>
  </r>
  <r>
    <x v="362"/>
    <s v="Sol Company"/>
    <s v="West"/>
    <s v="December"/>
    <n v="2021"/>
    <s v="Q4"/>
    <n v="1248770"/>
  </r>
  <r>
    <x v="363"/>
    <s v="Sol Company"/>
    <s v="North"/>
    <s v="January"/>
    <n v="2022"/>
    <s v="Q1"/>
    <n v="890440"/>
  </r>
  <r>
    <x v="363"/>
    <s v="Sol Company"/>
    <s v="South"/>
    <s v="January"/>
    <n v="2022"/>
    <s v="Q1"/>
    <n v="699946"/>
  </r>
  <r>
    <x v="364"/>
    <s v="Sol Company"/>
    <s v="East"/>
    <s v="January"/>
    <n v="2022"/>
    <s v="Q1"/>
    <n v="231825"/>
  </r>
  <r>
    <x v="364"/>
    <s v="Sol Company"/>
    <s v="East"/>
    <s v="January"/>
    <n v="2022"/>
    <s v="Q1"/>
    <n v="1345108"/>
  </r>
  <r>
    <x v="364"/>
    <s v="Sol Company"/>
    <s v="North"/>
    <s v="January"/>
    <n v="2022"/>
    <s v="Q1"/>
    <n v="208248"/>
  </r>
  <r>
    <x v="365"/>
    <s v="Sol Company"/>
    <s v="West"/>
    <s v="January"/>
    <n v="2022"/>
    <s v="Q1"/>
    <n v="1368251"/>
  </r>
  <r>
    <x v="366"/>
    <s v="Sol Company"/>
    <s v="South"/>
    <s v="January"/>
    <n v="2022"/>
    <s v="Q1"/>
    <n v="1766857"/>
  </r>
  <r>
    <x v="367"/>
    <s v="Sol Company"/>
    <s v="South"/>
    <s v="January"/>
    <n v="2022"/>
    <s v="Q1"/>
    <n v="362392"/>
  </r>
  <r>
    <x v="368"/>
    <s v="Sol Company"/>
    <s v="East"/>
    <s v="January"/>
    <n v="2022"/>
    <s v="Q1"/>
    <n v="1376384"/>
  </r>
  <r>
    <x v="368"/>
    <s v="Sol Company"/>
    <s v="West"/>
    <s v="January"/>
    <n v="2022"/>
    <s v="Q1"/>
    <n v="303946"/>
  </r>
  <r>
    <x v="369"/>
    <s v="Sol Company"/>
    <s v="South"/>
    <s v="January"/>
    <n v="2022"/>
    <s v="Q1"/>
    <n v="1446936"/>
  </r>
  <r>
    <x v="369"/>
    <s v="Sol Company"/>
    <s v="East"/>
    <s v="January"/>
    <n v="2022"/>
    <s v="Q1"/>
    <n v="1693881"/>
  </r>
  <r>
    <x v="370"/>
    <s v="Sol Company"/>
    <s v="South"/>
    <s v="January"/>
    <n v="2022"/>
    <s v="Q1"/>
    <n v="1162971"/>
  </r>
  <r>
    <x v="371"/>
    <s v="Sol Company"/>
    <s v="East"/>
    <s v="January"/>
    <n v="2022"/>
    <s v="Q1"/>
    <n v="332072"/>
  </r>
  <r>
    <x v="371"/>
    <s v="Sol Company"/>
    <s v="West"/>
    <s v="January"/>
    <n v="2022"/>
    <s v="Q1"/>
    <n v="1509100"/>
  </r>
  <r>
    <x v="372"/>
    <s v="Sol Company"/>
    <s v="South"/>
    <s v="January"/>
    <n v="2022"/>
    <s v="Q1"/>
    <n v="1816733"/>
  </r>
  <r>
    <x v="373"/>
    <s v="Sol Company"/>
    <s v="North"/>
    <s v="January"/>
    <n v="2022"/>
    <s v="Q1"/>
    <n v="1904892"/>
  </r>
  <r>
    <x v="373"/>
    <s v="Sol Company"/>
    <s v="North"/>
    <s v="January"/>
    <n v="2022"/>
    <s v="Q1"/>
    <n v="1844904"/>
  </r>
  <r>
    <x v="374"/>
    <s v="Sol Company"/>
    <s v="North"/>
    <s v="January"/>
    <n v="2022"/>
    <s v="Q1"/>
    <n v="769203"/>
  </r>
  <r>
    <x v="374"/>
    <s v="Sol Company"/>
    <s v="East"/>
    <s v="January"/>
    <n v="2022"/>
    <s v="Q1"/>
    <n v="1451234"/>
  </r>
  <r>
    <x v="375"/>
    <s v="Sol Company"/>
    <s v="South"/>
    <s v="February"/>
    <n v="2022"/>
    <s v="Q1"/>
    <n v="548582"/>
  </r>
  <r>
    <x v="376"/>
    <s v="Sol Company"/>
    <s v="North"/>
    <s v="February"/>
    <n v="2022"/>
    <s v="Q1"/>
    <n v="560067"/>
  </r>
  <r>
    <x v="376"/>
    <s v="Sol Company"/>
    <s v="South"/>
    <s v="February"/>
    <n v="2022"/>
    <s v="Q1"/>
    <n v="1379309"/>
  </r>
  <r>
    <x v="377"/>
    <s v="Sol Company"/>
    <s v="East"/>
    <s v="February"/>
    <n v="2022"/>
    <s v="Q1"/>
    <n v="342741"/>
  </r>
  <r>
    <x v="378"/>
    <s v="Sol Company"/>
    <s v="South"/>
    <s v="February"/>
    <n v="2022"/>
    <s v="Q1"/>
    <n v="681756"/>
  </r>
  <r>
    <x v="379"/>
    <s v="Sol Company"/>
    <s v="East"/>
    <s v="February"/>
    <n v="2022"/>
    <s v="Q1"/>
    <n v="619416"/>
  </r>
  <r>
    <x v="380"/>
    <s v="Sol Company"/>
    <s v="South"/>
    <s v="February"/>
    <n v="2022"/>
    <s v="Q1"/>
    <n v="1229004"/>
  </r>
  <r>
    <x v="380"/>
    <s v="Sol Company"/>
    <s v="South"/>
    <s v="February"/>
    <n v="2022"/>
    <s v="Q1"/>
    <n v="1025294"/>
  </r>
  <r>
    <x v="380"/>
    <s v="Sol Company"/>
    <s v="North"/>
    <s v="February"/>
    <n v="2022"/>
    <s v="Q1"/>
    <n v="485770"/>
  </r>
  <r>
    <x v="381"/>
    <s v="Sol Company"/>
    <s v="South"/>
    <s v="February"/>
    <n v="2022"/>
    <s v="Q1"/>
    <n v="540529"/>
  </r>
  <r>
    <x v="382"/>
    <s v="Sol Company"/>
    <s v="East"/>
    <s v="February"/>
    <n v="2022"/>
    <s v="Q1"/>
    <n v="1020997"/>
  </r>
  <r>
    <x v="382"/>
    <s v="Sol Company"/>
    <s v="South"/>
    <s v="February"/>
    <n v="2022"/>
    <s v="Q1"/>
    <n v="991075"/>
  </r>
  <r>
    <x v="383"/>
    <s v="Sol Company"/>
    <s v="West"/>
    <s v="February"/>
    <n v="2022"/>
    <s v="Q1"/>
    <n v="1909906"/>
  </r>
  <r>
    <x v="384"/>
    <s v="Sol Company"/>
    <s v="West"/>
    <s v="February"/>
    <n v="2022"/>
    <s v="Q1"/>
    <n v="867097"/>
  </r>
  <r>
    <x v="385"/>
    <s v="Sol Company"/>
    <s v="South"/>
    <s v="February"/>
    <n v="2022"/>
    <s v="Q1"/>
    <n v="1403980"/>
  </r>
  <r>
    <x v="386"/>
    <s v="Sol Company"/>
    <s v="East"/>
    <s v="February"/>
    <n v="2022"/>
    <s v="Q1"/>
    <n v="1528172"/>
  </r>
  <r>
    <x v="387"/>
    <s v="Sol Company"/>
    <s v="North"/>
    <s v="February"/>
    <n v="2022"/>
    <s v="Q1"/>
    <n v="619639"/>
  </r>
  <r>
    <x v="387"/>
    <s v="Sol Company"/>
    <s v="North"/>
    <s v="February"/>
    <n v="2022"/>
    <s v="Q1"/>
    <n v="621829"/>
  </r>
  <r>
    <x v="387"/>
    <s v="Sol Company"/>
    <s v="North"/>
    <s v="February"/>
    <n v="2022"/>
    <s v="Q1"/>
    <n v="774735"/>
  </r>
  <r>
    <x v="387"/>
    <s v="Sol Company"/>
    <s v="South"/>
    <s v="February"/>
    <n v="2022"/>
    <s v="Q1"/>
    <n v="849848"/>
  </r>
  <r>
    <x v="387"/>
    <s v="Sol Company"/>
    <s v="East"/>
    <s v="February"/>
    <n v="2022"/>
    <s v="Q1"/>
    <n v="1322622"/>
  </r>
  <r>
    <x v="387"/>
    <s v="Sol Company"/>
    <s v="West"/>
    <s v="February"/>
    <n v="2022"/>
    <s v="Q1"/>
    <n v="1192453"/>
  </r>
  <r>
    <x v="388"/>
    <s v="Sol Company"/>
    <s v="South"/>
    <s v="February"/>
    <n v="2022"/>
    <s v="Q1"/>
    <n v="740388"/>
  </r>
  <r>
    <x v="389"/>
    <s v="Sol Company"/>
    <s v="North"/>
    <s v="February"/>
    <n v="2022"/>
    <s v="Q1"/>
    <n v="741779"/>
  </r>
  <r>
    <x v="390"/>
    <s v="Sol Company"/>
    <s v="South"/>
    <s v="February"/>
    <n v="2022"/>
    <s v="Q1"/>
    <n v="1882278"/>
  </r>
  <r>
    <x v="391"/>
    <s v="Sol Company"/>
    <s v="East"/>
    <s v="March"/>
    <n v="2022"/>
    <s v="Q1"/>
    <n v="1599567"/>
  </r>
  <r>
    <x v="391"/>
    <s v="Sol Company"/>
    <s v="West"/>
    <s v="March"/>
    <n v="2022"/>
    <s v="Q1"/>
    <n v="163305"/>
  </r>
  <r>
    <x v="391"/>
    <s v="Sol Company"/>
    <s v="South"/>
    <s v="March"/>
    <n v="2022"/>
    <s v="Q1"/>
    <n v="1002596"/>
  </r>
  <r>
    <x v="392"/>
    <s v="Sol Company"/>
    <s v="East"/>
    <s v="March"/>
    <n v="2022"/>
    <s v="Q1"/>
    <n v="1190683"/>
  </r>
  <r>
    <x v="393"/>
    <s v="Sol Company"/>
    <s v="South"/>
    <s v="March"/>
    <n v="2022"/>
    <s v="Q1"/>
    <n v="1051637"/>
  </r>
  <r>
    <x v="394"/>
    <s v="Sol Company"/>
    <s v="West"/>
    <s v="March"/>
    <n v="2022"/>
    <s v="Q1"/>
    <n v="264522"/>
  </r>
  <r>
    <x v="395"/>
    <s v="Sol Company"/>
    <s v="South"/>
    <s v="March"/>
    <n v="2022"/>
    <s v="Q1"/>
    <n v="412015"/>
  </r>
  <r>
    <x v="395"/>
    <s v="Sol Company"/>
    <s v="North"/>
    <s v="March"/>
    <n v="2022"/>
    <s v="Q1"/>
    <n v="1614571"/>
  </r>
  <r>
    <x v="396"/>
    <s v="Sol Company"/>
    <s v="East"/>
    <s v="March"/>
    <n v="2022"/>
    <s v="Q1"/>
    <n v="254514"/>
  </r>
  <r>
    <x v="397"/>
    <s v="Sol Company"/>
    <s v="South"/>
    <s v="March"/>
    <n v="2022"/>
    <s v="Q1"/>
    <n v="1444944"/>
  </r>
  <r>
    <x v="397"/>
    <s v="Sol Company"/>
    <s v="South"/>
    <s v="March"/>
    <n v="2022"/>
    <s v="Q1"/>
    <n v="216677"/>
  </r>
  <r>
    <x v="398"/>
    <s v="Sol Company"/>
    <s v="East"/>
    <s v="March"/>
    <n v="2022"/>
    <s v="Q1"/>
    <n v="792194"/>
  </r>
  <r>
    <x v="399"/>
    <s v="Sol Company"/>
    <s v="South"/>
    <s v="March"/>
    <n v="2022"/>
    <s v="Q1"/>
    <n v="1068878"/>
  </r>
  <r>
    <x v="400"/>
    <s v="Sol Company"/>
    <s v="East"/>
    <s v="March"/>
    <n v="2022"/>
    <s v="Q1"/>
    <n v="1045898"/>
  </r>
  <r>
    <x v="401"/>
    <s v="Sol Company"/>
    <s v="North"/>
    <s v="March"/>
    <n v="2022"/>
    <s v="Q1"/>
    <n v="488346"/>
  </r>
  <r>
    <x v="402"/>
    <s v="Sol Company"/>
    <s v="South"/>
    <s v="March"/>
    <n v="2022"/>
    <s v="Q1"/>
    <n v="1931891"/>
  </r>
  <r>
    <x v="403"/>
    <s v="Sol Company"/>
    <s v="East"/>
    <s v="March"/>
    <n v="2022"/>
    <s v="Q1"/>
    <n v="365633"/>
  </r>
  <r>
    <x v="403"/>
    <s v="Sol Company"/>
    <s v="North"/>
    <s v="March"/>
    <n v="2022"/>
    <s v="Q1"/>
    <n v="1960330"/>
  </r>
  <r>
    <x v="404"/>
    <s v="Sol Company"/>
    <s v="West"/>
    <s v="March"/>
    <n v="2022"/>
    <s v="Q1"/>
    <n v="1549591"/>
  </r>
  <r>
    <x v="405"/>
    <s v="Sol Company"/>
    <s v="South"/>
    <s v="March"/>
    <n v="2022"/>
    <s v="Q1"/>
    <n v="1396686"/>
  </r>
  <r>
    <x v="406"/>
    <s v="Sol Company"/>
    <s v="East"/>
    <s v="March"/>
    <n v="2022"/>
    <s v="Q1"/>
    <n v="598158"/>
  </r>
  <r>
    <x v="407"/>
    <s v="Sol Company"/>
    <s v="East"/>
    <s v="March"/>
    <n v="2022"/>
    <s v="Q1"/>
    <n v="1128891"/>
  </r>
  <r>
    <x v="407"/>
    <s v="Sol Company"/>
    <s v="North"/>
    <s v="March"/>
    <n v="2022"/>
    <s v="Q1"/>
    <n v="1831381"/>
  </r>
  <r>
    <x v="408"/>
    <s v="Sol Company"/>
    <s v="West"/>
    <s v="March"/>
    <n v="2022"/>
    <s v="Q1"/>
    <n v="974375"/>
  </r>
  <r>
    <x v="409"/>
    <s v="Sol Company"/>
    <s v="South"/>
    <s v="March"/>
    <n v="2022"/>
    <s v="Q1"/>
    <n v="187578"/>
  </r>
  <r>
    <x v="410"/>
    <s v="Sol Company"/>
    <s v="South"/>
    <s v="March"/>
    <n v="2022"/>
    <s v="Q1"/>
    <n v="1671909"/>
  </r>
  <r>
    <x v="411"/>
    <s v="Sol Company"/>
    <s v="East"/>
    <s v="March"/>
    <n v="2022"/>
    <s v="Q1"/>
    <n v="1049303"/>
  </r>
  <r>
    <x v="412"/>
    <s v="Sol Company"/>
    <s v="West"/>
    <s v="March"/>
    <n v="2022"/>
    <s v="Q1"/>
    <n v="255056"/>
  </r>
  <r>
    <x v="413"/>
    <s v="Sol Company"/>
    <s v="South"/>
    <s v="March"/>
    <n v="2022"/>
    <s v="Q1"/>
    <n v="1013527"/>
  </r>
  <r>
    <x v="413"/>
    <s v="Sol Company"/>
    <s v="East"/>
    <s v="March"/>
    <n v="2022"/>
    <s v="Q1"/>
    <n v="1409749"/>
  </r>
  <r>
    <x v="414"/>
    <s v="Sol Company"/>
    <s v="South"/>
    <s v="April"/>
    <n v="2022"/>
    <s v="Q1"/>
    <n v="613870"/>
  </r>
  <r>
    <x v="415"/>
    <s v="Sol Company"/>
    <s v="East"/>
    <s v="April"/>
    <n v="2022"/>
    <s v="Q1"/>
    <n v="1733091"/>
  </r>
  <r>
    <x v="415"/>
    <s v="Sol Company"/>
    <s v="West"/>
    <s v="April"/>
    <n v="2022"/>
    <s v="Q1"/>
    <n v="350793"/>
  </r>
  <r>
    <x v="416"/>
    <s v="Sol Company"/>
    <s v="South"/>
    <s v="April"/>
    <n v="2022"/>
    <s v="Q1"/>
    <n v="861955"/>
  </r>
  <r>
    <x v="417"/>
    <s v="Sol Company"/>
    <s v="North"/>
    <s v="April"/>
    <n v="2022"/>
    <s v="Q1"/>
    <n v="1713238"/>
  </r>
  <r>
    <x v="418"/>
    <s v="Sol Company"/>
    <s v="North"/>
    <s v="April"/>
    <n v="2022"/>
    <s v="Q1"/>
    <n v="1219629"/>
  </r>
  <r>
    <x v="418"/>
    <s v="Sol Company"/>
    <s v="North"/>
    <s v="April"/>
    <n v="2022"/>
    <s v="Q1"/>
    <n v="1489196"/>
  </r>
  <r>
    <x v="419"/>
    <s v="Sol Company"/>
    <s v="East"/>
    <s v="April"/>
    <n v="2022"/>
    <s v="Q1"/>
    <n v="1567746"/>
  </r>
  <r>
    <x v="420"/>
    <s v="Sol Company"/>
    <s v="South"/>
    <s v="April"/>
    <n v="2022"/>
    <s v="Q1"/>
    <n v="1485483"/>
  </r>
  <r>
    <x v="421"/>
    <s v="Sol Company"/>
    <s v="North"/>
    <s v="April"/>
    <n v="2022"/>
    <s v="Q1"/>
    <n v="1210891"/>
  </r>
  <r>
    <x v="422"/>
    <s v="Sol Company"/>
    <s v="South"/>
    <s v="April"/>
    <n v="2022"/>
    <s v="Q1"/>
    <n v="1939148"/>
  </r>
  <r>
    <x v="422"/>
    <s v="Sol Company"/>
    <s v="East"/>
    <s v="April"/>
    <n v="2022"/>
    <s v="Q1"/>
    <n v="1263558"/>
  </r>
  <r>
    <x v="423"/>
    <s v="Sol Company"/>
    <s v="South"/>
    <s v="April"/>
    <n v="2022"/>
    <s v="Q1"/>
    <n v="633445"/>
  </r>
  <r>
    <x v="424"/>
    <s v="Sol Company"/>
    <s v="East"/>
    <s v="April"/>
    <n v="2022"/>
    <s v="Q1"/>
    <n v="1293856"/>
  </r>
  <r>
    <x v="425"/>
    <s v="Sol Company"/>
    <s v="South"/>
    <s v="April"/>
    <n v="2022"/>
    <s v="Q1"/>
    <n v="1794560"/>
  </r>
  <r>
    <x v="426"/>
    <s v="Sol Company"/>
    <s v="South"/>
    <s v="April"/>
    <n v="2022"/>
    <s v="Q1"/>
    <n v="530477"/>
  </r>
  <r>
    <x v="426"/>
    <s v="Sol Company"/>
    <s v="North"/>
    <s v="April"/>
    <n v="2022"/>
    <s v="Q1"/>
    <n v="1482817"/>
  </r>
  <r>
    <x v="427"/>
    <s v="Sol Company"/>
    <s v="South"/>
    <s v="May"/>
    <n v="2022"/>
    <s v="Q2"/>
    <n v="543637"/>
  </r>
  <r>
    <x v="427"/>
    <s v="Sol Company"/>
    <s v="East"/>
    <s v="May"/>
    <n v="2022"/>
    <s v="Q2"/>
    <n v="793983"/>
  </r>
  <r>
    <x v="428"/>
    <s v="Sol Company"/>
    <s v="South"/>
    <s v="May"/>
    <n v="2022"/>
    <s v="Q2"/>
    <n v="1736583"/>
  </r>
  <r>
    <x v="429"/>
    <s v="Sol Company"/>
    <s v="West"/>
    <s v="May"/>
    <n v="2022"/>
    <s v="Q2"/>
    <n v="1366036"/>
  </r>
  <r>
    <x v="430"/>
    <s v="Sol Company"/>
    <s v="West"/>
    <s v="May"/>
    <n v="2022"/>
    <s v="Q2"/>
    <n v="1695853"/>
  </r>
  <r>
    <x v="431"/>
    <s v="Sol Company"/>
    <s v="South"/>
    <s v="May"/>
    <n v="2022"/>
    <s v="Q2"/>
    <n v="499256"/>
  </r>
  <r>
    <x v="432"/>
    <s v="Sol Company"/>
    <s v="East"/>
    <s v="May"/>
    <n v="2022"/>
    <s v="Q2"/>
    <n v="1559663"/>
  </r>
  <r>
    <x v="432"/>
    <s v="Sol Company"/>
    <s v="North"/>
    <s v="May"/>
    <n v="2022"/>
    <s v="Q2"/>
    <n v="1038488"/>
  </r>
  <r>
    <x v="433"/>
    <s v="Sol Company"/>
    <s v="North"/>
    <s v="May"/>
    <n v="2022"/>
    <s v="Q2"/>
    <n v="630073"/>
  </r>
  <r>
    <x v="434"/>
    <s v="Sol Company"/>
    <s v="North"/>
    <s v="May"/>
    <n v="2022"/>
    <s v="Q2"/>
    <n v="1243853"/>
  </r>
  <r>
    <x v="434"/>
    <s v="Sol Company"/>
    <s v="South"/>
    <s v="May"/>
    <n v="2022"/>
    <s v="Q2"/>
    <n v="717738"/>
  </r>
  <r>
    <x v="434"/>
    <s v="Sol Company"/>
    <s v="East"/>
    <s v="May"/>
    <n v="2022"/>
    <s v="Q2"/>
    <n v="1886401"/>
  </r>
  <r>
    <x v="434"/>
    <s v="Sol Company"/>
    <s v="West"/>
    <s v="May"/>
    <n v="2022"/>
    <s v="Q2"/>
    <n v="381940"/>
  </r>
  <r>
    <x v="435"/>
    <s v="Sol Company"/>
    <s v="South"/>
    <s v="May"/>
    <n v="2022"/>
    <s v="Q2"/>
    <n v="1922753"/>
  </r>
  <r>
    <x v="436"/>
    <s v="Sol Company"/>
    <s v="North"/>
    <s v="May"/>
    <n v="2022"/>
    <s v="Q2"/>
    <n v="766953"/>
  </r>
  <r>
    <x v="437"/>
    <s v="Sol Company"/>
    <s v="South"/>
    <s v="May"/>
    <n v="2022"/>
    <s v="Q2"/>
    <n v="1436558"/>
  </r>
  <r>
    <x v="438"/>
    <s v="Sol Company"/>
    <s v="East"/>
    <s v="May"/>
    <n v="2022"/>
    <s v="Q2"/>
    <n v="359238"/>
  </r>
  <r>
    <x v="439"/>
    <s v="Titan Industries"/>
    <s v="West"/>
    <s v="May"/>
    <n v="2022"/>
    <s v="Q2"/>
    <n v="935260"/>
  </r>
  <r>
    <x v="439"/>
    <s v="Titan Industries"/>
    <s v="South"/>
    <s v="May"/>
    <n v="2022"/>
    <s v="Q2"/>
    <n v="1170290"/>
  </r>
  <r>
    <x v="440"/>
    <s v="Titan Industries"/>
    <s v="East"/>
    <s v="May"/>
    <n v="2022"/>
    <s v="Q2"/>
    <n v="1399111"/>
  </r>
  <r>
    <x v="441"/>
    <s v="Titan Industries"/>
    <s v="South"/>
    <s v="May"/>
    <n v="2022"/>
    <s v="Q2"/>
    <n v="1246102"/>
  </r>
  <r>
    <x v="441"/>
    <s v="Titan Industries"/>
    <s v="West"/>
    <s v="May"/>
    <n v="2022"/>
    <s v="Q2"/>
    <n v="1349313"/>
  </r>
  <r>
    <x v="442"/>
    <s v="Titan Industries"/>
    <s v="South"/>
    <s v="May"/>
    <n v="2022"/>
    <s v="Q2"/>
    <n v="1216686"/>
  </r>
  <r>
    <x v="443"/>
    <s v="Titan Industries"/>
    <s v="North"/>
    <s v="May"/>
    <n v="2022"/>
    <s v="Q2"/>
    <n v="1613825"/>
  </r>
  <r>
    <x v="443"/>
    <s v="Titan Industries"/>
    <s v="East"/>
    <s v="May"/>
    <n v="2022"/>
    <s v="Q2"/>
    <n v="553592"/>
  </r>
  <r>
    <x v="444"/>
    <s v="Titan Industries"/>
    <s v="South"/>
    <s v="May"/>
    <n v="2022"/>
    <s v="Q2"/>
    <n v="1151530"/>
  </r>
  <r>
    <x v="444"/>
    <s v="Titan Industries"/>
    <s v="South"/>
    <s v="May"/>
    <n v="2022"/>
    <s v="Q2"/>
    <n v="1505763"/>
  </r>
  <r>
    <x v="445"/>
    <s v="Titan Industries"/>
    <s v="East"/>
    <s v="June"/>
    <n v="2022"/>
    <s v="Q2"/>
    <n v="1654795"/>
  </r>
  <r>
    <x v="446"/>
    <s v="Titan Industries"/>
    <s v="South"/>
    <s v="June"/>
    <n v="2022"/>
    <s v="Q2"/>
    <n v="145397"/>
  </r>
  <r>
    <x v="447"/>
    <s v="Titan Industries"/>
    <s v="East"/>
    <s v="June"/>
    <n v="2022"/>
    <s v="Q2"/>
    <n v="162687"/>
  </r>
  <r>
    <x v="448"/>
    <s v="Titan Industries"/>
    <s v="North"/>
    <s v="June"/>
    <n v="2022"/>
    <s v="Q2"/>
    <n v="1015528"/>
  </r>
  <r>
    <x v="449"/>
    <s v="Titan Industries"/>
    <s v="South"/>
    <s v="June"/>
    <n v="2022"/>
    <s v="Q2"/>
    <n v="1695801"/>
  </r>
  <r>
    <x v="450"/>
    <s v="Titan Industries"/>
    <s v="East"/>
    <s v="June"/>
    <n v="2022"/>
    <s v="Q2"/>
    <n v="1493683"/>
  </r>
  <r>
    <x v="450"/>
    <s v="Titan Industries"/>
    <s v="North"/>
    <s v="June"/>
    <n v="2022"/>
    <s v="Q2"/>
    <n v="299988"/>
  </r>
  <r>
    <x v="450"/>
    <s v="Titan Industries"/>
    <s v="West"/>
    <s v="June"/>
    <n v="2022"/>
    <s v="Q2"/>
    <n v="633604"/>
  </r>
  <r>
    <x v="451"/>
    <s v="Titan Industries"/>
    <s v="South"/>
    <s v="June"/>
    <n v="2022"/>
    <s v="Q2"/>
    <n v="986904"/>
  </r>
  <r>
    <x v="452"/>
    <s v="Titan Industries"/>
    <s v="East"/>
    <s v="June"/>
    <n v="2022"/>
    <s v="Q2"/>
    <n v="1721416"/>
  </r>
  <r>
    <x v="453"/>
    <s v="Titan Industries"/>
    <s v="East"/>
    <s v="June"/>
    <n v="2022"/>
    <s v="Q2"/>
    <n v="768191"/>
  </r>
  <r>
    <x v="453"/>
    <s v="Titan Industries"/>
    <s v="North"/>
    <s v="June"/>
    <n v="2022"/>
    <s v="Q2"/>
    <n v="1678538"/>
  </r>
  <r>
    <x v="454"/>
    <s v="Titan Industries"/>
    <s v="West"/>
    <s v="June"/>
    <n v="2022"/>
    <s v="Q2"/>
    <n v="1482479"/>
  </r>
  <r>
    <x v="455"/>
    <s v="Titan Industries"/>
    <s v="South"/>
    <s v="June"/>
    <n v="2022"/>
    <s v="Q2"/>
    <n v="1360610"/>
  </r>
  <r>
    <x v="456"/>
    <s v="Titan Industries"/>
    <s v="South"/>
    <s v="June"/>
    <n v="2022"/>
    <s v="Q2"/>
    <n v="1327948"/>
  </r>
  <r>
    <x v="457"/>
    <s v="Titan Industries"/>
    <s v="East"/>
    <s v="June"/>
    <n v="2022"/>
    <s v="Q2"/>
    <n v="470519"/>
  </r>
  <r>
    <x v="458"/>
    <s v="Titan Industries"/>
    <s v="West"/>
    <s v="June"/>
    <n v="2022"/>
    <s v="Q2"/>
    <n v="1614083"/>
  </r>
  <r>
    <x v="459"/>
    <s v="Titan Industries"/>
    <s v="South"/>
    <s v="June"/>
    <n v="2022"/>
    <s v="Q2"/>
    <n v="1545186"/>
  </r>
  <r>
    <x v="459"/>
    <s v="Titan Industries"/>
    <s v="East"/>
    <s v="June"/>
    <n v="2022"/>
    <s v="Q2"/>
    <n v="443420"/>
  </r>
  <r>
    <x v="460"/>
    <s v="Titan Industries"/>
    <s v="South"/>
    <s v="June"/>
    <n v="2022"/>
    <s v="Q2"/>
    <n v="1517230"/>
  </r>
  <r>
    <x v="460"/>
    <s v="Titan Industries"/>
    <s v="East"/>
    <s v="June"/>
    <n v="2022"/>
    <s v="Q2"/>
    <n v="1051248"/>
  </r>
  <r>
    <x v="461"/>
    <s v="Titan Industries"/>
    <s v="West"/>
    <s v="June"/>
    <n v="2022"/>
    <s v="Q2"/>
    <n v="873882"/>
  </r>
  <r>
    <x v="462"/>
    <s v="Titan Industries"/>
    <s v="South"/>
    <s v="June"/>
    <n v="2022"/>
    <s v="Q2"/>
    <n v="754301"/>
  </r>
  <r>
    <x v="463"/>
    <s v="Titan Industries"/>
    <s v="North"/>
    <s v="July"/>
    <n v="2022"/>
    <s v="Q3"/>
    <n v="369331"/>
  </r>
  <r>
    <x v="464"/>
    <s v="Timefall Inc."/>
    <s v="North"/>
    <s v="July"/>
    <n v="2022"/>
    <s v="Q3"/>
    <n v="1998763"/>
  </r>
  <r>
    <x v="464"/>
    <s v="Timefall Inc."/>
    <s v="North"/>
    <s v="July"/>
    <n v="2022"/>
    <s v="Q3"/>
    <n v="1183220"/>
  </r>
  <r>
    <x v="465"/>
    <s v="Timefall Inc."/>
    <s v="East"/>
    <s v="July"/>
    <n v="2022"/>
    <s v="Q3"/>
    <n v="798923"/>
  </r>
  <r>
    <x v="466"/>
    <s v="Timefall Inc."/>
    <s v="South"/>
    <s v="July"/>
    <n v="2022"/>
    <s v="Q3"/>
    <n v="747931"/>
  </r>
  <r>
    <x v="466"/>
    <s v="Timefall Inc."/>
    <s v="North"/>
    <s v="July"/>
    <n v="2022"/>
    <s v="Q3"/>
    <n v="936508"/>
  </r>
  <r>
    <x v="466"/>
    <s v="Timefall Inc."/>
    <s v="South"/>
    <s v="July"/>
    <n v="2022"/>
    <s v="Q3"/>
    <n v="580939"/>
  </r>
  <r>
    <x v="466"/>
    <s v="Timefall Inc."/>
    <s v="East"/>
    <s v="July"/>
    <n v="2022"/>
    <s v="Q3"/>
    <n v="1156733"/>
  </r>
  <r>
    <x v="466"/>
    <s v="Timefall Inc."/>
    <s v="South"/>
    <s v="July"/>
    <n v="2022"/>
    <s v="Q3"/>
    <n v="648732"/>
  </r>
  <r>
    <x v="467"/>
    <s v="Timefall Inc."/>
    <s v="East"/>
    <s v="July"/>
    <n v="2022"/>
    <s v="Q3"/>
    <n v="1929643"/>
  </r>
  <r>
    <x v="468"/>
    <s v="Timefall Inc."/>
    <s v="South"/>
    <s v="July"/>
    <n v="2022"/>
    <s v="Q3"/>
    <n v="1967857"/>
  </r>
  <r>
    <x v="469"/>
    <s v="Timefall Inc."/>
    <s v="South"/>
    <s v="July"/>
    <n v="2022"/>
    <s v="Q3"/>
    <n v="259975"/>
  </r>
  <r>
    <x v="470"/>
    <s v="Timefall Inc."/>
    <s v="North"/>
    <s v="July"/>
    <n v="2022"/>
    <s v="Q3"/>
    <n v="1374309"/>
  </r>
  <r>
    <x v="470"/>
    <s v="Timefall Inc."/>
    <s v="South"/>
    <s v="July"/>
    <n v="2022"/>
    <s v="Q3"/>
    <n v="1430419"/>
  </r>
  <r>
    <x v="471"/>
    <s v="Timefall Inc."/>
    <s v="East"/>
    <s v="July"/>
    <n v="2022"/>
    <s v="Q3"/>
    <n v="1648652"/>
  </r>
  <r>
    <x v="472"/>
    <s v="Timefall Inc."/>
    <s v="South"/>
    <s v="July"/>
    <n v="2022"/>
    <s v="Q3"/>
    <n v="608773"/>
  </r>
  <r>
    <x v="472"/>
    <s v="Timefall Inc."/>
    <s v="West"/>
    <s v="July"/>
    <n v="2022"/>
    <s v="Q3"/>
    <n v="1752206"/>
  </r>
  <r>
    <x v="473"/>
    <s v="Timefall Inc."/>
    <s v="West"/>
    <s v="July"/>
    <n v="2022"/>
    <s v="Q3"/>
    <n v="678100"/>
  </r>
  <r>
    <x v="474"/>
    <s v="Timefall Inc."/>
    <s v="South"/>
    <s v="July"/>
    <n v="2022"/>
    <s v="Q3"/>
    <n v="1681097"/>
  </r>
  <r>
    <x v="475"/>
    <s v="Timefall Inc."/>
    <s v="East"/>
    <s v="August"/>
    <n v="2022"/>
    <s v="Q3"/>
    <n v="615129"/>
  </r>
  <r>
    <x v="475"/>
    <s v="Timefall Inc."/>
    <s v="North"/>
    <s v="August"/>
    <n v="2022"/>
    <s v="Q3"/>
    <n v="1982446"/>
  </r>
  <r>
    <x v="476"/>
    <s v="Timefall Inc."/>
    <s v="North"/>
    <s v="August"/>
    <n v="2022"/>
    <s v="Q3"/>
    <n v="1953112"/>
  </r>
  <r>
    <x v="476"/>
    <s v="Timefall Inc."/>
    <s v="North"/>
    <s v="August"/>
    <n v="2022"/>
    <s v="Q3"/>
    <n v="1334216"/>
  </r>
  <r>
    <x v="477"/>
    <s v="Timefall Inc."/>
    <s v="South"/>
    <s v="August"/>
    <n v="2022"/>
    <s v="Q3"/>
    <n v="923297"/>
  </r>
  <r>
    <x v="477"/>
    <s v="Timefall Inc."/>
    <s v="East"/>
    <s v="August"/>
    <n v="2022"/>
    <s v="Q3"/>
    <n v="1060035"/>
  </r>
  <r>
    <x v="477"/>
    <s v="Timefall Inc."/>
    <s v="West"/>
    <s v="August"/>
    <n v="2022"/>
    <s v="Q3"/>
    <n v="1213464"/>
  </r>
  <r>
    <x v="478"/>
    <s v="Timefall Inc."/>
    <s v="South"/>
    <s v="August"/>
    <n v="2022"/>
    <s v="Q3"/>
    <n v="1441704"/>
  </r>
  <r>
    <x v="479"/>
    <s v="Timefall Inc."/>
    <s v="North"/>
    <s v="August"/>
    <n v="2022"/>
    <s v="Q3"/>
    <n v="509308"/>
  </r>
  <r>
    <x v="479"/>
    <s v="Timefall Inc."/>
    <s v="South"/>
    <s v="August"/>
    <n v="2022"/>
    <s v="Q3"/>
    <n v="795151"/>
  </r>
  <r>
    <x v="480"/>
    <s v="Timefall Inc."/>
    <s v="East"/>
    <s v="August"/>
    <n v="2022"/>
    <s v="Q3"/>
    <n v="970001"/>
  </r>
  <r>
    <x v="481"/>
    <s v="Timefall Inc."/>
    <s v="West"/>
    <s v="August"/>
    <n v="2022"/>
    <s v="Q3"/>
    <n v="1323102"/>
  </r>
  <r>
    <x v="482"/>
    <s v="Timefall Inc."/>
    <s v="South"/>
    <s v="August"/>
    <n v="2022"/>
    <s v="Q3"/>
    <n v="1719288"/>
  </r>
  <r>
    <x v="483"/>
    <s v="Timefall Inc."/>
    <s v="East"/>
    <s v="August"/>
    <n v="2022"/>
    <s v="Q3"/>
    <n v="545305"/>
  </r>
  <r>
    <x v="483"/>
    <s v="Timefall Inc."/>
    <s v="South"/>
    <s v="August"/>
    <n v="2022"/>
    <s v="Q3"/>
    <n v="1100065"/>
  </r>
  <r>
    <x v="484"/>
    <s v="Timefall Inc."/>
    <s v="West"/>
    <s v="August"/>
    <n v="2022"/>
    <s v="Q3"/>
    <n v="1178486"/>
  </r>
  <r>
    <x v="485"/>
    <s v="Timefall Inc."/>
    <s v="South"/>
    <s v="August"/>
    <n v="2022"/>
    <s v="Q3"/>
    <n v="725587"/>
  </r>
  <r>
    <x v="485"/>
    <s v="Timefall Inc."/>
    <s v="North"/>
    <s v="August"/>
    <n v="2022"/>
    <s v="Q3"/>
    <n v="1682112"/>
  </r>
  <r>
    <x v="486"/>
    <s v="Timefall Inc."/>
    <s v="East"/>
    <s v="August"/>
    <n v="2022"/>
    <s v="Q3"/>
    <n v="1283815"/>
  </r>
  <r>
    <x v="487"/>
    <s v="Timefall Inc."/>
    <s v="South"/>
    <s v="August"/>
    <n v="2022"/>
    <s v="Q3"/>
    <n v="1728548"/>
  </r>
  <r>
    <x v="488"/>
    <s v="Timefall Inc."/>
    <s v="South"/>
    <s v="August"/>
    <n v="2022"/>
    <s v="Q3"/>
    <n v="1184509"/>
  </r>
  <r>
    <x v="489"/>
    <s v="Timefall Inc."/>
    <s v="East"/>
    <s v="August"/>
    <n v="2022"/>
    <s v="Q3"/>
    <n v="1403679"/>
  </r>
  <r>
    <x v="490"/>
    <s v="Timefall Inc."/>
    <s v="South"/>
    <s v="September"/>
    <n v="2022"/>
    <s v="Q3"/>
    <n v="1182590"/>
  </r>
  <r>
    <x v="491"/>
    <s v="Timefall Inc."/>
    <s v="East"/>
    <s v="September"/>
    <n v="2022"/>
    <s v="Q3"/>
    <n v="218240"/>
  </r>
  <r>
    <x v="492"/>
    <s v="Timefall Inc."/>
    <s v="North"/>
    <s v="September"/>
    <n v="2022"/>
    <s v="Q3"/>
    <n v="1793709"/>
  </r>
  <r>
    <x v="493"/>
    <s v="Timefall Inc."/>
    <s v="South"/>
    <s v="September"/>
    <n v="2022"/>
    <s v="Q3"/>
    <n v="881630"/>
  </r>
  <r>
    <x v="494"/>
    <s v="Timefall Inc."/>
    <s v="East"/>
    <s v="September"/>
    <n v="2022"/>
    <s v="Q3"/>
    <n v="1579357"/>
  </r>
  <r>
    <x v="494"/>
    <s v="Timefall Inc."/>
    <s v="North"/>
    <s v="September"/>
    <n v="2022"/>
    <s v="Q3"/>
    <n v="1881690"/>
  </r>
  <r>
    <x v="494"/>
    <s v="Timefall Inc."/>
    <s v="West"/>
    <s v="September"/>
    <n v="2022"/>
    <s v="Q3"/>
    <n v="425145"/>
  </r>
  <r>
    <x v="494"/>
    <s v="Timefall Inc."/>
    <s v="South"/>
    <s v="September"/>
    <n v="2022"/>
    <s v="Q3"/>
    <n v="170272"/>
  </r>
  <r>
    <x v="495"/>
    <s v="Timefall Inc."/>
    <s v="East"/>
    <s v="September"/>
    <n v="2022"/>
    <s v="Q3"/>
    <n v="1340840"/>
  </r>
  <r>
    <x v="496"/>
    <s v="Timefall Inc."/>
    <s v="East"/>
    <s v="September"/>
    <n v="2022"/>
    <s v="Q3"/>
    <n v="1731924"/>
  </r>
  <r>
    <x v="496"/>
    <s v="Timefall Inc."/>
    <s v="North"/>
    <s v="September"/>
    <n v="2022"/>
    <s v="Q3"/>
    <n v="1030957"/>
  </r>
  <r>
    <x v="497"/>
    <s v="Timefall Inc."/>
    <s v="West"/>
    <s v="September"/>
    <n v="2022"/>
    <s v="Q3"/>
    <n v="247066"/>
  </r>
  <r>
    <x v="498"/>
    <s v="Timefall Inc."/>
    <s v="South"/>
    <s v="September"/>
    <n v="2022"/>
    <s v="Q3"/>
    <n v="250567"/>
  </r>
  <r>
    <x v="499"/>
    <s v="Timefall Inc."/>
    <s v="South"/>
    <s v="September"/>
    <n v="2022"/>
    <s v="Q3"/>
    <n v="1186037"/>
  </r>
  <r>
    <x v="500"/>
    <s v="Timefall Inc."/>
    <s v="East"/>
    <s v="September"/>
    <n v="2022"/>
    <s v="Q3"/>
    <n v="1537340"/>
  </r>
  <r>
    <x v="501"/>
    <s v="Timefall Inc."/>
    <s v="West"/>
    <s v="September"/>
    <n v="2022"/>
    <s v="Q3"/>
    <n v="552073"/>
  </r>
  <r>
    <x v="502"/>
    <s v="Timefall Inc."/>
    <s v="South"/>
    <s v="September"/>
    <n v="2022"/>
    <s v="Q3"/>
    <n v="686369"/>
  </r>
  <r>
    <x v="503"/>
    <s v="Timefall Inc."/>
    <s v="East"/>
    <s v="September"/>
    <n v="2022"/>
    <s v="Q3"/>
    <n v="953560"/>
  </r>
  <r>
    <x v="504"/>
    <s v="Timefall Inc."/>
    <s v="South"/>
    <s v="October"/>
    <n v="2022"/>
    <s v="Q4"/>
    <n v="1135057"/>
  </r>
  <r>
    <x v="505"/>
    <s v="Timefall Inc."/>
    <s v="East"/>
    <s v="October"/>
    <n v="2022"/>
    <s v="Q4"/>
    <n v="774526"/>
  </r>
  <r>
    <x v="505"/>
    <s v="Timefall Inc."/>
    <s v="West"/>
    <s v="October"/>
    <n v="2022"/>
    <s v="Q4"/>
    <n v="1015942"/>
  </r>
  <r>
    <x v="505"/>
    <s v="Timefall Inc."/>
    <s v="South"/>
    <s v="October"/>
    <n v="2022"/>
    <s v="Q4"/>
    <n v="1993520"/>
  </r>
  <r>
    <x v="506"/>
    <s v="Timefall Inc."/>
    <s v="North"/>
    <s v="October"/>
    <n v="2022"/>
    <s v="Q4"/>
    <n v="259226"/>
  </r>
  <r>
    <x v="507"/>
    <s v="Timefall Inc."/>
    <s v="North"/>
    <s v="October"/>
    <n v="2022"/>
    <s v="Q4"/>
    <n v="500000"/>
  </r>
  <r>
    <x v="508"/>
    <s v="Timefall Inc."/>
    <s v="North"/>
    <s v="October"/>
    <n v="2022"/>
    <s v="Q4"/>
    <n v="480000"/>
  </r>
  <r>
    <x v="508"/>
    <s v="Timefall Inc."/>
    <s v="East"/>
    <s v="October"/>
    <n v="2022"/>
    <s v="Q4"/>
    <n v="1323102"/>
  </r>
  <r>
    <x v="509"/>
    <s v="Timefall Inc."/>
    <s v="South"/>
    <s v="October"/>
    <n v="2022"/>
    <s v="Q4"/>
    <n v="1719288"/>
  </r>
  <r>
    <x v="509"/>
    <s v="Timefall Inc."/>
    <s v="North"/>
    <s v="October"/>
    <n v="2022"/>
    <s v="Q4"/>
    <n v="545305"/>
  </r>
  <r>
    <x v="510"/>
    <s v="Timefall Inc."/>
    <s v="South"/>
    <s v="October"/>
    <n v="2022"/>
    <s v="Q4"/>
    <n v="1100065"/>
  </r>
  <r>
    <x v="511"/>
    <s v="Timefall Inc."/>
    <s v="East"/>
    <s v="October"/>
    <n v="2022"/>
    <s v="Q4"/>
    <n v="1178486"/>
  </r>
  <r>
    <x v="512"/>
    <s v="Timefall Inc."/>
    <s v="South"/>
    <s v="October"/>
    <n v="2022"/>
    <s v="Q4"/>
    <n v="725587"/>
  </r>
  <r>
    <x v="512"/>
    <s v="Timefall Inc."/>
    <s v="East"/>
    <s v="October"/>
    <n v="2022"/>
    <s v="Q4"/>
    <n v="1682112"/>
  </r>
  <r>
    <x v="513"/>
    <s v="Timefall Inc."/>
    <s v="South"/>
    <s v="October"/>
    <n v="2022"/>
    <s v="Q4"/>
    <n v="1283815"/>
  </r>
  <r>
    <x v="513"/>
    <s v="Timefall Inc."/>
    <s v="South"/>
    <s v="October"/>
    <n v="2022"/>
    <s v="Q4"/>
    <n v="1728548"/>
  </r>
  <r>
    <x v="514"/>
    <s v="Bridges Company"/>
    <s v="North"/>
    <s v="October"/>
    <n v="2022"/>
    <s v="Q4"/>
    <n v="1184509"/>
  </r>
  <r>
    <x v="514"/>
    <s v="Bridges Company"/>
    <s v="South"/>
    <s v="October"/>
    <n v="2022"/>
    <s v="Q4"/>
    <n v="1403679"/>
  </r>
  <r>
    <x v="515"/>
    <s v="Bridges Company"/>
    <s v="East"/>
    <s v="October"/>
    <n v="2022"/>
    <s v="Q4"/>
    <n v="1182590"/>
  </r>
  <r>
    <x v="516"/>
    <s v="Bridges Company"/>
    <s v="South"/>
    <s v="October"/>
    <n v="2022"/>
    <s v="Q4"/>
    <n v="789000"/>
  </r>
  <r>
    <x v="517"/>
    <s v="Titan Industries"/>
    <s v="West"/>
    <s v="October"/>
    <n v="2022"/>
    <s v="Q4"/>
    <n v="302000"/>
  </r>
  <r>
    <x v="518"/>
    <s v="Titan Industries"/>
    <s v="West"/>
    <s v="October"/>
    <n v="2022"/>
    <s v="Q4"/>
    <n v="102000"/>
  </r>
  <r>
    <x v="519"/>
    <s v="Titan Industries"/>
    <s v="South"/>
    <s v="October"/>
    <n v="2022"/>
    <s v="Q4"/>
    <n v="50000"/>
  </r>
  <r>
    <x v="520"/>
    <s v="Titan Industries"/>
    <s v="East"/>
    <s v="October"/>
    <n v="2022"/>
    <s v="Q4"/>
    <n v="720000"/>
  </r>
  <r>
    <x v="520"/>
    <s v="Titan Industries"/>
    <s v="North"/>
    <s v="October"/>
    <n v="2022"/>
    <s v="Q4"/>
    <n v="70000"/>
  </r>
  <r>
    <x v="521"/>
    <s v="ABC Corporation"/>
    <s v="North"/>
    <s v="October"/>
    <n v="2022"/>
    <s v="Q4"/>
    <n v="50500"/>
  </r>
  <r>
    <x v="522"/>
    <s v="Chiral Corporation"/>
    <s v="North"/>
    <s v="October"/>
    <n v="2022"/>
    <s v="Q4"/>
    <n v="639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8A232F-7437-48C6-B509-9D640B81C6A4}" name="PivotTable1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J296:K301" firstHeaderRow="1" firstDataRow="1" firstDataCol="1"/>
  <pivotFields count="9">
    <pivotField axis="axisRow" numFmtId="166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showAll="0"/>
    <pivotField dataField="1" showAll="0"/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</pivotFields>
  <rowFields count="3">
    <field x="8"/>
    <field x="7"/>
    <field x="0"/>
  </rowFields>
  <rowItems count="5"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Amount" fld="6" baseField="0" baseItem="0" numFmtId="167"/>
  </dataFields>
  <formats count="6">
    <format dxfId="27">
      <pivotArea field="8" type="button" dataOnly="0" labelOnly="1" outline="0" axis="axisRow" fieldPosition="0"/>
    </format>
    <format dxfId="24">
      <pivotArea dataOnly="0" labelOnly="1" outline="0" axis="axisValues" fieldPosition="0"/>
    </format>
    <format dxfId="22">
      <pivotArea outline="0" collapsedLevelsAreSubtotals="1" fieldPosition="0"/>
    </format>
    <format dxfId="21">
      <pivotArea dataOnly="0" labelOnly="1" fieldPosition="0">
        <references count="1">
          <reference field="8" count="4">
            <x v="1"/>
            <x v="2"/>
            <x v="3"/>
            <x v="4"/>
          </reference>
        </references>
      </pivotArea>
    </format>
    <format dxfId="20">
      <pivotArea dataOnly="0" labelOnly="1" grandRow="1" outline="0" fieldPosition="0"/>
    </format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6CB56-BBF1-4B10-917D-851C3756E050}">
  <dimension ref="B2:Q1007"/>
  <sheetViews>
    <sheetView showGridLines="0" tabSelected="1" workbookViewId="0">
      <selection activeCell="L6" sqref="L6"/>
    </sheetView>
  </sheetViews>
  <sheetFormatPr defaultRowHeight="20.100000000000001" customHeight="1" x14ac:dyDescent="0.25"/>
  <cols>
    <col min="1" max="1" width="3.7109375" style="1" customWidth="1"/>
    <col min="2" max="2" width="34.42578125" style="1" customWidth="1"/>
    <col min="3" max="3" width="51.5703125" style="1" bestFit="1" customWidth="1"/>
    <col min="4" max="4" width="25.7109375" style="1" bestFit="1" customWidth="1"/>
    <col min="5" max="5" width="18" style="1" bestFit="1" customWidth="1"/>
    <col min="6" max="6" width="12.28515625" style="1" bestFit="1" customWidth="1"/>
    <col min="7" max="7" width="18.7109375" style="1" bestFit="1" customWidth="1"/>
    <col min="8" max="8" width="28.140625" style="1" bestFit="1" customWidth="1"/>
    <col min="9" max="9" width="12.28515625" style="1" customWidth="1"/>
    <col min="10" max="10" width="7.42578125" style="1" customWidth="1"/>
    <col min="11" max="11" width="15" style="1" bestFit="1" customWidth="1"/>
    <col min="12" max="15" width="9.140625" style="1"/>
    <col min="16" max="16" width="13.7109375" style="1" bestFit="1" customWidth="1"/>
    <col min="17" max="17" width="12.42578125" style="1" bestFit="1" customWidth="1"/>
    <col min="18" max="16384" width="9.140625" style="1"/>
  </cols>
  <sheetData>
    <row r="2" spans="2:17" ht="20.100000000000001" customHeight="1" thickBot="1" x14ac:dyDescent="0.3">
      <c r="B2" s="82" t="s">
        <v>166</v>
      </c>
      <c r="C2" s="82"/>
      <c r="D2" s="82"/>
      <c r="E2" s="82"/>
      <c r="F2" s="82"/>
      <c r="G2"/>
      <c r="H2"/>
      <c r="I2"/>
    </row>
    <row r="3" spans="2:17" ht="20.100000000000001" customHeight="1" thickTop="1" x14ac:dyDescent="0.25"/>
    <row r="4" spans="2:17" ht="20.100000000000001" customHeight="1" x14ac:dyDescent="0.25">
      <c r="B4" s="10" t="s">
        <v>35</v>
      </c>
    </row>
    <row r="5" spans="2:17" ht="20.100000000000001" customHeight="1" x14ac:dyDescent="0.25">
      <c r="B5" s="3" t="s">
        <v>1</v>
      </c>
      <c r="C5" s="3" t="s">
        <v>0</v>
      </c>
      <c r="D5" s="3" t="s">
        <v>31</v>
      </c>
      <c r="E5" s="3" t="s">
        <v>32</v>
      </c>
      <c r="F5" s="3" t="s">
        <v>3</v>
      </c>
    </row>
    <row r="6" spans="2:17" ht="20.100000000000001" customHeight="1" x14ac:dyDescent="0.25">
      <c r="B6" s="8">
        <v>1</v>
      </c>
      <c r="C6" s="9">
        <v>44895</v>
      </c>
      <c r="D6" s="6" t="s">
        <v>4</v>
      </c>
      <c r="E6" s="7" t="s">
        <v>5</v>
      </c>
      <c r="F6" s="42">
        <v>5500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2:17" ht="20.100000000000001" customHeight="1" x14ac:dyDescent="0.25">
      <c r="B7" s="8">
        <v>2</v>
      </c>
      <c r="C7" s="9">
        <v>44895</v>
      </c>
      <c r="D7" s="6" t="s">
        <v>37</v>
      </c>
      <c r="E7" s="7" t="s">
        <v>39</v>
      </c>
      <c r="F7" s="42">
        <v>1600</v>
      </c>
      <c r="G7" s="4"/>
      <c r="H7" s="4"/>
      <c r="I7" s="4"/>
      <c r="J7" s="4"/>
      <c r="K7" s="4"/>
      <c r="L7" s="5"/>
      <c r="M7" s="4"/>
      <c r="N7" s="4"/>
      <c r="O7" s="4"/>
      <c r="P7" s="4"/>
      <c r="Q7" s="4"/>
    </row>
    <row r="8" spans="2:17" ht="20.100000000000001" customHeight="1" x14ac:dyDescent="0.25">
      <c r="B8" s="8">
        <v>3</v>
      </c>
      <c r="C8" s="9">
        <v>44896</v>
      </c>
      <c r="D8" s="6" t="s">
        <v>38</v>
      </c>
      <c r="E8" s="7" t="s">
        <v>6</v>
      </c>
      <c r="F8" s="42">
        <v>-250</v>
      </c>
      <c r="G8" s="4"/>
      <c r="H8" s="4"/>
      <c r="I8" s="4"/>
      <c r="J8" s="4"/>
      <c r="K8" s="4"/>
      <c r="L8" s="5"/>
      <c r="M8" s="4"/>
      <c r="N8" s="4"/>
      <c r="O8" s="4"/>
      <c r="P8" s="4"/>
      <c r="Q8" s="4"/>
    </row>
    <row r="9" spans="2:17" ht="20.100000000000001" customHeight="1" x14ac:dyDescent="0.25">
      <c r="B9" s="8">
        <v>4</v>
      </c>
      <c r="C9" s="9">
        <v>44897</v>
      </c>
      <c r="D9" s="6" t="s">
        <v>8</v>
      </c>
      <c r="E9" s="7" t="s">
        <v>9</v>
      </c>
      <c r="F9" s="42">
        <v>-450</v>
      </c>
      <c r="G9" s="4"/>
      <c r="H9" s="4"/>
      <c r="I9" s="4"/>
      <c r="J9" s="4"/>
      <c r="K9" s="4"/>
      <c r="L9" s="5"/>
      <c r="M9" s="4"/>
      <c r="N9" s="4"/>
      <c r="O9" s="4"/>
      <c r="P9" s="4"/>
      <c r="Q9" s="4"/>
    </row>
    <row r="10" spans="2:17" ht="20.100000000000001" customHeight="1" x14ac:dyDescent="0.25">
      <c r="B10" s="8">
        <v>5</v>
      </c>
      <c r="C10" s="9">
        <v>44898</v>
      </c>
      <c r="D10" s="6" t="s">
        <v>10</v>
      </c>
      <c r="E10" s="7" t="s">
        <v>9</v>
      </c>
      <c r="F10" s="42">
        <v>-300</v>
      </c>
      <c r="G10" s="4"/>
      <c r="H10" s="4"/>
      <c r="I10" s="4"/>
      <c r="J10" s="4"/>
      <c r="K10" s="4"/>
      <c r="L10" s="5"/>
      <c r="M10" s="4"/>
      <c r="N10" s="4"/>
      <c r="O10" s="4"/>
      <c r="P10" s="4"/>
      <c r="Q10" s="4"/>
    </row>
    <row r="11" spans="2:17" ht="20.100000000000001" customHeight="1" x14ac:dyDescent="0.25">
      <c r="B11" s="8">
        <v>6</v>
      </c>
      <c r="C11" s="9">
        <v>44898</v>
      </c>
      <c r="D11" s="6" t="s">
        <v>11</v>
      </c>
      <c r="E11" s="7" t="s">
        <v>6</v>
      </c>
      <c r="F11" s="42">
        <v>-200</v>
      </c>
      <c r="G11" s="4"/>
      <c r="H11" s="4"/>
      <c r="I11" s="4"/>
      <c r="J11" s="4"/>
      <c r="K11" s="4"/>
      <c r="L11" s="5"/>
      <c r="M11" s="4"/>
      <c r="N11" s="4"/>
      <c r="O11" s="4"/>
      <c r="P11" s="4"/>
      <c r="Q11" s="4"/>
    </row>
    <row r="12" spans="2:17" ht="20.100000000000001" customHeight="1" x14ac:dyDescent="0.25">
      <c r="B12" s="8">
        <v>7</v>
      </c>
      <c r="C12" s="9">
        <v>44899</v>
      </c>
      <c r="D12" s="6" t="s">
        <v>12</v>
      </c>
      <c r="E12" s="6" t="s">
        <v>12</v>
      </c>
      <c r="F12" s="42">
        <v>-1700</v>
      </c>
      <c r="G12" s="4"/>
      <c r="H12" s="4"/>
      <c r="I12" s="4"/>
      <c r="J12" s="4"/>
      <c r="K12" s="4"/>
      <c r="L12" s="5"/>
      <c r="M12" s="4"/>
      <c r="N12" s="4"/>
      <c r="O12" s="4"/>
      <c r="P12" s="4"/>
      <c r="Q12" s="4"/>
    </row>
    <row r="13" spans="2:17" ht="20.100000000000001" customHeight="1" x14ac:dyDescent="0.25">
      <c r="B13" s="8">
        <v>8</v>
      </c>
      <c r="C13" s="9">
        <v>44899</v>
      </c>
      <c r="D13" s="6" t="s">
        <v>40</v>
      </c>
      <c r="E13" s="6" t="s">
        <v>39</v>
      </c>
      <c r="F13" s="42">
        <v>-240</v>
      </c>
      <c r="G13" s="4"/>
      <c r="H13" s="4"/>
      <c r="I13" s="4"/>
      <c r="J13" s="4"/>
      <c r="K13" s="4"/>
      <c r="L13" s="5"/>
      <c r="M13" s="4"/>
      <c r="N13" s="4"/>
      <c r="O13" s="4"/>
      <c r="P13" s="4"/>
      <c r="Q13" s="4"/>
    </row>
    <row r="14" spans="2:17" ht="20.100000000000001" customHeight="1" x14ac:dyDescent="0.25">
      <c r="B14" s="8">
        <v>9</v>
      </c>
      <c r="C14" s="9">
        <v>44900</v>
      </c>
      <c r="D14" s="6" t="s">
        <v>13</v>
      </c>
      <c r="E14" s="6" t="s">
        <v>14</v>
      </c>
      <c r="F14" s="42">
        <v>-200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2:17" ht="20.100000000000001" customHeight="1" x14ac:dyDescent="0.25">
      <c r="B15" s="8">
        <v>10</v>
      </c>
      <c r="C15" s="9">
        <v>44901</v>
      </c>
      <c r="D15" s="6" t="s">
        <v>15</v>
      </c>
      <c r="E15" s="6" t="s">
        <v>14</v>
      </c>
      <c r="F15" s="42">
        <v>-350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17" ht="20.100000000000001" customHeight="1" x14ac:dyDescent="0.25">
      <c r="B16" s="8">
        <v>11</v>
      </c>
      <c r="C16" s="9">
        <v>44901</v>
      </c>
      <c r="D16" s="6" t="s">
        <v>16</v>
      </c>
      <c r="E16" s="6" t="s">
        <v>17</v>
      </c>
      <c r="F16" s="42">
        <v>-700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17" ht="20.100000000000001" customHeight="1" x14ac:dyDescent="0.25">
      <c r="B17" s="8">
        <v>12</v>
      </c>
      <c r="C17" s="9">
        <v>44902</v>
      </c>
      <c r="D17" s="6" t="s">
        <v>18</v>
      </c>
      <c r="E17" s="6" t="s">
        <v>19</v>
      </c>
      <c r="F17" s="42">
        <v>-320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17" ht="20.100000000000001" customHeight="1" x14ac:dyDescent="0.25">
      <c r="B18" s="8">
        <v>13</v>
      </c>
      <c r="C18" s="9">
        <v>44903</v>
      </c>
      <c r="D18" s="6" t="s">
        <v>20</v>
      </c>
      <c r="E18" s="6" t="s">
        <v>21</v>
      </c>
      <c r="F18" s="42">
        <v>-200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17" ht="20.100000000000001" customHeight="1" x14ac:dyDescent="0.25">
      <c r="B19" s="8">
        <v>14</v>
      </c>
      <c r="C19" s="9">
        <v>44904</v>
      </c>
      <c r="D19" s="6" t="s">
        <v>22</v>
      </c>
      <c r="E19" s="6" t="s">
        <v>21</v>
      </c>
      <c r="F19" s="42">
        <v>-300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17" ht="20.100000000000001" customHeight="1" x14ac:dyDescent="0.25">
      <c r="B20" s="8">
        <v>15</v>
      </c>
      <c r="C20" s="9">
        <v>44905</v>
      </c>
      <c r="D20" s="6" t="s">
        <v>23</v>
      </c>
      <c r="E20" s="6" t="s">
        <v>24</v>
      </c>
      <c r="F20" s="42">
        <v>-150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17" ht="20.100000000000001" customHeight="1" x14ac:dyDescent="0.25">
      <c r="B21" s="8">
        <v>16</v>
      </c>
      <c r="C21" s="9">
        <v>44905</v>
      </c>
      <c r="D21" s="6" t="s">
        <v>25</v>
      </c>
      <c r="E21" s="6" t="s">
        <v>26</v>
      </c>
      <c r="F21" s="42">
        <v>-340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17" ht="20.100000000000001" customHeight="1" x14ac:dyDescent="0.25">
      <c r="B22" s="8">
        <v>17</v>
      </c>
      <c r="C22" s="9">
        <v>44905</v>
      </c>
      <c r="D22" s="6" t="s">
        <v>27</v>
      </c>
      <c r="E22" s="6" t="s">
        <v>24</v>
      </c>
      <c r="F22" s="42">
        <v>-50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17" ht="20.100000000000001" customHeight="1" x14ac:dyDescent="0.25">
      <c r="B23" s="8">
        <v>18</v>
      </c>
      <c r="C23" s="9">
        <v>44906</v>
      </c>
      <c r="D23" s="6" t="s">
        <v>28</v>
      </c>
      <c r="E23" s="6" t="s">
        <v>19</v>
      </c>
      <c r="F23" s="42">
        <v>-300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17" ht="20.100000000000001" customHeight="1" x14ac:dyDescent="0.25">
      <c r="B24" s="8">
        <v>19</v>
      </c>
      <c r="C24" s="9">
        <v>44907</v>
      </c>
      <c r="D24" s="6" t="s">
        <v>29</v>
      </c>
      <c r="E24" s="6" t="s">
        <v>30</v>
      </c>
      <c r="F24" s="42">
        <v>-600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17" ht="20.100000000000001" customHeight="1" x14ac:dyDescent="0.25">
      <c r="B25" s="8">
        <v>20</v>
      </c>
      <c r="C25" s="9">
        <v>44907</v>
      </c>
      <c r="D25" s="6" t="s">
        <v>36</v>
      </c>
      <c r="E25" s="7" t="s">
        <v>39</v>
      </c>
      <c r="F25" s="42">
        <v>1200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17" ht="20.100000000000001" customHeight="1" x14ac:dyDescent="0.25">
      <c r="B26" s="8">
        <v>21</v>
      </c>
      <c r="C26" s="9">
        <v>44908</v>
      </c>
      <c r="D26" s="6" t="s">
        <v>33</v>
      </c>
      <c r="E26" s="6" t="s">
        <v>19</v>
      </c>
      <c r="F26" s="42">
        <v>-25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2:17" ht="20.100000000000001" customHeight="1" x14ac:dyDescent="0.25">
      <c r="B27" s="83" t="s">
        <v>34</v>
      </c>
      <c r="C27" s="84"/>
      <c r="D27" s="84"/>
      <c r="E27" s="85"/>
      <c r="F27" s="4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2:17" ht="20.100000000000001" customHeight="1" x14ac:dyDescent="0.25"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2:17" ht="20.100000000000001" customHeight="1" x14ac:dyDescent="0.25"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2:17" ht="20.100000000000001" customHeight="1" x14ac:dyDescent="0.25">
      <c r="B30" s="10" t="s">
        <v>41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2:17" ht="20.100000000000001" customHeight="1" x14ac:dyDescent="0.25">
      <c r="B31" s="3" t="s">
        <v>1</v>
      </c>
      <c r="C31" s="3" t="s">
        <v>42</v>
      </c>
      <c r="D31" s="3" t="s">
        <v>45</v>
      </c>
      <c r="E31" s="3" t="s">
        <v>43</v>
      </c>
      <c r="F31" s="3" t="s">
        <v>45</v>
      </c>
      <c r="G31" s="3" t="s">
        <v>44</v>
      </c>
      <c r="H31" s="3" t="s">
        <v>45</v>
      </c>
      <c r="I31" s="4"/>
      <c r="J31" s="4"/>
      <c r="K31" s="4"/>
      <c r="L31" s="4"/>
      <c r="M31" s="4"/>
      <c r="N31" s="4"/>
      <c r="O31" s="4"/>
      <c r="P31" s="4"/>
      <c r="Q31" s="4"/>
    </row>
    <row r="32" spans="2:17" ht="20.100000000000001" customHeight="1" x14ac:dyDescent="0.25">
      <c r="B32" s="8">
        <v>1</v>
      </c>
      <c r="C32" s="13"/>
      <c r="D32" s="6"/>
      <c r="E32" s="13"/>
      <c r="F32" s="8"/>
      <c r="G32" s="13"/>
      <c r="H32" s="6"/>
    </row>
    <row r="33" spans="2:8" ht="20.100000000000001" customHeight="1" x14ac:dyDescent="0.25">
      <c r="B33" s="73">
        <v>2</v>
      </c>
      <c r="C33" s="13"/>
      <c r="D33" s="6"/>
      <c r="E33" s="13"/>
      <c r="F33" s="8"/>
      <c r="G33" s="13"/>
      <c r="H33" s="8"/>
    </row>
    <row r="34" spans="2:8" ht="20.100000000000001" customHeight="1" x14ac:dyDescent="0.25">
      <c r="B34" s="75"/>
      <c r="C34" s="13"/>
      <c r="D34" s="6"/>
      <c r="E34" s="13"/>
      <c r="F34" s="8"/>
      <c r="G34" s="13"/>
      <c r="H34" s="8"/>
    </row>
    <row r="35" spans="2:8" ht="20.100000000000001" customHeight="1" x14ac:dyDescent="0.25">
      <c r="B35" s="8">
        <v>3</v>
      </c>
      <c r="C35" s="13"/>
      <c r="D35" s="6"/>
      <c r="E35" s="13"/>
      <c r="F35" s="6"/>
      <c r="G35" s="13"/>
      <c r="H35" s="8"/>
    </row>
    <row r="36" spans="2:8" ht="20.100000000000001" customHeight="1" x14ac:dyDescent="0.25">
      <c r="B36" s="8">
        <v>4</v>
      </c>
      <c r="C36" s="13"/>
      <c r="D36" s="6"/>
      <c r="E36" s="13"/>
      <c r="F36" s="8"/>
      <c r="G36" s="13"/>
      <c r="H36" s="6"/>
    </row>
    <row r="37" spans="2:8" ht="20.100000000000001" customHeight="1" x14ac:dyDescent="0.25">
      <c r="B37" s="8">
        <v>5</v>
      </c>
      <c r="C37" s="13"/>
      <c r="D37" s="8"/>
      <c r="E37" s="13"/>
      <c r="F37" s="6"/>
      <c r="G37" s="13"/>
      <c r="H37" s="6"/>
    </row>
    <row r="38" spans="2:8" ht="20.100000000000001" customHeight="1" x14ac:dyDescent="0.25">
      <c r="B38" s="73">
        <v>6</v>
      </c>
      <c r="C38" s="13"/>
      <c r="D38" s="6"/>
      <c r="E38" s="13"/>
      <c r="F38" s="8"/>
      <c r="G38" s="76"/>
      <c r="H38" s="79"/>
    </row>
    <row r="39" spans="2:8" ht="20.100000000000001" customHeight="1" x14ac:dyDescent="0.25">
      <c r="B39" s="75"/>
      <c r="C39" s="13"/>
      <c r="D39" s="6"/>
      <c r="E39" s="13"/>
      <c r="F39" s="8"/>
      <c r="G39" s="78"/>
      <c r="H39" s="81"/>
    </row>
    <row r="40" spans="2:8" ht="20.100000000000001" customHeight="1" x14ac:dyDescent="0.25">
      <c r="B40" s="73">
        <v>7</v>
      </c>
      <c r="C40" s="76"/>
      <c r="D40" s="79"/>
      <c r="E40" s="13"/>
      <c r="F40" s="8"/>
      <c r="G40" s="13"/>
      <c r="H40" s="6"/>
    </row>
    <row r="41" spans="2:8" ht="20.100000000000001" customHeight="1" x14ac:dyDescent="0.25">
      <c r="B41" s="74"/>
      <c r="C41" s="77"/>
      <c r="D41" s="80"/>
      <c r="E41" s="13"/>
      <c r="F41" s="8"/>
      <c r="G41" s="13"/>
      <c r="H41" s="6"/>
    </row>
    <row r="42" spans="2:8" ht="20.100000000000001" customHeight="1" x14ac:dyDescent="0.25">
      <c r="B42" s="75"/>
      <c r="C42" s="78"/>
      <c r="D42" s="81"/>
      <c r="E42" s="2"/>
      <c r="F42" s="2"/>
      <c r="G42" s="13"/>
      <c r="H42" s="6"/>
    </row>
    <row r="43" spans="2:8" ht="20.100000000000001" customHeight="1" x14ac:dyDescent="0.25">
      <c r="B43" s="8">
        <v>8</v>
      </c>
      <c r="C43" s="13"/>
      <c r="D43" s="6"/>
      <c r="E43" s="13"/>
      <c r="F43" s="6"/>
      <c r="G43" s="13"/>
      <c r="H43" s="8"/>
    </row>
    <row r="44" spans="2:8" ht="20.100000000000001" customHeight="1" x14ac:dyDescent="0.25">
      <c r="B44" s="73">
        <v>9</v>
      </c>
      <c r="C44" s="13"/>
      <c r="D44" s="6"/>
      <c r="E44" s="2"/>
      <c r="F44" s="8"/>
      <c r="G44" s="13"/>
      <c r="H44" s="8"/>
    </row>
    <row r="45" spans="2:8" ht="20.100000000000001" customHeight="1" x14ac:dyDescent="0.25">
      <c r="B45" s="75"/>
      <c r="C45" s="13"/>
      <c r="D45" s="6"/>
      <c r="E45" s="2"/>
      <c r="F45" s="8"/>
      <c r="G45" s="13"/>
      <c r="H45" s="8"/>
    </row>
    <row r="46" spans="2:8" ht="20.100000000000001" customHeight="1" x14ac:dyDescent="0.25">
      <c r="B46" s="8">
        <v>10</v>
      </c>
      <c r="C46" s="13"/>
      <c r="D46" s="6"/>
      <c r="E46" s="2"/>
      <c r="F46" s="8"/>
      <c r="G46" s="13"/>
      <c r="H46" s="6"/>
    </row>
    <row r="47" spans="2:8" ht="20.100000000000001" customHeight="1" thickBot="1" x14ac:dyDescent="0.3">
      <c r="B47" s="15" t="s">
        <v>57</v>
      </c>
      <c r="C47" s="16"/>
      <c r="E47" s="16"/>
      <c r="G47" s="16"/>
    </row>
    <row r="48" spans="2:8" ht="20.100000000000001" customHeight="1" thickTop="1" x14ac:dyDescent="0.25"/>
    <row r="49" spans="2:5" ht="20.100000000000001" customHeight="1" x14ac:dyDescent="0.25">
      <c r="D49" s="14" t="s">
        <v>60</v>
      </c>
      <c r="E49" s="14" t="s">
        <v>59</v>
      </c>
    </row>
    <row r="50" spans="2:5" ht="20.100000000000001" customHeight="1" thickBot="1" x14ac:dyDescent="0.3">
      <c r="D50" s="18"/>
      <c r="E50" s="18"/>
    </row>
    <row r="51" spans="2:5" ht="20.100000000000001" customHeight="1" thickTop="1" x14ac:dyDescent="0.25">
      <c r="D51" s="19" t="s">
        <v>58</v>
      </c>
      <c r="E51" s="17"/>
    </row>
    <row r="54" spans="2:5" ht="20.100000000000001" customHeight="1" x14ac:dyDescent="0.25">
      <c r="B54" s="10" t="s">
        <v>61</v>
      </c>
    </row>
    <row r="55" spans="2:5" ht="20.100000000000001" customHeight="1" x14ac:dyDescent="0.25">
      <c r="B55" s="72" t="s">
        <v>62</v>
      </c>
      <c r="C55" s="72"/>
      <c r="D55" s="72"/>
    </row>
    <row r="56" spans="2:5" ht="20.100000000000001" customHeight="1" x14ac:dyDescent="0.25">
      <c r="B56" s="53" t="s">
        <v>63</v>
      </c>
      <c r="C56" s="54"/>
      <c r="D56" s="65"/>
    </row>
    <row r="57" spans="2:5" ht="20.100000000000001" customHeight="1" x14ac:dyDescent="0.25">
      <c r="B57" s="51" t="s">
        <v>64</v>
      </c>
      <c r="C57" s="52"/>
      <c r="D57" s="20">
        <v>4700</v>
      </c>
    </row>
    <row r="58" spans="2:5" ht="20.100000000000001" customHeight="1" x14ac:dyDescent="0.25">
      <c r="B58" s="53" t="s">
        <v>7</v>
      </c>
      <c r="C58" s="54"/>
      <c r="D58" s="65"/>
    </row>
    <row r="59" spans="2:5" ht="20.100000000000001" customHeight="1" x14ac:dyDescent="0.25">
      <c r="B59" s="51" t="s">
        <v>54</v>
      </c>
      <c r="C59" s="52"/>
      <c r="D59" s="20">
        <v>900</v>
      </c>
    </row>
    <row r="60" spans="2:5" ht="20.100000000000001" customHeight="1" x14ac:dyDescent="0.25">
      <c r="B60" s="51" t="s">
        <v>53</v>
      </c>
      <c r="C60" s="52"/>
      <c r="D60" s="20">
        <v>600</v>
      </c>
    </row>
    <row r="61" spans="2:5" ht="20.100000000000001" customHeight="1" x14ac:dyDescent="0.25">
      <c r="B61" s="51" t="s">
        <v>65</v>
      </c>
      <c r="C61" s="52"/>
      <c r="D61" s="20">
        <v>250</v>
      </c>
    </row>
    <row r="62" spans="2:5" ht="20.100000000000001" customHeight="1" x14ac:dyDescent="0.25">
      <c r="B62" s="51" t="s">
        <v>55</v>
      </c>
      <c r="C62" s="52"/>
      <c r="D62" s="20">
        <v>200</v>
      </c>
    </row>
    <row r="63" spans="2:5" ht="20.100000000000001" customHeight="1" x14ac:dyDescent="0.25">
      <c r="B63" s="51" t="s">
        <v>66</v>
      </c>
      <c r="C63" s="52"/>
      <c r="D63" s="20">
        <f>SUM(D59:D62)</f>
        <v>1950</v>
      </c>
    </row>
    <row r="64" spans="2:5" ht="20.100000000000001" customHeight="1" thickBot="1" x14ac:dyDescent="0.3">
      <c r="B64" s="51" t="s">
        <v>67</v>
      </c>
      <c r="C64" s="52"/>
      <c r="D64" s="21">
        <f>D57-D63</f>
        <v>2750</v>
      </c>
    </row>
    <row r="65" spans="2:4" ht="20.100000000000001" customHeight="1" thickTop="1" x14ac:dyDescent="0.25"/>
    <row r="66" spans="2:4" ht="20.100000000000001" customHeight="1" x14ac:dyDescent="0.25">
      <c r="B66" s="72" t="s">
        <v>68</v>
      </c>
      <c r="C66" s="72"/>
      <c r="D66" s="72"/>
    </row>
    <row r="67" spans="2:4" ht="20.100000000000001" customHeight="1" x14ac:dyDescent="0.25">
      <c r="B67" s="51" t="s">
        <v>69</v>
      </c>
      <c r="C67" s="52"/>
      <c r="D67" s="20">
        <v>0</v>
      </c>
    </row>
    <row r="68" spans="2:4" ht="20.100000000000001" customHeight="1" x14ac:dyDescent="0.25">
      <c r="B68" s="51" t="s">
        <v>70</v>
      </c>
      <c r="C68" s="52"/>
      <c r="D68" s="20">
        <v>13000</v>
      </c>
    </row>
    <row r="69" spans="2:4" ht="20.100000000000001" customHeight="1" x14ac:dyDescent="0.25">
      <c r="B69" s="51" t="s">
        <v>67</v>
      </c>
      <c r="C69" s="52"/>
      <c r="D69" s="22"/>
    </row>
    <row r="70" spans="2:4" ht="20.100000000000001" customHeight="1" x14ac:dyDescent="0.25">
      <c r="B70" s="51" t="s">
        <v>71</v>
      </c>
      <c r="C70" s="52"/>
      <c r="D70" s="20">
        <v>1100</v>
      </c>
    </row>
    <row r="71" spans="2:4" ht="20.100000000000001" customHeight="1" thickBot="1" x14ac:dyDescent="0.3">
      <c r="B71" s="51" t="s">
        <v>72</v>
      </c>
      <c r="C71" s="52"/>
      <c r="D71" s="21">
        <f>D67+D68+D69-D70</f>
        <v>11900</v>
      </c>
    </row>
    <row r="72" spans="2:4" ht="20.100000000000001" customHeight="1" thickTop="1" x14ac:dyDescent="0.25"/>
    <row r="73" spans="2:4" ht="20.100000000000001" customHeight="1" x14ac:dyDescent="0.25">
      <c r="B73" s="72" t="s">
        <v>73</v>
      </c>
      <c r="C73" s="72"/>
      <c r="D73" s="72"/>
    </row>
    <row r="74" spans="2:4" ht="20.100000000000001" customHeight="1" x14ac:dyDescent="0.25">
      <c r="B74" s="53" t="s">
        <v>42</v>
      </c>
      <c r="C74" s="54"/>
      <c r="D74" s="65"/>
    </row>
    <row r="75" spans="2:4" ht="20.100000000000001" customHeight="1" x14ac:dyDescent="0.25">
      <c r="B75" s="51" t="s">
        <v>2</v>
      </c>
      <c r="C75" s="52"/>
      <c r="D75" s="22"/>
    </row>
    <row r="76" spans="2:4" ht="20.100000000000001" customHeight="1" x14ac:dyDescent="0.25">
      <c r="B76" s="51" t="s">
        <v>52</v>
      </c>
      <c r="C76" s="52"/>
      <c r="D76" s="20">
        <v>1400</v>
      </c>
    </row>
    <row r="77" spans="2:4" ht="20.100000000000001" customHeight="1" x14ac:dyDescent="0.25">
      <c r="B77" s="51" t="s">
        <v>48</v>
      </c>
      <c r="C77" s="52"/>
      <c r="D77" s="20">
        <v>1600</v>
      </c>
    </row>
    <row r="78" spans="2:4" ht="20.100000000000001" customHeight="1" x14ac:dyDescent="0.25">
      <c r="B78" s="51" t="s">
        <v>47</v>
      </c>
      <c r="C78" s="52"/>
      <c r="D78" s="20">
        <v>7000</v>
      </c>
    </row>
    <row r="79" spans="2:4" ht="20.100000000000001" customHeight="1" thickBot="1" x14ac:dyDescent="0.3">
      <c r="B79" s="51" t="s">
        <v>74</v>
      </c>
      <c r="C79" s="52"/>
      <c r="D79" s="21">
        <f>SUM(D75:D78)</f>
        <v>10000</v>
      </c>
    </row>
    <row r="80" spans="2:4" ht="20.100000000000001" customHeight="1" thickTop="1" x14ac:dyDescent="0.25">
      <c r="B80" s="53" t="s">
        <v>75</v>
      </c>
      <c r="C80" s="54"/>
      <c r="D80" s="55"/>
    </row>
    <row r="81" spans="2:4" ht="20.100000000000001" customHeight="1" x14ac:dyDescent="0.25">
      <c r="B81" s="51" t="s">
        <v>43</v>
      </c>
      <c r="C81" s="52"/>
      <c r="D81" s="2"/>
    </row>
    <row r="82" spans="2:4" ht="20.100000000000001" customHeight="1" x14ac:dyDescent="0.25">
      <c r="B82" s="51" t="s">
        <v>49</v>
      </c>
      <c r="C82" s="52"/>
      <c r="D82" s="20">
        <v>1600</v>
      </c>
    </row>
    <row r="83" spans="2:4" ht="20.100000000000001" customHeight="1" x14ac:dyDescent="0.25">
      <c r="B83" s="51" t="s">
        <v>44</v>
      </c>
      <c r="C83" s="52"/>
      <c r="D83" s="20"/>
    </row>
    <row r="84" spans="2:4" ht="20.100000000000001" customHeight="1" x14ac:dyDescent="0.25">
      <c r="B84" s="51" t="s">
        <v>46</v>
      </c>
      <c r="C84" s="52"/>
      <c r="D84" s="22"/>
    </row>
    <row r="85" spans="2:4" ht="20.100000000000001" customHeight="1" thickBot="1" x14ac:dyDescent="0.3">
      <c r="B85" s="51" t="s">
        <v>76</v>
      </c>
      <c r="C85" s="52"/>
      <c r="D85" s="21">
        <f>D82+D84</f>
        <v>1600</v>
      </c>
    </row>
    <row r="86" spans="2:4" ht="20.100000000000001" customHeight="1" thickTop="1" x14ac:dyDescent="0.25"/>
    <row r="87" spans="2:4" ht="20.100000000000001" customHeight="1" x14ac:dyDescent="0.25">
      <c r="B87" s="69" t="s">
        <v>77</v>
      </c>
      <c r="C87" s="70"/>
      <c r="D87" s="71"/>
    </row>
    <row r="88" spans="2:4" ht="20.100000000000001" customHeight="1" x14ac:dyDescent="0.25">
      <c r="B88" s="53" t="s">
        <v>78</v>
      </c>
      <c r="C88" s="54"/>
      <c r="D88" s="65"/>
    </row>
    <row r="89" spans="2:4" ht="20.100000000000001" customHeight="1" x14ac:dyDescent="0.25">
      <c r="B89" s="51" t="s">
        <v>79</v>
      </c>
      <c r="C89" s="52"/>
      <c r="D89" s="20">
        <v>3300</v>
      </c>
    </row>
    <row r="90" spans="2:4" ht="20.100000000000001" customHeight="1" x14ac:dyDescent="0.25">
      <c r="B90" s="51" t="s">
        <v>80</v>
      </c>
      <c r="C90" s="52"/>
      <c r="D90" s="20">
        <v>-1950</v>
      </c>
    </row>
    <row r="91" spans="2:4" ht="20.100000000000001" customHeight="1" x14ac:dyDescent="0.25">
      <c r="B91" s="51" t="s">
        <v>81</v>
      </c>
      <c r="C91" s="52"/>
      <c r="D91" s="20">
        <f>SUM(D89:D90)</f>
        <v>1350</v>
      </c>
    </row>
    <row r="92" spans="2:4" ht="20.100000000000001" customHeight="1" x14ac:dyDescent="0.25">
      <c r="B92" s="53" t="s">
        <v>82</v>
      </c>
      <c r="C92" s="54"/>
      <c r="D92" s="65"/>
    </row>
    <row r="93" spans="2:4" ht="20.100000000000001" customHeight="1" x14ac:dyDescent="0.25">
      <c r="B93" s="51" t="s">
        <v>83</v>
      </c>
      <c r="C93" s="52"/>
      <c r="D93" s="20">
        <v>-7000</v>
      </c>
    </row>
    <row r="94" spans="2:4" ht="20.100000000000001" customHeight="1" x14ac:dyDescent="0.25">
      <c r="B94" s="53" t="s">
        <v>84</v>
      </c>
      <c r="C94" s="54"/>
      <c r="D94" s="65"/>
    </row>
    <row r="95" spans="2:4" ht="20.100000000000001" customHeight="1" x14ac:dyDescent="0.25">
      <c r="B95" s="51" t="s">
        <v>85</v>
      </c>
      <c r="C95" s="52"/>
      <c r="D95" s="20">
        <v>13000</v>
      </c>
    </row>
    <row r="96" spans="2:4" ht="20.100000000000001" customHeight="1" x14ac:dyDescent="0.25">
      <c r="B96" s="51" t="s">
        <v>86</v>
      </c>
      <c r="C96" s="52"/>
      <c r="D96" s="20">
        <v>-1100</v>
      </c>
    </row>
    <row r="97" spans="2:5" ht="20.100000000000001" customHeight="1" x14ac:dyDescent="0.25">
      <c r="B97" s="51" t="s">
        <v>87</v>
      </c>
      <c r="C97" s="52"/>
      <c r="D97" s="20">
        <f>D91+D93+D95+D96</f>
        <v>6250</v>
      </c>
    </row>
    <row r="98" spans="2:5" ht="20.100000000000001" customHeight="1" x14ac:dyDescent="0.25">
      <c r="B98" s="51" t="s">
        <v>88</v>
      </c>
      <c r="C98" s="52"/>
      <c r="D98" s="20">
        <v>0</v>
      </c>
    </row>
    <row r="99" spans="2:5" ht="20.100000000000001" customHeight="1" thickBot="1" x14ac:dyDescent="0.3">
      <c r="B99" s="51" t="s">
        <v>89</v>
      </c>
      <c r="C99" s="52"/>
      <c r="D99" s="21">
        <f>D97+D98</f>
        <v>6250</v>
      </c>
    </row>
    <row r="100" spans="2:5" ht="20.100000000000001" customHeight="1" thickTop="1" x14ac:dyDescent="0.25"/>
    <row r="102" spans="2:5" ht="20.100000000000001" customHeight="1" x14ac:dyDescent="0.25">
      <c r="B102" s="10" t="s">
        <v>90</v>
      </c>
    </row>
    <row r="103" spans="2:5" ht="20.100000000000001" customHeight="1" x14ac:dyDescent="0.25">
      <c r="B103" s="3" t="s">
        <v>1</v>
      </c>
      <c r="C103" s="3" t="s">
        <v>91</v>
      </c>
      <c r="D103" s="3" t="s">
        <v>93</v>
      </c>
      <c r="E103" s="3" t="s">
        <v>94</v>
      </c>
    </row>
    <row r="104" spans="2:5" ht="20.100000000000001" customHeight="1" x14ac:dyDescent="0.25">
      <c r="B104" s="8">
        <v>1</v>
      </c>
      <c r="C104" s="6" t="s">
        <v>92</v>
      </c>
      <c r="D104" s="6"/>
      <c r="E104" s="8"/>
    </row>
    <row r="105" spans="2:5" ht="20.100000000000001" customHeight="1" x14ac:dyDescent="0.25">
      <c r="B105" s="8">
        <v>2</v>
      </c>
      <c r="C105" s="6" t="s">
        <v>97</v>
      </c>
      <c r="D105" s="6"/>
      <c r="E105" s="8"/>
    </row>
    <row r="106" spans="2:5" ht="20.100000000000001" customHeight="1" x14ac:dyDescent="0.25">
      <c r="B106" s="8">
        <v>3</v>
      </c>
      <c r="C106" s="6" t="s">
        <v>98</v>
      </c>
      <c r="D106" s="8"/>
      <c r="E106" s="6"/>
    </row>
    <row r="107" spans="2:5" ht="20.100000000000001" customHeight="1" x14ac:dyDescent="0.25">
      <c r="B107" s="8">
        <v>4</v>
      </c>
      <c r="C107" s="6" t="s">
        <v>99</v>
      </c>
      <c r="D107" s="6"/>
      <c r="E107" s="8"/>
    </row>
    <row r="108" spans="2:5" ht="20.100000000000001" customHeight="1" x14ac:dyDescent="0.25">
      <c r="B108" s="8">
        <v>5</v>
      </c>
      <c r="C108" s="6" t="s">
        <v>102</v>
      </c>
      <c r="D108" s="6"/>
      <c r="E108" s="6"/>
    </row>
    <row r="109" spans="2:5" ht="20.100000000000001" customHeight="1" x14ac:dyDescent="0.25">
      <c r="B109" s="8">
        <v>6</v>
      </c>
      <c r="C109" s="6" t="s">
        <v>100</v>
      </c>
      <c r="D109" s="8"/>
      <c r="E109" s="6"/>
    </row>
    <row r="110" spans="2:5" ht="20.100000000000001" customHeight="1" x14ac:dyDescent="0.25">
      <c r="B110" s="8">
        <v>7</v>
      </c>
      <c r="C110" s="6" t="s">
        <v>101</v>
      </c>
      <c r="D110" s="6"/>
      <c r="E110" s="6"/>
    </row>
    <row r="111" spans="2:5" ht="20.100000000000001" customHeight="1" x14ac:dyDescent="0.25">
      <c r="B111" s="8">
        <v>8</v>
      </c>
      <c r="C111" s="6" t="s">
        <v>103</v>
      </c>
      <c r="D111" s="6"/>
      <c r="E111" s="6"/>
    </row>
    <row r="112" spans="2:5" ht="20.100000000000001" customHeight="1" x14ac:dyDescent="0.25">
      <c r="B112" s="8">
        <v>9</v>
      </c>
      <c r="C112" s="6" t="s">
        <v>104</v>
      </c>
      <c r="D112" s="6"/>
      <c r="E112" s="6"/>
    </row>
    <row r="113" spans="2:5" ht="20.100000000000001" customHeight="1" x14ac:dyDescent="0.25">
      <c r="B113" s="8">
        <v>10</v>
      </c>
      <c r="C113" s="6" t="s">
        <v>105</v>
      </c>
      <c r="D113" s="6"/>
      <c r="E113" s="6"/>
    </row>
    <row r="114" spans="2:5" ht="20.100000000000001" customHeight="1" x14ac:dyDescent="0.25">
      <c r="B114" s="8">
        <v>11</v>
      </c>
      <c r="C114" s="6" t="s">
        <v>106</v>
      </c>
      <c r="D114" s="8"/>
      <c r="E114" s="6"/>
    </row>
    <row r="115" spans="2:5" ht="20.100000000000001" customHeight="1" x14ac:dyDescent="0.25">
      <c r="B115" s="8">
        <v>12</v>
      </c>
      <c r="C115" s="6" t="s">
        <v>107</v>
      </c>
      <c r="D115" s="6"/>
      <c r="E115" s="6"/>
    </row>
    <row r="116" spans="2:5" ht="20.100000000000001" customHeight="1" x14ac:dyDescent="0.25">
      <c r="B116" s="8">
        <v>13</v>
      </c>
      <c r="C116" s="6" t="s">
        <v>108</v>
      </c>
      <c r="D116" s="6"/>
      <c r="E116" s="8"/>
    </row>
    <row r="117" spans="2:5" ht="20.100000000000001" customHeight="1" x14ac:dyDescent="0.25">
      <c r="B117" s="8">
        <v>14</v>
      </c>
      <c r="C117" s="6" t="s">
        <v>109</v>
      </c>
      <c r="D117" s="8"/>
      <c r="E117" s="6"/>
    </row>
    <row r="118" spans="2:5" ht="20.100000000000001" customHeight="1" x14ac:dyDescent="0.25">
      <c r="B118" s="8">
        <v>15</v>
      </c>
      <c r="C118" s="6" t="s">
        <v>110</v>
      </c>
      <c r="D118" s="6"/>
      <c r="E118" s="8"/>
    </row>
    <row r="119" spans="2:5" ht="20.100000000000001" customHeight="1" x14ac:dyDescent="0.25">
      <c r="B119" s="8">
        <v>16</v>
      </c>
      <c r="C119" s="6" t="s">
        <v>111</v>
      </c>
      <c r="D119" s="8"/>
      <c r="E119" s="6"/>
    </row>
    <row r="120" spans="2:5" ht="20.100000000000001" customHeight="1" x14ac:dyDescent="0.25">
      <c r="B120" s="8">
        <v>17</v>
      </c>
      <c r="C120" s="6" t="s">
        <v>112</v>
      </c>
      <c r="D120" s="6"/>
      <c r="E120" s="6"/>
    </row>
    <row r="121" spans="2:5" ht="20.100000000000001" customHeight="1" x14ac:dyDescent="0.25">
      <c r="B121" s="8">
        <v>18</v>
      </c>
      <c r="C121" s="6" t="s">
        <v>113</v>
      </c>
      <c r="D121" s="6"/>
      <c r="E121" s="8"/>
    </row>
    <row r="122" spans="2:5" ht="20.100000000000001" customHeight="1" x14ac:dyDescent="0.25">
      <c r="B122" s="8">
        <v>19</v>
      </c>
      <c r="C122" s="6" t="s">
        <v>114</v>
      </c>
      <c r="D122" s="8"/>
      <c r="E122" s="6"/>
    </row>
    <row r="125" spans="2:5" ht="20.100000000000001" customHeight="1" x14ac:dyDescent="0.25">
      <c r="B125" s="10" t="s">
        <v>115</v>
      </c>
    </row>
    <row r="126" spans="2:5" ht="20.100000000000001" customHeight="1" x14ac:dyDescent="0.25">
      <c r="B126" s="56" t="s">
        <v>116</v>
      </c>
      <c r="C126" s="57"/>
      <c r="D126" s="58"/>
    </row>
    <row r="127" spans="2:5" ht="20.100000000000001" customHeight="1" x14ac:dyDescent="0.25">
      <c r="B127" s="59" t="s">
        <v>62</v>
      </c>
      <c r="C127" s="60"/>
      <c r="D127" s="61"/>
    </row>
    <row r="128" spans="2:5" ht="20.100000000000001" customHeight="1" x14ac:dyDescent="0.25">
      <c r="B128" s="62" t="s">
        <v>117</v>
      </c>
      <c r="C128" s="63"/>
      <c r="D128" s="64"/>
    </row>
    <row r="129" spans="2:4" ht="20.100000000000001" customHeight="1" x14ac:dyDescent="0.25">
      <c r="B129" s="66"/>
      <c r="C129" s="67"/>
      <c r="D129" s="68"/>
    </row>
    <row r="130" spans="2:4" ht="20.100000000000001" customHeight="1" x14ac:dyDescent="0.25">
      <c r="B130" s="51"/>
      <c r="C130" s="52"/>
      <c r="D130" s="22"/>
    </row>
    <row r="131" spans="2:4" ht="20.100000000000001" customHeight="1" x14ac:dyDescent="0.25">
      <c r="B131" s="53"/>
      <c r="C131" s="54"/>
      <c r="D131" s="65"/>
    </row>
    <row r="132" spans="2:4" ht="20.100000000000001" customHeight="1" x14ac:dyDescent="0.25">
      <c r="B132" s="51"/>
      <c r="C132" s="52"/>
      <c r="D132" s="20"/>
    </row>
    <row r="133" spans="2:4" ht="20.100000000000001" customHeight="1" x14ac:dyDescent="0.25">
      <c r="B133" s="51"/>
      <c r="C133" s="52"/>
      <c r="D133" s="20"/>
    </row>
    <row r="134" spans="2:4" ht="20.100000000000001" customHeight="1" x14ac:dyDescent="0.25">
      <c r="B134" s="51"/>
      <c r="C134" s="52"/>
      <c r="D134" s="20"/>
    </row>
    <row r="135" spans="2:4" ht="20.100000000000001" customHeight="1" x14ac:dyDescent="0.25">
      <c r="B135" s="51"/>
      <c r="C135" s="52"/>
      <c r="D135" s="20"/>
    </row>
    <row r="136" spans="2:4" ht="20.100000000000001" customHeight="1" x14ac:dyDescent="0.25">
      <c r="B136" s="51"/>
      <c r="C136" s="52"/>
      <c r="D136" s="20"/>
    </row>
    <row r="137" spans="2:4" ht="20.100000000000001" customHeight="1" thickBot="1" x14ac:dyDescent="0.3">
      <c r="B137" s="51"/>
      <c r="C137" s="52"/>
      <c r="D137" s="21"/>
    </row>
    <row r="138" spans="2:4" ht="20.100000000000001" customHeight="1" thickTop="1" x14ac:dyDescent="0.25"/>
    <row r="139" spans="2:4" ht="20.100000000000001" customHeight="1" x14ac:dyDescent="0.25">
      <c r="B139" s="56" t="s">
        <v>116</v>
      </c>
      <c r="C139" s="57"/>
      <c r="D139" s="58"/>
    </row>
    <row r="140" spans="2:4" ht="20.100000000000001" customHeight="1" x14ac:dyDescent="0.25">
      <c r="B140" s="59" t="s">
        <v>68</v>
      </c>
      <c r="C140" s="60"/>
      <c r="D140" s="61"/>
    </row>
    <row r="141" spans="2:4" ht="20.100000000000001" customHeight="1" x14ac:dyDescent="0.25">
      <c r="B141" s="62" t="s">
        <v>117</v>
      </c>
      <c r="C141" s="63"/>
      <c r="D141" s="64"/>
    </row>
    <row r="142" spans="2:4" ht="20.100000000000001" customHeight="1" x14ac:dyDescent="0.25">
      <c r="B142" s="51"/>
      <c r="C142" s="52"/>
      <c r="D142" s="20"/>
    </row>
    <row r="143" spans="2:4" ht="20.100000000000001" customHeight="1" x14ac:dyDescent="0.25">
      <c r="B143" s="51"/>
      <c r="C143" s="52"/>
      <c r="D143" s="20"/>
    </row>
    <row r="144" spans="2:4" ht="20.100000000000001" customHeight="1" x14ac:dyDescent="0.25">
      <c r="B144" s="51"/>
      <c r="C144" s="52"/>
      <c r="D144" s="25"/>
    </row>
    <row r="145" spans="2:4" ht="20.100000000000001" customHeight="1" x14ac:dyDescent="0.25">
      <c r="B145" s="51"/>
      <c r="C145" s="52"/>
      <c r="D145" s="20"/>
    </row>
    <row r="146" spans="2:4" ht="20.100000000000001" customHeight="1" thickBot="1" x14ac:dyDescent="0.3">
      <c r="B146" s="51"/>
      <c r="C146" s="52"/>
      <c r="D146" s="21"/>
    </row>
    <row r="147" spans="2:4" ht="20.100000000000001" customHeight="1" thickTop="1" x14ac:dyDescent="0.25"/>
    <row r="148" spans="2:4" ht="20.100000000000001" customHeight="1" x14ac:dyDescent="0.25">
      <c r="B148" s="56" t="s">
        <v>116</v>
      </c>
      <c r="C148" s="57"/>
      <c r="D148" s="58"/>
    </row>
    <row r="149" spans="2:4" ht="20.100000000000001" customHeight="1" x14ac:dyDescent="0.25">
      <c r="B149" s="59" t="s">
        <v>73</v>
      </c>
      <c r="C149" s="60"/>
      <c r="D149" s="61"/>
    </row>
    <row r="150" spans="2:4" ht="20.100000000000001" customHeight="1" x14ac:dyDescent="0.25">
      <c r="B150" s="62" t="s">
        <v>119</v>
      </c>
      <c r="C150" s="63"/>
      <c r="D150" s="64"/>
    </row>
    <row r="151" spans="2:4" ht="20.100000000000001" customHeight="1" x14ac:dyDescent="0.25">
      <c r="B151" s="53"/>
      <c r="C151" s="54"/>
      <c r="D151" s="65"/>
    </row>
    <row r="152" spans="2:4" ht="20.100000000000001" customHeight="1" x14ac:dyDescent="0.25">
      <c r="B152" s="51"/>
      <c r="C152" s="52"/>
      <c r="D152" s="22"/>
    </row>
    <row r="153" spans="2:4" ht="20.100000000000001" customHeight="1" x14ac:dyDescent="0.25">
      <c r="B153" s="51"/>
      <c r="C153" s="52"/>
      <c r="D153" s="20"/>
    </row>
    <row r="154" spans="2:4" ht="20.100000000000001" customHeight="1" x14ac:dyDescent="0.25">
      <c r="B154" s="51"/>
      <c r="C154" s="52"/>
      <c r="D154" s="20"/>
    </row>
    <row r="155" spans="2:4" ht="20.100000000000001" customHeight="1" x14ac:dyDescent="0.25">
      <c r="B155" s="51"/>
      <c r="C155" s="52"/>
      <c r="D155" s="20"/>
    </row>
    <row r="156" spans="2:4" ht="20.100000000000001" customHeight="1" thickBot="1" x14ac:dyDescent="0.3">
      <c r="B156" s="51"/>
      <c r="C156" s="52"/>
      <c r="D156" s="21"/>
    </row>
    <row r="157" spans="2:4" ht="20.100000000000001" customHeight="1" thickTop="1" x14ac:dyDescent="0.25">
      <c r="B157" s="53"/>
      <c r="C157" s="54"/>
      <c r="D157" s="55"/>
    </row>
    <row r="158" spans="2:4" ht="20.100000000000001" customHeight="1" x14ac:dyDescent="0.25">
      <c r="B158" s="51"/>
      <c r="C158" s="52"/>
      <c r="D158" s="2"/>
    </row>
    <row r="159" spans="2:4" ht="20.100000000000001" customHeight="1" x14ac:dyDescent="0.25">
      <c r="B159" s="23"/>
      <c r="C159" s="24"/>
      <c r="D159" s="20"/>
    </row>
    <row r="160" spans="2:4" ht="20.100000000000001" customHeight="1" x14ac:dyDescent="0.25">
      <c r="B160" s="51"/>
      <c r="C160" s="52"/>
      <c r="D160" s="20"/>
    </row>
    <row r="161" spans="2:4" ht="20.100000000000001" customHeight="1" x14ac:dyDescent="0.25">
      <c r="B161" s="51"/>
      <c r="C161" s="52"/>
      <c r="D161" s="20"/>
    </row>
    <row r="162" spans="2:4" ht="20.100000000000001" customHeight="1" x14ac:dyDescent="0.25">
      <c r="B162" s="51"/>
      <c r="C162" s="52"/>
      <c r="D162" s="25"/>
    </row>
    <row r="163" spans="2:4" ht="20.100000000000001" customHeight="1" thickBot="1" x14ac:dyDescent="0.3">
      <c r="B163" s="51"/>
      <c r="C163" s="52"/>
      <c r="D163" s="21"/>
    </row>
    <row r="164" spans="2:4" ht="20.100000000000001" customHeight="1" thickTop="1" x14ac:dyDescent="0.25"/>
    <row r="166" spans="2:4" ht="20.100000000000001" customHeight="1" x14ac:dyDescent="0.25">
      <c r="B166" s="10" t="s">
        <v>120</v>
      </c>
    </row>
    <row r="167" spans="2:4" ht="20.100000000000001" customHeight="1" x14ac:dyDescent="0.25">
      <c r="B167" s="26" t="s">
        <v>124</v>
      </c>
    </row>
    <row r="168" spans="2:4" ht="20.100000000000001" customHeight="1" x14ac:dyDescent="0.25">
      <c r="B168" s="3" t="s">
        <v>121</v>
      </c>
      <c r="C168" s="3" t="s">
        <v>93</v>
      </c>
      <c r="D168" s="3" t="s">
        <v>94</v>
      </c>
    </row>
    <row r="169" spans="2:4" ht="20.100000000000001" customHeight="1" x14ac:dyDescent="0.25">
      <c r="B169" s="28" t="s">
        <v>42</v>
      </c>
      <c r="C169" s="8"/>
      <c r="D169" s="8"/>
    </row>
    <row r="170" spans="2:4" ht="20.100000000000001" customHeight="1" x14ac:dyDescent="0.25">
      <c r="B170" s="28" t="s">
        <v>43</v>
      </c>
      <c r="C170" s="8"/>
      <c r="D170" s="8"/>
    </row>
    <row r="171" spans="2:4" ht="20.100000000000001" customHeight="1" x14ac:dyDescent="0.25">
      <c r="B171" s="28" t="s">
        <v>46</v>
      </c>
      <c r="C171" s="8"/>
      <c r="D171" s="8"/>
    </row>
    <row r="172" spans="2:4" ht="20.100000000000001" customHeight="1" x14ac:dyDescent="0.25">
      <c r="B172" s="28" t="s">
        <v>56</v>
      </c>
      <c r="C172" s="8"/>
      <c r="D172" s="8"/>
    </row>
    <row r="173" spans="2:4" ht="20.100000000000001" customHeight="1" x14ac:dyDescent="0.25">
      <c r="B173" s="28" t="s">
        <v>63</v>
      </c>
      <c r="C173" s="8"/>
      <c r="D173" s="8"/>
    </row>
    <row r="174" spans="2:4" ht="20.100000000000001" customHeight="1" x14ac:dyDescent="0.25">
      <c r="B174" s="28" t="s">
        <v>7</v>
      </c>
      <c r="C174" s="8"/>
      <c r="D174" s="8"/>
    </row>
    <row r="175" spans="2:4" ht="20.100000000000001" customHeight="1" x14ac:dyDescent="0.25">
      <c r="B175" s="28" t="s">
        <v>125</v>
      </c>
      <c r="C175" s="8"/>
      <c r="D175" s="8"/>
    </row>
    <row r="176" spans="2:4" ht="20.100000000000001" customHeight="1" x14ac:dyDescent="0.25">
      <c r="B176" s="28" t="s">
        <v>126</v>
      </c>
      <c r="C176" s="8"/>
      <c r="D176" s="8"/>
    </row>
    <row r="177" spans="2:6" ht="20.100000000000001" customHeight="1" x14ac:dyDescent="0.25">
      <c r="B177" s="28" t="s">
        <v>127</v>
      </c>
      <c r="C177" s="8"/>
      <c r="D177" s="8"/>
    </row>
    <row r="178" spans="2:6" ht="20.100000000000001" customHeight="1" x14ac:dyDescent="0.25">
      <c r="B178" s="28" t="s">
        <v>128</v>
      </c>
      <c r="C178" s="8"/>
      <c r="D178" s="8"/>
    </row>
    <row r="181" spans="2:6" ht="20.100000000000001" customHeight="1" x14ac:dyDescent="0.25">
      <c r="B181" s="10" t="s">
        <v>136</v>
      </c>
    </row>
    <row r="182" spans="2:6" ht="20.100000000000001" customHeight="1" x14ac:dyDescent="0.25">
      <c r="B182" s="30" t="s">
        <v>141</v>
      </c>
    </row>
    <row r="183" spans="2:6" ht="20.100000000000001" customHeight="1" x14ac:dyDescent="0.25">
      <c r="B183" s="3" t="s">
        <v>0</v>
      </c>
      <c r="C183" s="3" t="s">
        <v>129</v>
      </c>
      <c r="D183" s="3" t="s">
        <v>130</v>
      </c>
      <c r="E183" s="3" t="s">
        <v>122</v>
      </c>
      <c r="F183" s="3" t="s">
        <v>123</v>
      </c>
    </row>
    <row r="184" spans="2:6" ht="20.100000000000001" customHeight="1" x14ac:dyDescent="0.25">
      <c r="B184" s="48"/>
      <c r="C184" s="36"/>
      <c r="D184" s="8"/>
      <c r="E184" s="29"/>
      <c r="F184" s="29"/>
    </row>
    <row r="185" spans="2:6" ht="20.100000000000001" customHeight="1" x14ac:dyDescent="0.25">
      <c r="B185" s="49"/>
      <c r="C185" s="36"/>
      <c r="D185" s="8"/>
      <c r="E185" s="29"/>
      <c r="F185" s="29"/>
    </row>
    <row r="186" spans="2:6" ht="20.100000000000001" customHeight="1" x14ac:dyDescent="0.25">
      <c r="B186" s="50"/>
      <c r="C186" s="36"/>
      <c r="D186" s="8"/>
      <c r="E186" s="29"/>
      <c r="F186" s="29"/>
    </row>
    <row r="187" spans="2:6" ht="20.100000000000001" customHeight="1" x14ac:dyDescent="0.25">
      <c r="B187" s="48"/>
      <c r="C187" s="36"/>
      <c r="D187" s="8"/>
      <c r="E187" s="29"/>
      <c r="F187" s="29"/>
    </row>
    <row r="188" spans="2:6" ht="20.100000000000001" customHeight="1" x14ac:dyDescent="0.25">
      <c r="B188" s="49"/>
      <c r="C188" s="36"/>
      <c r="D188" s="8"/>
      <c r="E188" s="29"/>
      <c r="F188" s="29"/>
    </row>
    <row r="189" spans="2:6" ht="20.100000000000001" customHeight="1" x14ac:dyDescent="0.25">
      <c r="B189" s="50"/>
      <c r="C189" s="36"/>
      <c r="D189" s="8"/>
      <c r="E189" s="29"/>
      <c r="F189" s="29"/>
    </row>
    <row r="190" spans="2:6" ht="20.100000000000001" customHeight="1" x14ac:dyDescent="0.25">
      <c r="B190" s="48"/>
      <c r="C190" s="36"/>
      <c r="D190" s="8"/>
      <c r="E190" s="29"/>
      <c r="F190" s="29"/>
    </row>
    <row r="191" spans="2:6" ht="20.100000000000001" customHeight="1" x14ac:dyDescent="0.25">
      <c r="B191" s="49"/>
      <c r="C191" s="36"/>
      <c r="D191" s="8"/>
      <c r="E191" s="29"/>
      <c r="F191" s="29"/>
    </row>
    <row r="192" spans="2:6" ht="20.100000000000001" customHeight="1" x14ac:dyDescent="0.25">
      <c r="B192" s="50"/>
      <c r="C192" s="36"/>
      <c r="D192" s="8"/>
      <c r="E192" s="29"/>
      <c r="F192" s="29"/>
    </row>
    <row r="193" spans="2:7" ht="20.100000000000001" customHeight="1" x14ac:dyDescent="0.25">
      <c r="B193" s="48"/>
      <c r="C193" s="36"/>
      <c r="D193" s="8"/>
      <c r="E193" s="29"/>
      <c r="F193" s="29"/>
    </row>
    <row r="194" spans="2:7" ht="20.100000000000001" customHeight="1" x14ac:dyDescent="0.25">
      <c r="B194" s="49"/>
      <c r="C194" s="36"/>
      <c r="D194" s="8"/>
      <c r="E194" s="29"/>
      <c r="F194" s="29"/>
    </row>
    <row r="195" spans="2:7" ht="20.100000000000001" customHeight="1" x14ac:dyDescent="0.25">
      <c r="B195" s="50"/>
      <c r="C195" s="36"/>
      <c r="D195" s="8"/>
      <c r="E195" s="29"/>
      <c r="F195" s="29"/>
    </row>
    <row r="196" spans="2:7" ht="20.100000000000001" customHeight="1" x14ac:dyDescent="0.25">
      <c r="B196" s="48"/>
      <c r="C196" s="36"/>
      <c r="D196" s="8"/>
      <c r="E196" s="29"/>
      <c r="F196" s="29"/>
    </row>
    <row r="197" spans="2:7" ht="20.100000000000001" customHeight="1" x14ac:dyDescent="0.25">
      <c r="B197" s="49"/>
      <c r="C197" s="36"/>
      <c r="D197" s="8"/>
      <c r="E197" s="29"/>
      <c r="F197" s="29"/>
    </row>
    <row r="198" spans="2:7" ht="20.100000000000001" customHeight="1" x14ac:dyDescent="0.25">
      <c r="B198" s="50"/>
      <c r="C198" s="36"/>
      <c r="D198" s="8"/>
      <c r="E198" s="29"/>
      <c r="F198" s="29"/>
    </row>
    <row r="200" spans="2:7" ht="20.100000000000001" customHeight="1" x14ac:dyDescent="0.25">
      <c r="B200" s="30" t="s">
        <v>137</v>
      </c>
    </row>
    <row r="201" spans="2:7" ht="20.100000000000001" customHeight="1" x14ac:dyDescent="0.25">
      <c r="B201" s="3" t="s">
        <v>0</v>
      </c>
      <c r="C201" s="3" t="s">
        <v>138</v>
      </c>
      <c r="D201" s="3" t="s">
        <v>139</v>
      </c>
      <c r="E201" s="3" t="s">
        <v>122</v>
      </c>
      <c r="F201" s="3" t="s">
        <v>123</v>
      </c>
      <c r="G201" s="3" t="s">
        <v>34</v>
      </c>
    </row>
    <row r="202" spans="2:7" ht="20.100000000000001" customHeight="1" x14ac:dyDescent="0.25">
      <c r="B202" s="44"/>
      <c r="C202" s="45"/>
      <c r="D202" s="45"/>
      <c r="E202" s="45"/>
      <c r="F202" s="45"/>
      <c r="G202" s="31"/>
    </row>
    <row r="203" spans="2:7" ht="20.100000000000001" customHeight="1" x14ac:dyDescent="0.25">
      <c r="B203" s="9"/>
      <c r="C203" s="8"/>
      <c r="D203" s="28"/>
      <c r="E203" s="29"/>
      <c r="F203" s="8"/>
      <c r="G203" s="29"/>
    </row>
    <row r="204" spans="2:7" ht="20.100000000000001" customHeight="1" x14ac:dyDescent="0.25">
      <c r="B204" s="9"/>
      <c r="C204" s="8"/>
      <c r="D204" s="28"/>
      <c r="E204" s="29"/>
      <c r="F204" s="8"/>
      <c r="G204" s="29"/>
    </row>
    <row r="205" spans="2:7" ht="20.100000000000001" customHeight="1" x14ac:dyDescent="0.25">
      <c r="B205" s="9"/>
      <c r="C205" s="8"/>
      <c r="D205" s="28"/>
      <c r="E205" s="8"/>
      <c r="F205" s="29"/>
      <c r="G205" s="29"/>
    </row>
    <row r="206" spans="2:7" ht="20.100000000000001" customHeight="1" x14ac:dyDescent="0.25">
      <c r="B206" s="9"/>
      <c r="C206" s="8"/>
      <c r="D206" s="28"/>
      <c r="E206" s="8"/>
      <c r="F206" s="29"/>
      <c r="G206" s="29"/>
    </row>
    <row r="207" spans="2:7" ht="20.100000000000001" customHeight="1" x14ac:dyDescent="0.25">
      <c r="B207" s="33"/>
      <c r="C207" s="34"/>
      <c r="D207" s="35"/>
      <c r="E207" s="34"/>
      <c r="F207" s="34"/>
      <c r="G207" s="8"/>
    </row>
    <row r="208" spans="2:7" ht="20.100000000000001" customHeight="1" x14ac:dyDescent="0.25">
      <c r="B208" s="44"/>
      <c r="C208" s="45"/>
      <c r="D208" s="45"/>
      <c r="E208" s="45"/>
      <c r="F208" s="45"/>
      <c r="G208" s="31"/>
    </row>
    <row r="209" spans="2:7" ht="20.100000000000001" customHeight="1" x14ac:dyDescent="0.25">
      <c r="B209" s="9"/>
      <c r="C209" s="8"/>
      <c r="D209" s="28"/>
      <c r="E209" s="29"/>
      <c r="F209" s="8"/>
      <c r="G209" s="29"/>
    </row>
    <row r="210" spans="2:7" ht="20.100000000000001" customHeight="1" x14ac:dyDescent="0.25">
      <c r="B210" s="33"/>
      <c r="C210" s="34"/>
      <c r="D210" s="35"/>
      <c r="E210" s="34"/>
      <c r="F210" s="34"/>
      <c r="G210" s="8"/>
    </row>
    <row r="211" spans="2:7" ht="20.100000000000001" customHeight="1" x14ac:dyDescent="0.25">
      <c r="B211" s="44"/>
      <c r="C211" s="45"/>
      <c r="D211" s="45"/>
      <c r="E211" s="45"/>
      <c r="F211" s="45"/>
      <c r="G211" s="31"/>
    </row>
    <row r="212" spans="2:7" ht="20.100000000000001" customHeight="1" x14ac:dyDescent="0.25">
      <c r="B212" s="9"/>
      <c r="C212" s="8"/>
      <c r="D212" s="28"/>
      <c r="E212" s="8"/>
      <c r="F212" s="29"/>
      <c r="G212" s="37"/>
    </row>
    <row r="213" spans="2:7" ht="20.100000000000001" customHeight="1" x14ac:dyDescent="0.25">
      <c r="B213" s="33"/>
      <c r="C213" s="34"/>
      <c r="D213" s="35"/>
      <c r="E213" s="34"/>
      <c r="F213" s="34"/>
      <c r="G213" s="32"/>
    </row>
    <row r="214" spans="2:7" ht="20.100000000000001" customHeight="1" x14ac:dyDescent="0.25">
      <c r="B214" s="44"/>
      <c r="C214" s="45"/>
      <c r="D214" s="45"/>
      <c r="E214" s="45"/>
      <c r="F214" s="45"/>
      <c r="G214" s="31"/>
    </row>
    <row r="215" spans="2:7" ht="20.100000000000001" customHeight="1" x14ac:dyDescent="0.25">
      <c r="B215" s="9"/>
      <c r="C215" s="8"/>
      <c r="D215" s="28"/>
      <c r="E215" s="8"/>
      <c r="F215" s="29"/>
      <c r="G215" s="29"/>
    </row>
    <row r="216" spans="2:7" ht="20.100000000000001" customHeight="1" x14ac:dyDescent="0.25">
      <c r="B216" s="33"/>
      <c r="C216" s="34"/>
      <c r="D216" s="35"/>
      <c r="E216" s="34"/>
      <c r="F216" s="34"/>
      <c r="G216" s="32"/>
    </row>
    <row r="217" spans="2:7" ht="20.100000000000001" customHeight="1" x14ac:dyDescent="0.25">
      <c r="B217" s="44"/>
      <c r="C217" s="45"/>
      <c r="D217" s="45"/>
      <c r="E217" s="45"/>
      <c r="F217" s="45"/>
      <c r="G217" s="31"/>
    </row>
    <row r="218" spans="2:7" ht="20.100000000000001" customHeight="1" x14ac:dyDescent="0.25">
      <c r="B218" s="9"/>
      <c r="C218" s="8"/>
      <c r="D218" s="28"/>
      <c r="E218" s="8"/>
      <c r="F218" s="29"/>
      <c r="G218" s="29"/>
    </row>
    <row r="219" spans="2:7" ht="20.100000000000001" customHeight="1" x14ac:dyDescent="0.25">
      <c r="B219" s="33"/>
      <c r="C219" s="34"/>
      <c r="D219" s="35"/>
      <c r="E219" s="34"/>
      <c r="F219" s="34"/>
      <c r="G219" s="32"/>
    </row>
    <row r="220" spans="2:7" ht="20.100000000000001" customHeight="1" x14ac:dyDescent="0.25">
      <c r="B220" s="44"/>
      <c r="C220" s="45"/>
      <c r="D220" s="45"/>
      <c r="E220" s="45"/>
      <c r="F220" s="45"/>
      <c r="G220" s="31"/>
    </row>
    <row r="221" spans="2:7" ht="20.100000000000001" customHeight="1" x14ac:dyDescent="0.25">
      <c r="B221" s="9"/>
      <c r="C221" s="8"/>
      <c r="D221" s="28"/>
      <c r="E221" s="29"/>
      <c r="F221" s="8"/>
      <c r="G221" s="29"/>
    </row>
    <row r="222" spans="2:7" ht="20.100000000000001" customHeight="1" x14ac:dyDescent="0.25">
      <c r="B222" s="33"/>
      <c r="C222" s="34"/>
      <c r="D222" s="35"/>
      <c r="E222" s="34"/>
      <c r="F222" s="34"/>
      <c r="G222" s="32"/>
    </row>
    <row r="223" spans="2:7" ht="20.100000000000001" customHeight="1" x14ac:dyDescent="0.25">
      <c r="B223" s="44"/>
      <c r="C223" s="45"/>
      <c r="D223" s="45"/>
      <c r="E223" s="45"/>
      <c r="F223" s="45"/>
      <c r="G223" s="31"/>
    </row>
    <row r="224" spans="2:7" ht="20.100000000000001" customHeight="1" x14ac:dyDescent="0.25">
      <c r="B224" s="9"/>
      <c r="C224" s="8"/>
      <c r="D224" s="28"/>
      <c r="E224" s="29"/>
      <c r="F224" s="8"/>
      <c r="G224" s="29"/>
    </row>
    <row r="227" spans="2:5" ht="20.100000000000001" customHeight="1" x14ac:dyDescent="0.25">
      <c r="B227" s="10" t="s">
        <v>150</v>
      </c>
    </row>
    <row r="228" spans="2:5" ht="20.100000000000001" customHeight="1" x14ac:dyDescent="0.25">
      <c r="B228" s="3" t="s">
        <v>151</v>
      </c>
      <c r="C228" s="3" t="s">
        <v>122</v>
      </c>
      <c r="D228" s="3" t="s">
        <v>123</v>
      </c>
      <c r="E228" s="3" t="s">
        <v>91</v>
      </c>
    </row>
    <row r="229" spans="2:5" ht="20.100000000000001" customHeight="1" x14ac:dyDescent="0.25">
      <c r="B229" s="28" t="s">
        <v>2</v>
      </c>
      <c r="C229" s="38">
        <v>16200</v>
      </c>
      <c r="D229" s="38"/>
      <c r="E229" s="28" t="s">
        <v>73</v>
      </c>
    </row>
    <row r="230" spans="2:5" ht="20.100000000000001" customHeight="1" x14ac:dyDescent="0.25">
      <c r="B230" s="28" t="s">
        <v>48</v>
      </c>
      <c r="C230" s="38">
        <v>1300</v>
      </c>
      <c r="D230" s="38"/>
      <c r="E230" s="28" t="s">
        <v>73</v>
      </c>
    </row>
    <row r="231" spans="2:5" ht="20.100000000000001" customHeight="1" x14ac:dyDescent="0.25">
      <c r="B231" s="28" t="s">
        <v>152</v>
      </c>
      <c r="C231" s="38">
        <v>550</v>
      </c>
      <c r="D231" s="38"/>
      <c r="E231" s="28" t="s">
        <v>73</v>
      </c>
    </row>
    <row r="232" spans="2:5" ht="20.100000000000001" customHeight="1" x14ac:dyDescent="0.25">
      <c r="B232" s="28" t="s">
        <v>47</v>
      </c>
      <c r="C232" s="38">
        <v>5300</v>
      </c>
      <c r="D232" s="38"/>
      <c r="E232" s="28" t="s">
        <v>73</v>
      </c>
    </row>
    <row r="233" spans="2:5" ht="20.100000000000001" customHeight="1" x14ac:dyDescent="0.25">
      <c r="B233" s="28" t="s">
        <v>118</v>
      </c>
      <c r="C233" s="38"/>
      <c r="D233" s="38">
        <v>5200</v>
      </c>
      <c r="E233" s="28" t="s">
        <v>73</v>
      </c>
    </row>
    <row r="234" spans="2:5" ht="20.100000000000001" customHeight="1" x14ac:dyDescent="0.25">
      <c r="B234" s="28" t="s">
        <v>49</v>
      </c>
      <c r="C234" s="38"/>
      <c r="D234" s="38">
        <v>2900</v>
      </c>
      <c r="E234" s="28" t="s">
        <v>73</v>
      </c>
    </row>
    <row r="235" spans="2:5" ht="20.100000000000001" customHeight="1" x14ac:dyDescent="0.25">
      <c r="B235" s="28" t="s">
        <v>132</v>
      </c>
      <c r="C235" s="38"/>
      <c r="D235" s="38">
        <v>1000</v>
      </c>
      <c r="E235" s="28" t="s">
        <v>73</v>
      </c>
    </row>
    <row r="236" spans="2:5" ht="20.100000000000001" customHeight="1" x14ac:dyDescent="0.25">
      <c r="B236" s="28" t="s">
        <v>46</v>
      </c>
      <c r="C236" s="38"/>
      <c r="D236" s="38">
        <v>11000</v>
      </c>
      <c r="E236" s="28" t="s">
        <v>73</v>
      </c>
    </row>
    <row r="237" spans="2:5" ht="20.100000000000001" customHeight="1" x14ac:dyDescent="0.25">
      <c r="B237" s="28" t="s">
        <v>153</v>
      </c>
      <c r="C237" s="38">
        <v>700</v>
      </c>
      <c r="D237" s="38"/>
      <c r="E237" s="28" t="s">
        <v>73</v>
      </c>
    </row>
    <row r="238" spans="2:5" ht="20.100000000000001" customHeight="1" x14ac:dyDescent="0.25">
      <c r="B238" s="28" t="s">
        <v>50</v>
      </c>
      <c r="C238" s="38"/>
      <c r="D238" s="38">
        <v>11600</v>
      </c>
      <c r="E238" s="28" t="s">
        <v>62</v>
      </c>
    </row>
    <row r="239" spans="2:5" ht="20.100000000000001" customHeight="1" x14ac:dyDescent="0.25">
      <c r="B239" s="28" t="s">
        <v>154</v>
      </c>
      <c r="C239" s="38">
        <v>6400</v>
      </c>
      <c r="D239" s="38"/>
      <c r="E239" s="28" t="s">
        <v>62</v>
      </c>
    </row>
    <row r="240" spans="2:5" ht="20.100000000000001" customHeight="1" x14ac:dyDescent="0.25">
      <c r="B240" s="28" t="s">
        <v>53</v>
      </c>
      <c r="C240" s="38">
        <v>750</v>
      </c>
      <c r="D240" s="38"/>
      <c r="E240" s="28" t="s">
        <v>62</v>
      </c>
    </row>
    <row r="241" spans="2:5" ht="20.100000000000001" customHeight="1" x14ac:dyDescent="0.25">
      <c r="B241" s="28" t="s">
        <v>155</v>
      </c>
      <c r="C241" s="38">
        <v>1650</v>
      </c>
      <c r="D241" s="38"/>
      <c r="E241" s="28" t="s">
        <v>62</v>
      </c>
    </row>
    <row r="242" spans="2:5" ht="20.100000000000001" customHeight="1" x14ac:dyDescent="0.25">
      <c r="B242" s="28" t="s">
        <v>156</v>
      </c>
      <c r="C242" s="38">
        <v>50</v>
      </c>
      <c r="D242" s="38"/>
      <c r="E242" s="28" t="s">
        <v>62</v>
      </c>
    </row>
    <row r="243" spans="2:5" ht="20.100000000000001" customHeight="1" x14ac:dyDescent="0.25">
      <c r="B243" s="28" t="s">
        <v>157</v>
      </c>
      <c r="C243" s="38"/>
      <c r="D243" s="38">
        <v>60</v>
      </c>
      <c r="E243" s="28" t="s">
        <v>73</v>
      </c>
    </row>
    <row r="244" spans="2:5" ht="20.100000000000001" customHeight="1" x14ac:dyDescent="0.25">
      <c r="B244" s="28" t="s">
        <v>158</v>
      </c>
      <c r="C244" s="38">
        <v>60</v>
      </c>
      <c r="D244" s="38"/>
      <c r="E244" s="28" t="s">
        <v>62</v>
      </c>
    </row>
    <row r="245" spans="2:5" ht="20.100000000000001" customHeight="1" x14ac:dyDescent="0.25">
      <c r="B245" s="28" t="s">
        <v>159</v>
      </c>
      <c r="C245" s="38">
        <v>220</v>
      </c>
      <c r="D245" s="38"/>
      <c r="E245" s="28" t="s">
        <v>73</v>
      </c>
    </row>
    <row r="246" spans="2:5" ht="20.100000000000001" customHeight="1" x14ac:dyDescent="0.25">
      <c r="B246" s="28" t="s">
        <v>160</v>
      </c>
      <c r="C246" s="38">
        <v>120</v>
      </c>
      <c r="D246" s="38"/>
      <c r="E246" s="28" t="s">
        <v>62</v>
      </c>
    </row>
    <row r="247" spans="2:5" ht="20.100000000000001" customHeight="1" x14ac:dyDescent="0.25">
      <c r="B247" s="28" t="s">
        <v>161</v>
      </c>
      <c r="C247" s="38"/>
      <c r="D247" s="38">
        <v>120</v>
      </c>
      <c r="E247" s="28" t="s">
        <v>73</v>
      </c>
    </row>
    <row r="248" spans="2:5" ht="20.100000000000001" customHeight="1" x14ac:dyDescent="0.25">
      <c r="B248" s="28" t="s">
        <v>162</v>
      </c>
      <c r="C248" s="38"/>
      <c r="D248" s="38">
        <v>1420</v>
      </c>
      <c r="E248" s="28" t="s">
        <v>73</v>
      </c>
    </row>
    <row r="250" spans="2:5" ht="20.100000000000001" customHeight="1" x14ac:dyDescent="0.25">
      <c r="B250" s="41" t="s">
        <v>62</v>
      </c>
    </row>
    <row r="251" spans="2:5" ht="20.100000000000001" customHeight="1" x14ac:dyDescent="0.25">
      <c r="B251" s="3" t="s">
        <v>121</v>
      </c>
      <c r="C251" s="3" t="s">
        <v>163</v>
      </c>
    </row>
    <row r="252" spans="2:5" ht="20.100000000000001" customHeight="1" x14ac:dyDescent="0.25">
      <c r="B252" s="46"/>
      <c r="C252" s="47"/>
    </row>
    <row r="253" spans="2:5" ht="20.100000000000001" customHeight="1" x14ac:dyDescent="0.25">
      <c r="B253" s="27"/>
      <c r="C253" s="39"/>
    </row>
    <row r="254" spans="2:5" ht="20.100000000000001" customHeight="1" x14ac:dyDescent="0.25">
      <c r="B254" s="27"/>
      <c r="C254" s="39"/>
    </row>
    <row r="255" spans="2:5" ht="20.100000000000001" customHeight="1" x14ac:dyDescent="0.25">
      <c r="B255" s="46"/>
      <c r="C255" s="47"/>
    </row>
    <row r="256" spans="2:5" ht="20.100000000000001" customHeight="1" x14ac:dyDescent="0.25">
      <c r="B256" s="27"/>
      <c r="C256" s="39"/>
    </row>
    <row r="257" spans="2:4" ht="20.100000000000001" customHeight="1" x14ac:dyDescent="0.25">
      <c r="B257" s="27"/>
      <c r="C257" s="39"/>
    </row>
    <row r="258" spans="2:4" ht="20.100000000000001" customHeight="1" x14ac:dyDescent="0.25">
      <c r="B258" s="27"/>
      <c r="C258" s="39"/>
    </row>
    <row r="259" spans="2:4" ht="20.100000000000001" customHeight="1" x14ac:dyDescent="0.25">
      <c r="B259" s="27"/>
      <c r="C259" s="39"/>
    </row>
    <row r="260" spans="2:4" ht="20.100000000000001" customHeight="1" x14ac:dyDescent="0.25">
      <c r="B260" s="27"/>
      <c r="C260" s="39"/>
    </row>
    <row r="261" spans="2:4" ht="20.100000000000001" customHeight="1" x14ac:dyDescent="0.25">
      <c r="B261" s="27"/>
      <c r="C261" s="39"/>
    </row>
    <row r="262" spans="2:4" ht="20.100000000000001" customHeight="1" x14ac:dyDescent="0.25">
      <c r="B262" s="27"/>
      <c r="C262" s="39"/>
    </row>
    <row r="263" spans="2:4" ht="20.100000000000001" customHeight="1" thickBot="1" x14ac:dyDescent="0.3">
      <c r="B263" s="15"/>
      <c r="C263" s="40"/>
    </row>
    <row r="264" spans="2:4" ht="20.100000000000001" customHeight="1" thickTop="1" x14ac:dyDescent="0.25"/>
    <row r="266" spans="2:4" ht="20.100000000000001" customHeight="1" x14ac:dyDescent="0.25">
      <c r="B266" s="10" t="s">
        <v>175</v>
      </c>
      <c r="C266" s="86"/>
      <c r="D266" s="86"/>
    </row>
    <row r="267" spans="2:4" ht="20.100000000000001" customHeight="1" x14ac:dyDescent="0.25">
      <c r="B267" s="3" t="s">
        <v>167</v>
      </c>
      <c r="C267" s="3" t="s">
        <v>168</v>
      </c>
      <c r="D267" s="3" t="s">
        <v>169</v>
      </c>
    </row>
    <row r="268" spans="2:4" ht="20.100000000000001" customHeight="1" x14ac:dyDescent="0.25">
      <c r="B268" s="87">
        <v>131402</v>
      </c>
      <c r="C268" s="87" t="s">
        <v>170</v>
      </c>
      <c r="D268" s="88">
        <v>1199</v>
      </c>
    </row>
    <row r="269" spans="2:4" ht="20.100000000000001" customHeight="1" x14ac:dyDescent="0.25">
      <c r="B269" s="87">
        <v>131403</v>
      </c>
      <c r="C269" s="87" t="s">
        <v>171</v>
      </c>
      <c r="D269" s="88">
        <v>429</v>
      </c>
    </row>
    <row r="270" spans="2:4" ht="20.100000000000001" customHeight="1" x14ac:dyDescent="0.25">
      <c r="B270" s="87">
        <v>131461</v>
      </c>
      <c r="C270" s="87" t="s">
        <v>172</v>
      </c>
      <c r="D270" s="89">
        <v>149.94999999999999</v>
      </c>
    </row>
    <row r="271" spans="2:4" ht="20.100000000000001" customHeight="1" x14ac:dyDescent="0.25">
      <c r="B271" s="87">
        <v>132444</v>
      </c>
      <c r="C271" s="87" t="s">
        <v>173</v>
      </c>
      <c r="D271" s="88">
        <v>299</v>
      </c>
    </row>
    <row r="272" spans="2:4" ht="20.100000000000001" customHeight="1" x14ac:dyDescent="0.25">
      <c r="B272" s="87">
        <v>133409</v>
      </c>
      <c r="C272" s="87" t="s">
        <v>174</v>
      </c>
      <c r="D272" s="88">
        <v>715</v>
      </c>
    </row>
    <row r="273" spans="2:4" ht="20.100000000000001" customHeight="1" x14ac:dyDescent="0.25">
      <c r="B273" s="87">
        <v>135417</v>
      </c>
      <c r="C273" s="87" t="s">
        <v>172</v>
      </c>
      <c r="D273" s="88">
        <v>50</v>
      </c>
    </row>
    <row r="274" spans="2:4" ht="20.100000000000001" customHeight="1" x14ac:dyDescent="0.25">
      <c r="B274" s="86"/>
      <c r="C274" s="86"/>
      <c r="D274" s="86"/>
    </row>
    <row r="275" spans="2:4" ht="20.100000000000001" customHeight="1" x14ac:dyDescent="0.25">
      <c r="B275" s="3" t="s">
        <v>167</v>
      </c>
      <c r="C275" s="91" t="s">
        <v>169</v>
      </c>
      <c r="D275" s="86"/>
    </row>
    <row r="276" spans="2:4" ht="20.100000000000001" customHeight="1" x14ac:dyDescent="0.25">
      <c r="B276" s="87">
        <v>131403</v>
      </c>
      <c r="C276" s="90"/>
      <c r="D276" s="86"/>
    </row>
    <row r="277" spans="2:4" ht="20.100000000000001" customHeight="1" x14ac:dyDescent="0.25">
      <c r="B277" s="86"/>
      <c r="C277" s="86"/>
      <c r="D277" s="86"/>
    </row>
    <row r="278" spans="2:4" ht="20.100000000000001" customHeight="1" x14ac:dyDescent="0.25">
      <c r="B278" s="86"/>
      <c r="C278" s="86"/>
      <c r="D278" s="86"/>
    </row>
    <row r="279" spans="2:4" ht="20.100000000000001" customHeight="1" x14ac:dyDescent="0.25">
      <c r="B279" s="10" t="s">
        <v>176</v>
      </c>
      <c r="C279" s="86"/>
      <c r="D279" s="86"/>
    </row>
    <row r="280" spans="2:4" ht="20.100000000000001" customHeight="1" x14ac:dyDescent="0.25">
      <c r="B280" s="3" t="s">
        <v>167</v>
      </c>
      <c r="C280" s="3" t="s">
        <v>168</v>
      </c>
      <c r="D280" s="3" t="s">
        <v>169</v>
      </c>
    </row>
    <row r="281" spans="2:4" ht="20.100000000000001" customHeight="1" x14ac:dyDescent="0.25">
      <c r="B281" s="87">
        <v>131402</v>
      </c>
      <c r="C281" s="87" t="s">
        <v>170</v>
      </c>
      <c r="D281" s="88">
        <v>1199</v>
      </c>
    </row>
    <row r="282" spans="2:4" ht="20.100000000000001" customHeight="1" x14ac:dyDescent="0.25">
      <c r="B282" s="87">
        <v>131403</v>
      </c>
      <c r="C282" s="87" t="s">
        <v>171</v>
      </c>
      <c r="D282" s="88">
        <v>429</v>
      </c>
    </row>
    <row r="283" spans="2:4" ht="20.100000000000001" customHeight="1" x14ac:dyDescent="0.25">
      <c r="B283" s="87">
        <v>131461</v>
      </c>
      <c r="C283" s="87" t="s">
        <v>172</v>
      </c>
      <c r="D283" s="89">
        <v>149.94999999999999</v>
      </c>
    </row>
    <row r="284" spans="2:4" ht="20.100000000000001" customHeight="1" x14ac:dyDescent="0.25">
      <c r="B284" s="87">
        <v>132444</v>
      </c>
      <c r="C284" s="87" t="s">
        <v>173</v>
      </c>
      <c r="D284" s="88">
        <v>299</v>
      </c>
    </row>
    <row r="285" spans="2:4" ht="20.100000000000001" customHeight="1" x14ac:dyDescent="0.25">
      <c r="B285" s="87">
        <v>133409</v>
      </c>
      <c r="C285" s="87" t="s">
        <v>174</v>
      </c>
      <c r="D285" s="88">
        <v>715</v>
      </c>
    </row>
    <row r="286" spans="2:4" ht="20.100000000000001" customHeight="1" x14ac:dyDescent="0.25">
      <c r="B286" s="87">
        <v>135417</v>
      </c>
      <c r="C286" s="87" t="s">
        <v>172</v>
      </c>
      <c r="D286" s="88">
        <v>50</v>
      </c>
    </row>
    <row r="287" spans="2:4" ht="20.100000000000001" customHeight="1" x14ac:dyDescent="0.25">
      <c r="B287" s="86"/>
      <c r="C287" s="86"/>
      <c r="D287" s="86"/>
    </row>
    <row r="288" spans="2:4" ht="20.100000000000001" customHeight="1" x14ac:dyDescent="0.25">
      <c r="B288" s="3" t="s">
        <v>169</v>
      </c>
      <c r="C288" s="91" t="s">
        <v>167</v>
      </c>
      <c r="D288" s="86"/>
    </row>
    <row r="289" spans="2:8" ht="20.100000000000001" customHeight="1" x14ac:dyDescent="0.25">
      <c r="B289" s="88">
        <v>50</v>
      </c>
      <c r="C289" s="15"/>
      <c r="D289" s="86"/>
    </row>
    <row r="292" spans="2:8" ht="20.100000000000001" customHeight="1" x14ac:dyDescent="0.25">
      <c r="B292" s="10" t="s">
        <v>217</v>
      </c>
    </row>
    <row r="293" spans="2:8" ht="20.100000000000001" customHeight="1" x14ac:dyDescent="0.25">
      <c r="B293" s="3" t="s">
        <v>0</v>
      </c>
      <c r="C293" s="3" t="s">
        <v>177</v>
      </c>
      <c r="D293" s="3" t="s">
        <v>178</v>
      </c>
      <c r="E293" s="3" t="s">
        <v>179</v>
      </c>
      <c r="F293" s="3" t="s">
        <v>180</v>
      </c>
      <c r="G293" s="3" t="s">
        <v>181</v>
      </c>
      <c r="H293" s="3" t="s">
        <v>3</v>
      </c>
    </row>
    <row r="294" spans="2:8" ht="20.100000000000001" customHeight="1" x14ac:dyDescent="0.25">
      <c r="B294" s="92">
        <v>43661</v>
      </c>
      <c r="C294" s="87" t="s">
        <v>182</v>
      </c>
      <c r="D294" s="89" t="s">
        <v>183</v>
      </c>
      <c r="E294" s="87" t="s">
        <v>184</v>
      </c>
      <c r="F294" s="87">
        <v>2019</v>
      </c>
      <c r="G294" s="87" t="s">
        <v>185</v>
      </c>
      <c r="H294" s="93">
        <v>1741089</v>
      </c>
    </row>
    <row r="295" spans="2:8" ht="20.100000000000001" customHeight="1" x14ac:dyDescent="0.25">
      <c r="B295" s="92">
        <v>43665</v>
      </c>
      <c r="C295" s="87" t="s">
        <v>186</v>
      </c>
      <c r="D295" s="89" t="s">
        <v>187</v>
      </c>
      <c r="E295" s="87" t="s">
        <v>184</v>
      </c>
      <c r="F295" s="87">
        <v>2019</v>
      </c>
      <c r="G295" s="87" t="s">
        <v>185</v>
      </c>
      <c r="H295" s="93">
        <v>514989</v>
      </c>
    </row>
    <row r="296" spans="2:8" ht="20.100000000000001" customHeight="1" x14ac:dyDescent="0.25">
      <c r="B296" s="92">
        <v>43672</v>
      </c>
      <c r="C296" s="87" t="s">
        <v>188</v>
      </c>
      <c r="D296" s="89" t="s">
        <v>187</v>
      </c>
      <c r="E296" s="87" t="s">
        <v>184</v>
      </c>
      <c r="F296" s="87">
        <v>2019</v>
      </c>
      <c r="G296" s="87" t="s">
        <v>185</v>
      </c>
      <c r="H296" s="93">
        <v>230071</v>
      </c>
    </row>
    <row r="297" spans="2:8" ht="20.100000000000001" customHeight="1" x14ac:dyDescent="0.25">
      <c r="B297" s="92">
        <v>43688</v>
      </c>
      <c r="C297" s="87" t="s">
        <v>189</v>
      </c>
      <c r="D297" s="89" t="s">
        <v>190</v>
      </c>
      <c r="E297" s="87" t="s">
        <v>191</v>
      </c>
      <c r="F297" s="87">
        <v>2019</v>
      </c>
      <c r="G297" s="87" t="s">
        <v>185</v>
      </c>
      <c r="H297" s="93">
        <v>1148912</v>
      </c>
    </row>
    <row r="298" spans="2:8" ht="20.100000000000001" customHeight="1" x14ac:dyDescent="0.25">
      <c r="B298" s="92">
        <v>43692</v>
      </c>
      <c r="C298" s="87" t="s">
        <v>192</v>
      </c>
      <c r="D298" s="89" t="s">
        <v>193</v>
      </c>
      <c r="E298" s="87" t="s">
        <v>191</v>
      </c>
      <c r="F298" s="87">
        <v>2019</v>
      </c>
      <c r="G298" s="87" t="s">
        <v>185</v>
      </c>
      <c r="H298" s="93">
        <v>405991</v>
      </c>
    </row>
    <row r="299" spans="2:8" ht="20.100000000000001" customHeight="1" x14ac:dyDescent="0.25">
      <c r="B299" s="92">
        <v>43699</v>
      </c>
      <c r="C299" s="87" t="s">
        <v>194</v>
      </c>
      <c r="D299" s="89" t="s">
        <v>183</v>
      </c>
      <c r="E299" s="87" t="s">
        <v>191</v>
      </c>
      <c r="F299" s="87">
        <v>2019</v>
      </c>
      <c r="G299" s="87" t="s">
        <v>185</v>
      </c>
      <c r="H299" s="93">
        <v>191708</v>
      </c>
    </row>
    <row r="300" spans="2:8" ht="20.100000000000001" customHeight="1" x14ac:dyDescent="0.25">
      <c r="B300" s="92">
        <v>43701</v>
      </c>
      <c r="C300" s="87" t="s">
        <v>195</v>
      </c>
      <c r="D300" s="89" t="s">
        <v>183</v>
      </c>
      <c r="E300" s="87" t="s">
        <v>191</v>
      </c>
      <c r="F300" s="87">
        <v>2019</v>
      </c>
      <c r="G300" s="87" t="s">
        <v>185</v>
      </c>
      <c r="H300" s="93">
        <v>1757908</v>
      </c>
    </row>
    <row r="301" spans="2:8" ht="20.100000000000001" customHeight="1" x14ac:dyDescent="0.25">
      <c r="B301" s="92">
        <v>43723</v>
      </c>
      <c r="C301" s="87" t="s">
        <v>194</v>
      </c>
      <c r="D301" s="89" t="s">
        <v>187</v>
      </c>
      <c r="E301" s="87" t="s">
        <v>196</v>
      </c>
      <c r="F301" s="87">
        <v>2019</v>
      </c>
      <c r="G301" s="87" t="s">
        <v>185</v>
      </c>
      <c r="H301" s="93">
        <v>1209282</v>
      </c>
    </row>
    <row r="302" spans="2:8" ht="20.100000000000001" customHeight="1" x14ac:dyDescent="0.25">
      <c r="B302" s="92">
        <v>43725</v>
      </c>
      <c r="C302" s="87" t="s">
        <v>192</v>
      </c>
      <c r="D302" s="89" t="s">
        <v>193</v>
      </c>
      <c r="E302" s="87" t="s">
        <v>196</v>
      </c>
      <c r="F302" s="87">
        <v>2019</v>
      </c>
      <c r="G302" s="87" t="s">
        <v>185</v>
      </c>
      <c r="H302" s="93">
        <v>1581662</v>
      </c>
    </row>
    <row r="303" spans="2:8" ht="20.100000000000001" customHeight="1" x14ac:dyDescent="0.25">
      <c r="B303" s="92">
        <v>43754</v>
      </c>
      <c r="C303" s="87" t="s">
        <v>192</v>
      </c>
      <c r="D303" s="89" t="s">
        <v>183</v>
      </c>
      <c r="E303" s="87" t="s">
        <v>197</v>
      </c>
      <c r="F303" s="87">
        <v>2019</v>
      </c>
      <c r="G303" s="87" t="s">
        <v>198</v>
      </c>
      <c r="H303" s="93">
        <v>376043</v>
      </c>
    </row>
    <row r="304" spans="2:8" ht="20.100000000000001" customHeight="1" x14ac:dyDescent="0.25">
      <c r="B304" s="92">
        <v>43763</v>
      </c>
      <c r="C304" s="87" t="s">
        <v>188</v>
      </c>
      <c r="D304" s="89" t="s">
        <v>187</v>
      </c>
      <c r="E304" s="87" t="s">
        <v>197</v>
      </c>
      <c r="F304" s="87">
        <v>2019</v>
      </c>
      <c r="G304" s="87" t="s">
        <v>198</v>
      </c>
      <c r="H304" s="93">
        <v>1978299</v>
      </c>
    </row>
    <row r="305" spans="2:8" ht="20.100000000000001" customHeight="1" x14ac:dyDescent="0.25">
      <c r="B305" s="92">
        <v>43774</v>
      </c>
      <c r="C305" s="87" t="s">
        <v>188</v>
      </c>
      <c r="D305" s="89" t="s">
        <v>183</v>
      </c>
      <c r="E305" s="87" t="s">
        <v>199</v>
      </c>
      <c r="F305" s="87">
        <v>2019</v>
      </c>
      <c r="G305" s="87" t="s">
        <v>198</v>
      </c>
      <c r="H305" s="93">
        <v>914785</v>
      </c>
    </row>
    <row r="306" spans="2:8" ht="20.100000000000001" customHeight="1" x14ac:dyDescent="0.25">
      <c r="B306" s="92">
        <v>43788</v>
      </c>
      <c r="C306" s="87" t="s">
        <v>188</v>
      </c>
      <c r="D306" s="89" t="s">
        <v>187</v>
      </c>
      <c r="E306" s="87" t="s">
        <v>199</v>
      </c>
      <c r="F306" s="87">
        <v>2019</v>
      </c>
      <c r="G306" s="87" t="s">
        <v>198</v>
      </c>
      <c r="H306" s="93">
        <v>1711222</v>
      </c>
    </row>
    <row r="307" spans="2:8" ht="20.100000000000001" customHeight="1" x14ac:dyDescent="0.25">
      <c r="B307" s="92">
        <v>43796</v>
      </c>
      <c r="C307" s="87" t="s">
        <v>188</v>
      </c>
      <c r="D307" s="89" t="s">
        <v>193</v>
      </c>
      <c r="E307" s="87" t="s">
        <v>199</v>
      </c>
      <c r="F307" s="87">
        <v>2019</v>
      </c>
      <c r="G307" s="87" t="s">
        <v>198</v>
      </c>
      <c r="H307" s="93">
        <v>1257231</v>
      </c>
    </row>
    <row r="308" spans="2:8" ht="20.100000000000001" customHeight="1" x14ac:dyDescent="0.25">
      <c r="B308" s="92">
        <v>43794</v>
      </c>
      <c r="C308" s="87" t="s">
        <v>188</v>
      </c>
      <c r="D308" s="89" t="s">
        <v>183</v>
      </c>
      <c r="E308" s="87" t="s">
        <v>199</v>
      </c>
      <c r="F308" s="87">
        <v>2019</v>
      </c>
      <c r="G308" s="87" t="s">
        <v>198</v>
      </c>
      <c r="H308" s="93">
        <v>407874</v>
      </c>
    </row>
    <row r="309" spans="2:8" ht="20.100000000000001" customHeight="1" x14ac:dyDescent="0.25">
      <c r="B309" s="92">
        <v>43798</v>
      </c>
      <c r="C309" s="87" t="s">
        <v>188</v>
      </c>
      <c r="D309" s="89" t="s">
        <v>190</v>
      </c>
      <c r="E309" s="87" t="s">
        <v>199</v>
      </c>
      <c r="F309" s="87">
        <v>2019</v>
      </c>
      <c r="G309" s="87" t="s">
        <v>198</v>
      </c>
      <c r="H309" s="93">
        <v>589765</v>
      </c>
    </row>
    <row r="310" spans="2:8" ht="20.100000000000001" customHeight="1" x14ac:dyDescent="0.25">
      <c r="B310" s="92">
        <v>43824</v>
      </c>
      <c r="C310" s="87" t="s">
        <v>192</v>
      </c>
      <c r="D310" s="89" t="s">
        <v>190</v>
      </c>
      <c r="E310" s="87" t="s">
        <v>200</v>
      </c>
      <c r="F310" s="87">
        <v>2019</v>
      </c>
      <c r="G310" s="87" t="s">
        <v>198</v>
      </c>
      <c r="H310" s="93">
        <v>485286</v>
      </c>
    </row>
    <row r="311" spans="2:8" ht="20.100000000000001" customHeight="1" x14ac:dyDescent="0.25">
      <c r="B311" s="92">
        <v>43826</v>
      </c>
      <c r="C311" s="87" t="s">
        <v>192</v>
      </c>
      <c r="D311" s="89" t="s">
        <v>190</v>
      </c>
      <c r="E311" s="87" t="s">
        <v>200</v>
      </c>
      <c r="F311" s="87">
        <v>2019</v>
      </c>
      <c r="G311" s="87" t="s">
        <v>198</v>
      </c>
      <c r="H311" s="93">
        <v>467422</v>
      </c>
    </row>
    <row r="312" spans="2:8" ht="20.100000000000001" customHeight="1" x14ac:dyDescent="0.25">
      <c r="B312" s="92">
        <v>43829</v>
      </c>
      <c r="C312" s="87" t="s">
        <v>192</v>
      </c>
      <c r="D312" s="89" t="s">
        <v>187</v>
      </c>
      <c r="E312" s="87" t="s">
        <v>200</v>
      </c>
      <c r="F312" s="87">
        <v>2019</v>
      </c>
      <c r="G312" s="87" t="s">
        <v>198</v>
      </c>
      <c r="H312" s="93">
        <v>1838220</v>
      </c>
    </row>
    <row r="313" spans="2:8" ht="20.100000000000001" customHeight="1" x14ac:dyDescent="0.25">
      <c r="B313" s="92">
        <v>43845</v>
      </c>
      <c r="C313" s="87" t="s">
        <v>194</v>
      </c>
      <c r="D313" s="89" t="s">
        <v>183</v>
      </c>
      <c r="E313" s="87" t="s">
        <v>201</v>
      </c>
      <c r="F313" s="87">
        <v>2020</v>
      </c>
      <c r="G313" s="87" t="s">
        <v>202</v>
      </c>
      <c r="H313" s="93">
        <v>1958181</v>
      </c>
    </row>
    <row r="314" spans="2:8" ht="20.100000000000001" customHeight="1" x14ac:dyDescent="0.25">
      <c r="B314" s="92">
        <v>43855</v>
      </c>
      <c r="C314" s="87" t="s">
        <v>192</v>
      </c>
      <c r="D314" s="89" t="s">
        <v>190</v>
      </c>
      <c r="E314" s="87" t="s">
        <v>201</v>
      </c>
      <c r="F314" s="87">
        <v>2020</v>
      </c>
      <c r="G314" s="87" t="s">
        <v>202</v>
      </c>
      <c r="H314" s="93">
        <v>1370705</v>
      </c>
    </row>
    <row r="315" spans="2:8" ht="20.100000000000001" customHeight="1" x14ac:dyDescent="0.25">
      <c r="B315" s="92">
        <v>43859</v>
      </c>
      <c r="C315" s="87" t="s">
        <v>192</v>
      </c>
      <c r="D315" s="87" t="s">
        <v>183</v>
      </c>
      <c r="E315" s="87" t="s">
        <v>201</v>
      </c>
      <c r="F315" s="87">
        <v>2020</v>
      </c>
      <c r="G315" s="87" t="s">
        <v>202</v>
      </c>
      <c r="H315" s="93">
        <v>1683109</v>
      </c>
    </row>
    <row r="316" spans="2:8" ht="20.100000000000001" customHeight="1" x14ac:dyDescent="0.25">
      <c r="B316" s="92">
        <v>43831</v>
      </c>
      <c r="C316" s="87" t="s">
        <v>192</v>
      </c>
      <c r="D316" s="87" t="s">
        <v>187</v>
      </c>
      <c r="E316" s="87" t="s">
        <v>201</v>
      </c>
      <c r="F316" s="87">
        <v>2020</v>
      </c>
      <c r="G316" s="87" t="s">
        <v>202</v>
      </c>
      <c r="H316" s="93">
        <v>564927</v>
      </c>
    </row>
    <row r="317" spans="2:8" ht="20.100000000000001" customHeight="1" x14ac:dyDescent="0.25">
      <c r="B317" s="92">
        <v>43832</v>
      </c>
      <c r="C317" s="87" t="s">
        <v>192</v>
      </c>
      <c r="D317" s="87" t="s">
        <v>183</v>
      </c>
      <c r="E317" s="87" t="s">
        <v>201</v>
      </c>
      <c r="F317" s="87">
        <v>2020</v>
      </c>
      <c r="G317" s="87" t="s">
        <v>202</v>
      </c>
      <c r="H317" s="93">
        <v>239424</v>
      </c>
    </row>
    <row r="318" spans="2:8" ht="20.100000000000001" customHeight="1" x14ac:dyDescent="0.25">
      <c r="B318" s="92">
        <v>43832</v>
      </c>
      <c r="C318" s="87" t="s">
        <v>192</v>
      </c>
      <c r="D318" s="87" t="s">
        <v>187</v>
      </c>
      <c r="E318" s="87" t="s">
        <v>201</v>
      </c>
      <c r="F318" s="87">
        <v>2020</v>
      </c>
      <c r="G318" s="87" t="s">
        <v>202</v>
      </c>
      <c r="H318" s="93">
        <v>774500</v>
      </c>
    </row>
    <row r="319" spans="2:8" ht="20.100000000000001" customHeight="1" x14ac:dyDescent="0.25">
      <c r="B319" s="92">
        <v>43832</v>
      </c>
      <c r="C319" s="87" t="s">
        <v>192</v>
      </c>
      <c r="D319" s="87" t="s">
        <v>183</v>
      </c>
      <c r="E319" s="87" t="s">
        <v>201</v>
      </c>
      <c r="F319" s="87">
        <v>2020</v>
      </c>
      <c r="G319" s="87" t="s">
        <v>202</v>
      </c>
      <c r="H319" s="93">
        <v>1096869</v>
      </c>
    </row>
    <row r="320" spans="2:8" ht="20.100000000000001" customHeight="1" x14ac:dyDescent="0.25">
      <c r="B320" s="92">
        <v>43833</v>
      </c>
      <c r="C320" s="87" t="s">
        <v>192</v>
      </c>
      <c r="D320" s="87" t="s">
        <v>183</v>
      </c>
      <c r="E320" s="87" t="s">
        <v>201</v>
      </c>
      <c r="F320" s="87">
        <v>2020</v>
      </c>
      <c r="G320" s="87" t="s">
        <v>202</v>
      </c>
      <c r="H320" s="93">
        <v>1862557</v>
      </c>
    </row>
    <row r="321" spans="2:8" ht="20.100000000000001" customHeight="1" x14ac:dyDescent="0.25">
      <c r="B321" s="92">
        <v>43839</v>
      </c>
      <c r="C321" s="87" t="s">
        <v>192</v>
      </c>
      <c r="D321" s="87" t="s">
        <v>190</v>
      </c>
      <c r="E321" s="87" t="s">
        <v>201</v>
      </c>
      <c r="F321" s="87">
        <v>2020</v>
      </c>
      <c r="G321" s="87" t="s">
        <v>202</v>
      </c>
      <c r="H321" s="93">
        <v>1437017</v>
      </c>
    </row>
    <row r="322" spans="2:8" ht="20.100000000000001" customHeight="1" x14ac:dyDescent="0.25">
      <c r="B322" s="92">
        <v>43839</v>
      </c>
      <c r="C322" s="87" t="s">
        <v>192</v>
      </c>
      <c r="D322" s="87" t="s">
        <v>183</v>
      </c>
      <c r="E322" s="87" t="s">
        <v>201</v>
      </c>
      <c r="F322" s="87">
        <v>2020</v>
      </c>
      <c r="G322" s="87" t="s">
        <v>202</v>
      </c>
      <c r="H322" s="93">
        <v>1848717</v>
      </c>
    </row>
    <row r="323" spans="2:8" ht="20.100000000000001" customHeight="1" x14ac:dyDescent="0.25">
      <c r="B323" s="92">
        <v>43841</v>
      </c>
      <c r="C323" s="87" t="s">
        <v>194</v>
      </c>
      <c r="D323" s="87" t="s">
        <v>187</v>
      </c>
      <c r="E323" s="87" t="s">
        <v>201</v>
      </c>
      <c r="F323" s="87">
        <v>2020</v>
      </c>
      <c r="G323" s="87" t="s">
        <v>202</v>
      </c>
      <c r="H323" s="93">
        <v>1933018</v>
      </c>
    </row>
    <row r="324" spans="2:8" ht="20.100000000000001" customHeight="1" x14ac:dyDescent="0.25">
      <c r="B324" s="92">
        <v>43841</v>
      </c>
      <c r="C324" s="87" t="s">
        <v>194</v>
      </c>
      <c r="D324" s="87" t="s">
        <v>183</v>
      </c>
      <c r="E324" s="87" t="s">
        <v>201</v>
      </c>
      <c r="F324" s="87">
        <v>2020</v>
      </c>
      <c r="G324" s="87" t="s">
        <v>202</v>
      </c>
      <c r="H324" s="93">
        <v>1987908</v>
      </c>
    </row>
    <row r="325" spans="2:8" ht="20.100000000000001" customHeight="1" x14ac:dyDescent="0.25">
      <c r="B325" s="92">
        <v>43842</v>
      </c>
      <c r="C325" s="87" t="s">
        <v>194</v>
      </c>
      <c r="D325" s="87" t="s">
        <v>193</v>
      </c>
      <c r="E325" s="87" t="s">
        <v>201</v>
      </c>
      <c r="F325" s="87">
        <v>2020</v>
      </c>
      <c r="G325" s="87" t="s">
        <v>202</v>
      </c>
      <c r="H325" s="93">
        <v>1264058</v>
      </c>
    </row>
    <row r="326" spans="2:8" ht="20.100000000000001" customHeight="1" x14ac:dyDescent="0.25">
      <c r="B326" s="92">
        <v>43842</v>
      </c>
      <c r="C326" s="87" t="s">
        <v>194</v>
      </c>
      <c r="D326" s="87" t="s">
        <v>193</v>
      </c>
      <c r="E326" s="87" t="s">
        <v>201</v>
      </c>
      <c r="F326" s="87">
        <v>2020</v>
      </c>
      <c r="G326" s="87" t="s">
        <v>202</v>
      </c>
      <c r="H326" s="93">
        <v>1750150</v>
      </c>
    </row>
    <row r="327" spans="2:8" ht="20.100000000000001" customHeight="1" x14ac:dyDescent="0.25">
      <c r="B327" s="92">
        <v>43843</v>
      </c>
      <c r="C327" s="87" t="s">
        <v>194</v>
      </c>
      <c r="D327" s="87" t="s">
        <v>183</v>
      </c>
      <c r="E327" s="87" t="s">
        <v>201</v>
      </c>
      <c r="F327" s="87">
        <v>2020</v>
      </c>
      <c r="G327" s="87" t="s">
        <v>202</v>
      </c>
      <c r="H327" s="93">
        <v>1495289</v>
      </c>
    </row>
    <row r="328" spans="2:8" ht="20.100000000000001" customHeight="1" x14ac:dyDescent="0.25">
      <c r="B328" s="92">
        <v>43843</v>
      </c>
      <c r="C328" s="87" t="s">
        <v>194</v>
      </c>
      <c r="D328" s="87" t="s">
        <v>187</v>
      </c>
      <c r="E328" s="87" t="s">
        <v>201</v>
      </c>
      <c r="F328" s="87">
        <v>2020</v>
      </c>
      <c r="G328" s="87" t="s">
        <v>202</v>
      </c>
      <c r="H328" s="93">
        <v>391699</v>
      </c>
    </row>
    <row r="329" spans="2:8" ht="20.100000000000001" customHeight="1" x14ac:dyDescent="0.25">
      <c r="B329" s="92">
        <v>43846</v>
      </c>
      <c r="C329" s="87" t="s">
        <v>194</v>
      </c>
      <c r="D329" s="87" t="s">
        <v>190</v>
      </c>
      <c r="E329" s="87" t="s">
        <v>201</v>
      </c>
      <c r="F329" s="87">
        <v>2020</v>
      </c>
      <c r="G329" s="87" t="s">
        <v>202</v>
      </c>
      <c r="H329" s="93">
        <v>877778</v>
      </c>
    </row>
    <row r="330" spans="2:8" ht="20.100000000000001" customHeight="1" x14ac:dyDescent="0.25">
      <c r="B330" s="92">
        <v>43846</v>
      </c>
      <c r="C330" s="87" t="s">
        <v>194</v>
      </c>
      <c r="D330" s="87" t="s">
        <v>190</v>
      </c>
      <c r="E330" s="87" t="s">
        <v>201</v>
      </c>
      <c r="F330" s="87">
        <v>2020</v>
      </c>
      <c r="G330" s="87" t="s">
        <v>202</v>
      </c>
      <c r="H330" s="93">
        <v>1366272</v>
      </c>
    </row>
    <row r="331" spans="2:8" ht="20.100000000000001" customHeight="1" x14ac:dyDescent="0.25">
      <c r="B331" s="92">
        <v>43846</v>
      </c>
      <c r="C331" s="87" t="s">
        <v>194</v>
      </c>
      <c r="D331" s="87" t="s">
        <v>190</v>
      </c>
      <c r="E331" s="87" t="s">
        <v>201</v>
      </c>
      <c r="F331" s="87">
        <v>2020</v>
      </c>
      <c r="G331" s="87" t="s">
        <v>202</v>
      </c>
      <c r="H331" s="93">
        <v>1766994</v>
      </c>
    </row>
    <row r="332" spans="2:8" ht="20.100000000000001" customHeight="1" x14ac:dyDescent="0.25">
      <c r="B332" s="92">
        <v>43846</v>
      </c>
      <c r="C332" s="87" t="s">
        <v>189</v>
      </c>
      <c r="D332" s="87" t="s">
        <v>183</v>
      </c>
      <c r="E332" s="87" t="s">
        <v>201</v>
      </c>
      <c r="F332" s="87">
        <v>2020</v>
      </c>
      <c r="G332" s="87" t="s">
        <v>202</v>
      </c>
      <c r="H332" s="93">
        <v>1718743</v>
      </c>
    </row>
    <row r="333" spans="2:8" ht="20.100000000000001" customHeight="1" x14ac:dyDescent="0.25">
      <c r="B333" s="92">
        <v>43847</v>
      </c>
      <c r="C333" s="87" t="s">
        <v>189</v>
      </c>
      <c r="D333" s="87" t="s">
        <v>187</v>
      </c>
      <c r="E333" s="87" t="s">
        <v>201</v>
      </c>
      <c r="F333" s="87">
        <v>2020</v>
      </c>
      <c r="G333" s="87" t="s">
        <v>202</v>
      </c>
      <c r="H333" s="93">
        <v>538621</v>
      </c>
    </row>
    <row r="334" spans="2:8" ht="20.100000000000001" customHeight="1" x14ac:dyDescent="0.25">
      <c r="B334" s="92">
        <v>43853</v>
      </c>
      <c r="C334" s="87" t="s">
        <v>189</v>
      </c>
      <c r="D334" s="87" t="s">
        <v>193</v>
      </c>
      <c r="E334" s="87" t="s">
        <v>201</v>
      </c>
      <c r="F334" s="87">
        <v>2020</v>
      </c>
      <c r="G334" s="87" t="s">
        <v>202</v>
      </c>
      <c r="H334" s="93">
        <v>184900</v>
      </c>
    </row>
    <row r="335" spans="2:8" ht="20.100000000000001" customHeight="1" x14ac:dyDescent="0.25">
      <c r="B335" s="92">
        <v>43854</v>
      </c>
      <c r="C335" s="87" t="s">
        <v>189</v>
      </c>
      <c r="D335" s="87" t="s">
        <v>183</v>
      </c>
      <c r="E335" s="87" t="s">
        <v>201</v>
      </c>
      <c r="F335" s="87">
        <v>2020</v>
      </c>
      <c r="G335" s="87" t="s">
        <v>202</v>
      </c>
      <c r="H335" s="93">
        <v>1598219</v>
      </c>
    </row>
    <row r="336" spans="2:8" ht="20.100000000000001" customHeight="1" x14ac:dyDescent="0.25">
      <c r="B336" s="92">
        <v>43856</v>
      </c>
      <c r="C336" s="87" t="s">
        <v>194</v>
      </c>
      <c r="D336" s="87" t="s">
        <v>190</v>
      </c>
      <c r="E336" s="87" t="s">
        <v>201</v>
      </c>
      <c r="F336" s="87">
        <v>2020</v>
      </c>
      <c r="G336" s="87" t="s">
        <v>202</v>
      </c>
      <c r="H336" s="93">
        <v>969025</v>
      </c>
    </row>
    <row r="337" spans="2:8" ht="20.100000000000001" customHeight="1" x14ac:dyDescent="0.25">
      <c r="B337" s="92">
        <v>43856</v>
      </c>
      <c r="C337" s="87" t="s">
        <v>189</v>
      </c>
      <c r="D337" s="87" t="s">
        <v>183</v>
      </c>
      <c r="E337" s="87" t="s">
        <v>201</v>
      </c>
      <c r="F337" s="87">
        <v>2020</v>
      </c>
      <c r="G337" s="87" t="s">
        <v>202</v>
      </c>
      <c r="H337" s="93">
        <v>1988680</v>
      </c>
    </row>
    <row r="338" spans="2:8" ht="20.100000000000001" customHeight="1" x14ac:dyDescent="0.25">
      <c r="B338" s="92">
        <v>43858</v>
      </c>
      <c r="C338" s="87" t="s">
        <v>189</v>
      </c>
      <c r="D338" s="87" t="s">
        <v>187</v>
      </c>
      <c r="E338" s="87" t="s">
        <v>201</v>
      </c>
      <c r="F338" s="87">
        <v>2020</v>
      </c>
      <c r="G338" s="87" t="s">
        <v>202</v>
      </c>
      <c r="H338" s="93">
        <v>1520170</v>
      </c>
    </row>
    <row r="339" spans="2:8" ht="20.100000000000001" customHeight="1" x14ac:dyDescent="0.25">
      <c r="B339" s="92">
        <v>43862</v>
      </c>
      <c r="C339" s="87" t="s">
        <v>189</v>
      </c>
      <c r="D339" s="87" t="s">
        <v>193</v>
      </c>
      <c r="E339" s="87" t="s">
        <v>203</v>
      </c>
      <c r="F339" s="87">
        <v>2020</v>
      </c>
      <c r="G339" s="87" t="s">
        <v>202</v>
      </c>
      <c r="H339" s="93">
        <v>756093</v>
      </c>
    </row>
    <row r="340" spans="2:8" ht="20.100000000000001" customHeight="1" x14ac:dyDescent="0.25">
      <c r="B340" s="92">
        <v>43863</v>
      </c>
      <c r="C340" s="87" t="s">
        <v>189</v>
      </c>
      <c r="D340" s="87" t="s">
        <v>183</v>
      </c>
      <c r="E340" s="87" t="s">
        <v>203</v>
      </c>
      <c r="F340" s="87">
        <v>2020</v>
      </c>
      <c r="G340" s="87" t="s">
        <v>202</v>
      </c>
      <c r="H340" s="93">
        <v>1635914</v>
      </c>
    </row>
    <row r="341" spans="2:8" ht="20.100000000000001" customHeight="1" x14ac:dyDescent="0.25">
      <c r="B341" s="92">
        <v>43864</v>
      </c>
      <c r="C341" s="87" t="s">
        <v>189</v>
      </c>
      <c r="D341" s="87" t="s">
        <v>187</v>
      </c>
      <c r="E341" s="87" t="s">
        <v>203</v>
      </c>
      <c r="F341" s="87">
        <v>2020</v>
      </c>
      <c r="G341" s="87" t="s">
        <v>202</v>
      </c>
      <c r="H341" s="93">
        <v>1704629</v>
      </c>
    </row>
    <row r="342" spans="2:8" ht="20.100000000000001" customHeight="1" x14ac:dyDescent="0.25">
      <c r="B342" s="92">
        <v>43871</v>
      </c>
      <c r="C342" s="87" t="s">
        <v>189</v>
      </c>
      <c r="D342" s="87" t="s">
        <v>183</v>
      </c>
      <c r="E342" s="87" t="s">
        <v>203</v>
      </c>
      <c r="F342" s="87">
        <v>2020</v>
      </c>
      <c r="G342" s="87" t="s">
        <v>202</v>
      </c>
      <c r="H342" s="93">
        <v>925137</v>
      </c>
    </row>
    <row r="343" spans="2:8" ht="20.100000000000001" customHeight="1" x14ac:dyDescent="0.25">
      <c r="B343" s="92">
        <v>43871</v>
      </c>
      <c r="C343" s="87" t="s">
        <v>189</v>
      </c>
      <c r="D343" s="87" t="s">
        <v>193</v>
      </c>
      <c r="E343" s="87" t="s">
        <v>203</v>
      </c>
      <c r="F343" s="87">
        <v>2020</v>
      </c>
      <c r="G343" s="87" t="s">
        <v>202</v>
      </c>
      <c r="H343" s="93">
        <v>1246174</v>
      </c>
    </row>
    <row r="344" spans="2:8" ht="20.100000000000001" customHeight="1" x14ac:dyDescent="0.25">
      <c r="B344" s="92">
        <v>43875</v>
      </c>
      <c r="C344" s="87" t="s">
        <v>189</v>
      </c>
      <c r="D344" s="87" t="s">
        <v>183</v>
      </c>
      <c r="E344" s="87" t="s">
        <v>203</v>
      </c>
      <c r="F344" s="87">
        <v>2020</v>
      </c>
      <c r="G344" s="87" t="s">
        <v>202</v>
      </c>
      <c r="H344" s="93">
        <v>576222</v>
      </c>
    </row>
    <row r="345" spans="2:8" ht="20.100000000000001" customHeight="1" x14ac:dyDescent="0.25">
      <c r="B345" s="92">
        <v>43876</v>
      </c>
      <c r="C345" s="87" t="s">
        <v>189</v>
      </c>
      <c r="D345" s="87" t="s">
        <v>190</v>
      </c>
      <c r="E345" s="87" t="s">
        <v>203</v>
      </c>
      <c r="F345" s="87">
        <v>2020</v>
      </c>
      <c r="G345" s="87" t="s">
        <v>202</v>
      </c>
      <c r="H345" s="93">
        <v>953291</v>
      </c>
    </row>
    <row r="346" spans="2:8" ht="20.100000000000001" customHeight="1" x14ac:dyDescent="0.25">
      <c r="B346" s="92">
        <v>43878</v>
      </c>
      <c r="C346" s="87" t="s">
        <v>189</v>
      </c>
      <c r="D346" s="87" t="s">
        <v>187</v>
      </c>
      <c r="E346" s="87" t="s">
        <v>203</v>
      </c>
      <c r="F346" s="87">
        <v>2020</v>
      </c>
      <c r="G346" s="87" t="s">
        <v>202</v>
      </c>
      <c r="H346" s="93">
        <v>1593038</v>
      </c>
    </row>
    <row r="347" spans="2:8" ht="20.100000000000001" customHeight="1" x14ac:dyDescent="0.25">
      <c r="B347" s="92">
        <v>43880</v>
      </c>
      <c r="C347" s="87" t="s">
        <v>189</v>
      </c>
      <c r="D347" s="87" t="s">
        <v>183</v>
      </c>
      <c r="E347" s="87" t="s">
        <v>203</v>
      </c>
      <c r="F347" s="87">
        <v>2020</v>
      </c>
      <c r="G347" s="87" t="s">
        <v>202</v>
      </c>
      <c r="H347" s="93">
        <v>1784478</v>
      </c>
    </row>
    <row r="348" spans="2:8" ht="20.100000000000001" customHeight="1" x14ac:dyDescent="0.25">
      <c r="B348" s="92">
        <v>43882</v>
      </c>
      <c r="C348" s="87" t="s">
        <v>189</v>
      </c>
      <c r="D348" s="87" t="s">
        <v>183</v>
      </c>
      <c r="E348" s="87" t="s">
        <v>203</v>
      </c>
      <c r="F348" s="87">
        <v>2020</v>
      </c>
      <c r="G348" s="87" t="s">
        <v>202</v>
      </c>
      <c r="H348" s="93">
        <v>1493958</v>
      </c>
    </row>
    <row r="349" spans="2:8" ht="20.100000000000001" customHeight="1" x14ac:dyDescent="0.25">
      <c r="B349" s="92">
        <v>43883</v>
      </c>
      <c r="C349" s="87" t="s">
        <v>189</v>
      </c>
      <c r="D349" s="87" t="s">
        <v>187</v>
      </c>
      <c r="E349" s="87" t="s">
        <v>203</v>
      </c>
      <c r="F349" s="87">
        <v>2020</v>
      </c>
      <c r="G349" s="87" t="s">
        <v>202</v>
      </c>
      <c r="H349" s="93">
        <v>1509042</v>
      </c>
    </row>
    <row r="350" spans="2:8" ht="20.100000000000001" customHeight="1" x14ac:dyDescent="0.25">
      <c r="B350" s="92">
        <v>43886</v>
      </c>
      <c r="C350" s="87" t="s">
        <v>189</v>
      </c>
      <c r="D350" s="87" t="s">
        <v>183</v>
      </c>
      <c r="E350" s="87" t="s">
        <v>203</v>
      </c>
      <c r="F350" s="87">
        <v>2020</v>
      </c>
      <c r="G350" s="87" t="s">
        <v>202</v>
      </c>
      <c r="H350" s="93">
        <v>1445703</v>
      </c>
    </row>
    <row r="351" spans="2:8" ht="20.100000000000001" customHeight="1" x14ac:dyDescent="0.25">
      <c r="B351" s="92">
        <v>43886</v>
      </c>
      <c r="C351" s="87" t="s">
        <v>189</v>
      </c>
      <c r="D351" s="87" t="s">
        <v>187</v>
      </c>
      <c r="E351" s="87" t="s">
        <v>203</v>
      </c>
      <c r="F351" s="87">
        <v>2020</v>
      </c>
      <c r="G351" s="87" t="s">
        <v>202</v>
      </c>
      <c r="H351" s="93">
        <v>1219313</v>
      </c>
    </row>
    <row r="352" spans="2:8" ht="20.100000000000001" customHeight="1" x14ac:dyDescent="0.25">
      <c r="B352" s="92">
        <v>43887</v>
      </c>
      <c r="C352" s="87" t="s">
        <v>189</v>
      </c>
      <c r="D352" s="87" t="s">
        <v>190</v>
      </c>
      <c r="E352" s="87" t="s">
        <v>203</v>
      </c>
      <c r="F352" s="87">
        <v>2020</v>
      </c>
      <c r="G352" s="87" t="s">
        <v>202</v>
      </c>
      <c r="H352" s="93">
        <v>1378458</v>
      </c>
    </row>
    <row r="353" spans="2:8" ht="20.100000000000001" customHeight="1" x14ac:dyDescent="0.25">
      <c r="B353" s="92">
        <v>43887</v>
      </c>
      <c r="C353" s="87" t="s">
        <v>189</v>
      </c>
      <c r="D353" s="87" t="s">
        <v>183</v>
      </c>
      <c r="E353" s="87" t="s">
        <v>203</v>
      </c>
      <c r="F353" s="87">
        <v>2020</v>
      </c>
      <c r="G353" s="87" t="s">
        <v>202</v>
      </c>
      <c r="H353" s="93">
        <v>812267</v>
      </c>
    </row>
    <row r="354" spans="2:8" ht="20.100000000000001" customHeight="1" x14ac:dyDescent="0.25">
      <c r="B354" s="92">
        <v>43888</v>
      </c>
      <c r="C354" s="87" t="s">
        <v>194</v>
      </c>
      <c r="D354" s="87" t="s">
        <v>187</v>
      </c>
      <c r="E354" s="87" t="s">
        <v>203</v>
      </c>
      <c r="F354" s="87">
        <v>2020</v>
      </c>
      <c r="G354" s="87" t="s">
        <v>202</v>
      </c>
      <c r="H354" s="93">
        <v>1473799</v>
      </c>
    </row>
    <row r="355" spans="2:8" ht="20.100000000000001" customHeight="1" x14ac:dyDescent="0.25">
      <c r="B355" s="92">
        <v>43888</v>
      </c>
      <c r="C355" s="87" t="s">
        <v>182</v>
      </c>
      <c r="D355" s="87" t="s">
        <v>190</v>
      </c>
      <c r="E355" s="87" t="s">
        <v>203</v>
      </c>
      <c r="F355" s="87">
        <v>2020</v>
      </c>
      <c r="G355" s="87" t="s">
        <v>202</v>
      </c>
      <c r="H355" s="93">
        <v>1085955</v>
      </c>
    </row>
    <row r="356" spans="2:8" ht="20.100000000000001" customHeight="1" x14ac:dyDescent="0.25">
      <c r="B356" s="92">
        <v>43891</v>
      </c>
      <c r="C356" s="87" t="s">
        <v>182</v>
      </c>
      <c r="D356" s="87" t="s">
        <v>193</v>
      </c>
      <c r="E356" s="87" t="s">
        <v>204</v>
      </c>
      <c r="F356" s="87">
        <v>2020</v>
      </c>
      <c r="G356" s="87" t="s">
        <v>202</v>
      </c>
      <c r="H356" s="93">
        <v>1822041</v>
      </c>
    </row>
    <row r="357" spans="2:8" ht="20.100000000000001" customHeight="1" x14ac:dyDescent="0.25">
      <c r="B357" s="92">
        <v>43892</v>
      </c>
      <c r="C357" s="87" t="s">
        <v>182</v>
      </c>
      <c r="D357" s="87" t="s">
        <v>187</v>
      </c>
      <c r="E357" s="87" t="s">
        <v>204</v>
      </c>
      <c r="F357" s="87">
        <v>2020</v>
      </c>
      <c r="G357" s="87" t="s">
        <v>202</v>
      </c>
      <c r="H357" s="93">
        <v>942170</v>
      </c>
    </row>
    <row r="358" spans="2:8" ht="20.100000000000001" customHeight="1" x14ac:dyDescent="0.25">
      <c r="B358" s="92">
        <v>43894</v>
      </c>
      <c r="C358" s="87" t="s">
        <v>182</v>
      </c>
      <c r="D358" s="87" t="s">
        <v>183</v>
      </c>
      <c r="E358" s="87" t="s">
        <v>204</v>
      </c>
      <c r="F358" s="87">
        <v>2020</v>
      </c>
      <c r="G358" s="87" t="s">
        <v>202</v>
      </c>
      <c r="H358" s="93">
        <v>1771632</v>
      </c>
    </row>
    <row r="359" spans="2:8" ht="20.100000000000001" customHeight="1" x14ac:dyDescent="0.25">
      <c r="B359" s="92">
        <v>43894</v>
      </c>
      <c r="C359" s="87" t="s">
        <v>182</v>
      </c>
      <c r="D359" s="87" t="s">
        <v>183</v>
      </c>
      <c r="E359" s="87" t="s">
        <v>204</v>
      </c>
      <c r="F359" s="87">
        <v>2020</v>
      </c>
      <c r="G359" s="87" t="s">
        <v>202</v>
      </c>
      <c r="H359" s="93">
        <v>790962</v>
      </c>
    </row>
    <row r="360" spans="2:8" ht="20.100000000000001" customHeight="1" x14ac:dyDescent="0.25">
      <c r="B360" s="92">
        <v>43894</v>
      </c>
      <c r="C360" s="87" t="s">
        <v>182</v>
      </c>
      <c r="D360" s="87" t="s">
        <v>183</v>
      </c>
      <c r="E360" s="87" t="s">
        <v>204</v>
      </c>
      <c r="F360" s="87">
        <v>2020</v>
      </c>
      <c r="G360" s="87" t="s">
        <v>202</v>
      </c>
      <c r="H360" s="93">
        <v>1148983</v>
      </c>
    </row>
    <row r="361" spans="2:8" ht="20.100000000000001" customHeight="1" x14ac:dyDescent="0.25">
      <c r="B361" s="92">
        <v>43897</v>
      </c>
      <c r="C361" s="87" t="s">
        <v>182</v>
      </c>
      <c r="D361" s="87" t="s">
        <v>193</v>
      </c>
      <c r="E361" s="87" t="s">
        <v>204</v>
      </c>
      <c r="F361" s="87">
        <v>2020</v>
      </c>
      <c r="G361" s="87" t="s">
        <v>202</v>
      </c>
      <c r="H361" s="93">
        <v>1233631</v>
      </c>
    </row>
    <row r="362" spans="2:8" ht="20.100000000000001" customHeight="1" x14ac:dyDescent="0.25">
      <c r="B362" s="92">
        <v>43901</v>
      </c>
      <c r="C362" s="87" t="s">
        <v>182</v>
      </c>
      <c r="D362" s="87" t="s">
        <v>183</v>
      </c>
      <c r="E362" s="87" t="s">
        <v>204</v>
      </c>
      <c r="F362" s="87">
        <v>2020</v>
      </c>
      <c r="G362" s="87" t="s">
        <v>202</v>
      </c>
      <c r="H362" s="93">
        <v>1107658</v>
      </c>
    </row>
    <row r="363" spans="2:8" ht="20.100000000000001" customHeight="1" x14ac:dyDescent="0.25">
      <c r="B363" s="92">
        <v>43903</v>
      </c>
      <c r="C363" s="87" t="s">
        <v>182</v>
      </c>
      <c r="D363" s="87" t="s">
        <v>183</v>
      </c>
      <c r="E363" s="87" t="s">
        <v>204</v>
      </c>
      <c r="F363" s="87">
        <v>2020</v>
      </c>
      <c r="G363" s="87" t="s">
        <v>202</v>
      </c>
      <c r="H363" s="93">
        <v>1498380</v>
      </c>
    </row>
    <row r="364" spans="2:8" ht="20.100000000000001" customHeight="1" x14ac:dyDescent="0.25">
      <c r="B364" s="92">
        <v>43905</v>
      </c>
      <c r="C364" s="87" t="s">
        <v>182</v>
      </c>
      <c r="D364" s="87" t="s">
        <v>183</v>
      </c>
      <c r="E364" s="87" t="s">
        <v>204</v>
      </c>
      <c r="F364" s="87">
        <v>2020</v>
      </c>
      <c r="G364" s="87" t="s">
        <v>202</v>
      </c>
      <c r="H364" s="93">
        <v>226445</v>
      </c>
    </row>
    <row r="365" spans="2:8" ht="20.100000000000001" customHeight="1" x14ac:dyDescent="0.25">
      <c r="B365" s="92">
        <v>43906</v>
      </c>
      <c r="C365" s="87" t="s">
        <v>182</v>
      </c>
      <c r="D365" s="87" t="s">
        <v>183</v>
      </c>
      <c r="E365" s="87" t="s">
        <v>204</v>
      </c>
      <c r="F365" s="87">
        <v>2020</v>
      </c>
      <c r="G365" s="87" t="s">
        <v>202</v>
      </c>
      <c r="H365" s="93">
        <v>407754</v>
      </c>
    </row>
    <row r="366" spans="2:8" ht="20.100000000000001" customHeight="1" x14ac:dyDescent="0.25">
      <c r="B366" s="92">
        <v>43907</v>
      </c>
      <c r="C366" s="87" t="s">
        <v>182</v>
      </c>
      <c r="D366" s="87" t="s">
        <v>183</v>
      </c>
      <c r="E366" s="87" t="s">
        <v>204</v>
      </c>
      <c r="F366" s="87">
        <v>2020</v>
      </c>
      <c r="G366" s="87" t="s">
        <v>202</v>
      </c>
      <c r="H366" s="93">
        <v>322835</v>
      </c>
    </row>
    <row r="367" spans="2:8" ht="20.100000000000001" customHeight="1" x14ac:dyDescent="0.25">
      <c r="B367" s="92">
        <v>43907</v>
      </c>
      <c r="C367" s="87" t="s">
        <v>182</v>
      </c>
      <c r="D367" s="87" t="s">
        <v>187</v>
      </c>
      <c r="E367" s="87" t="s">
        <v>204</v>
      </c>
      <c r="F367" s="87">
        <v>2020</v>
      </c>
      <c r="G367" s="87" t="s">
        <v>202</v>
      </c>
      <c r="H367" s="93">
        <v>667093</v>
      </c>
    </row>
    <row r="368" spans="2:8" ht="20.100000000000001" customHeight="1" x14ac:dyDescent="0.25">
      <c r="B368" s="92">
        <v>43909</v>
      </c>
      <c r="C368" s="87" t="s">
        <v>194</v>
      </c>
      <c r="D368" s="87" t="s">
        <v>183</v>
      </c>
      <c r="E368" s="87" t="s">
        <v>204</v>
      </c>
      <c r="F368" s="87">
        <v>2020</v>
      </c>
      <c r="G368" s="87" t="s">
        <v>202</v>
      </c>
      <c r="H368" s="93">
        <v>1257419</v>
      </c>
    </row>
    <row r="369" spans="2:8" ht="20.100000000000001" customHeight="1" x14ac:dyDescent="0.25">
      <c r="B369" s="92">
        <v>43909</v>
      </c>
      <c r="C369" s="87" t="s">
        <v>195</v>
      </c>
      <c r="D369" s="87" t="s">
        <v>193</v>
      </c>
      <c r="E369" s="87" t="s">
        <v>204</v>
      </c>
      <c r="F369" s="87">
        <v>2020</v>
      </c>
      <c r="G369" s="87" t="s">
        <v>202</v>
      </c>
      <c r="H369" s="93">
        <v>1289709</v>
      </c>
    </row>
    <row r="370" spans="2:8" ht="20.100000000000001" customHeight="1" x14ac:dyDescent="0.25">
      <c r="B370" s="92">
        <v>43911</v>
      </c>
      <c r="C370" s="87" t="s">
        <v>195</v>
      </c>
      <c r="D370" s="87" t="s">
        <v>190</v>
      </c>
      <c r="E370" s="87" t="s">
        <v>204</v>
      </c>
      <c r="F370" s="87">
        <v>2020</v>
      </c>
      <c r="G370" s="87" t="s">
        <v>202</v>
      </c>
      <c r="H370" s="93">
        <v>344951</v>
      </c>
    </row>
    <row r="371" spans="2:8" ht="20.100000000000001" customHeight="1" x14ac:dyDescent="0.25">
      <c r="B371" s="92">
        <v>43912</v>
      </c>
      <c r="C371" s="87" t="s">
        <v>195</v>
      </c>
      <c r="D371" s="87" t="s">
        <v>190</v>
      </c>
      <c r="E371" s="87" t="s">
        <v>204</v>
      </c>
      <c r="F371" s="87">
        <v>2020</v>
      </c>
      <c r="G371" s="87" t="s">
        <v>202</v>
      </c>
      <c r="H371" s="93">
        <v>1326360</v>
      </c>
    </row>
    <row r="372" spans="2:8" ht="20.100000000000001" customHeight="1" x14ac:dyDescent="0.25">
      <c r="B372" s="92">
        <v>43914</v>
      </c>
      <c r="C372" s="87" t="s">
        <v>195</v>
      </c>
      <c r="D372" s="87" t="s">
        <v>190</v>
      </c>
      <c r="E372" s="87" t="s">
        <v>204</v>
      </c>
      <c r="F372" s="87">
        <v>2020</v>
      </c>
      <c r="G372" s="87" t="s">
        <v>202</v>
      </c>
      <c r="H372" s="93">
        <v>1863118</v>
      </c>
    </row>
    <row r="373" spans="2:8" ht="20.100000000000001" customHeight="1" x14ac:dyDescent="0.25">
      <c r="B373" s="92">
        <v>43924</v>
      </c>
      <c r="C373" s="87" t="s">
        <v>195</v>
      </c>
      <c r="D373" s="87" t="s">
        <v>190</v>
      </c>
      <c r="E373" s="87" t="s">
        <v>205</v>
      </c>
      <c r="F373" s="87">
        <v>2020</v>
      </c>
      <c r="G373" s="87" t="s">
        <v>202</v>
      </c>
      <c r="H373" s="93">
        <v>1153948</v>
      </c>
    </row>
    <row r="374" spans="2:8" ht="20.100000000000001" customHeight="1" x14ac:dyDescent="0.25">
      <c r="B374" s="92">
        <v>43924</v>
      </c>
      <c r="C374" s="87" t="s">
        <v>195</v>
      </c>
      <c r="D374" s="87" t="s">
        <v>190</v>
      </c>
      <c r="E374" s="87" t="s">
        <v>205</v>
      </c>
      <c r="F374" s="87">
        <v>2020</v>
      </c>
      <c r="G374" s="87" t="s">
        <v>202</v>
      </c>
      <c r="H374" s="93">
        <v>752850</v>
      </c>
    </row>
    <row r="375" spans="2:8" ht="20.100000000000001" customHeight="1" x14ac:dyDescent="0.25">
      <c r="B375" s="92">
        <v>43926</v>
      </c>
      <c r="C375" s="87" t="s">
        <v>195</v>
      </c>
      <c r="D375" s="87" t="s">
        <v>190</v>
      </c>
      <c r="E375" s="87" t="s">
        <v>205</v>
      </c>
      <c r="F375" s="87">
        <v>2020</v>
      </c>
      <c r="G375" s="87" t="s">
        <v>202</v>
      </c>
      <c r="H375" s="93">
        <v>1649721</v>
      </c>
    </row>
    <row r="376" spans="2:8" ht="20.100000000000001" customHeight="1" x14ac:dyDescent="0.25">
      <c r="B376" s="92">
        <v>43926</v>
      </c>
      <c r="C376" s="87" t="s">
        <v>195</v>
      </c>
      <c r="D376" s="87" t="s">
        <v>190</v>
      </c>
      <c r="E376" s="87" t="s">
        <v>205</v>
      </c>
      <c r="F376" s="87">
        <v>2020</v>
      </c>
      <c r="G376" s="87" t="s">
        <v>202</v>
      </c>
      <c r="H376" s="93">
        <v>1014259</v>
      </c>
    </row>
    <row r="377" spans="2:8" ht="20.100000000000001" customHeight="1" x14ac:dyDescent="0.25">
      <c r="B377" s="92">
        <v>43926</v>
      </c>
      <c r="C377" s="87" t="s">
        <v>195</v>
      </c>
      <c r="D377" s="87" t="s">
        <v>190</v>
      </c>
      <c r="E377" s="87" t="s">
        <v>205</v>
      </c>
      <c r="F377" s="87">
        <v>2020</v>
      </c>
      <c r="G377" s="87" t="s">
        <v>202</v>
      </c>
      <c r="H377" s="93">
        <v>849261</v>
      </c>
    </row>
    <row r="378" spans="2:8" ht="20.100000000000001" customHeight="1" x14ac:dyDescent="0.25">
      <c r="B378" s="92">
        <v>43927</v>
      </c>
      <c r="C378" s="87" t="s">
        <v>195</v>
      </c>
      <c r="D378" s="87" t="s">
        <v>190</v>
      </c>
      <c r="E378" s="87" t="s">
        <v>205</v>
      </c>
      <c r="F378" s="87">
        <v>2020</v>
      </c>
      <c r="G378" s="87" t="s">
        <v>202</v>
      </c>
      <c r="H378" s="93">
        <v>1716438</v>
      </c>
    </row>
    <row r="379" spans="2:8" ht="20.100000000000001" customHeight="1" x14ac:dyDescent="0.25">
      <c r="B379" s="92">
        <v>43930</v>
      </c>
      <c r="C379" s="87" t="s">
        <v>195</v>
      </c>
      <c r="D379" s="87" t="s">
        <v>190</v>
      </c>
      <c r="E379" s="87" t="s">
        <v>205</v>
      </c>
      <c r="F379" s="87">
        <v>2020</v>
      </c>
      <c r="G379" s="87" t="s">
        <v>202</v>
      </c>
      <c r="H379" s="93">
        <v>1862963</v>
      </c>
    </row>
    <row r="380" spans="2:8" ht="20.100000000000001" customHeight="1" x14ac:dyDescent="0.25">
      <c r="B380" s="92">
        <v>43931</v>
      </c>
      <c r="C380" s="87" t="s">
        <v>195</v>
      </c>
      <c r="D380" s="87" t="s">
        <v>190</v>
      </c>
      <c r="E380" s="87" t="s">
        <v>205</v>
      </c>
      <c r="F380" s="87">
        <v>2020</v>
      </c>
      <c r="G380" s="87" t="s">
        <v>202</v>
      </c>
      <c r="H380" s="93">
        <v>1454907</v>
      </c>
    </row>
    <row r="381" spans="2:8" ht="20.100000000000001" customHeight="1" x14ac:dyDescent="0.25">
      <c r="B381" s="92">
        <v>43931</v>
      </c>
      <c r="C381" s="87" t="s">
        <v>195</v>
      </c>
      <c r="D381" s="87" t="s">
        <v>190</v>
      </c>
      <c r="E381" s="87" t="s">
        <v>205</v>
      </c>
      <c r="F381" s="87">
        <v>2020</v>
      </c>
      <c r="G381" s="87" t="s">
        <v>202</v>
      </c>
      <c r="H381" s="93">
        <v>207300</v>
      </c>
    </row>
    <row r="382" spans="2:8" ht="20.100000000000001" customHeight="1" x14ac:dyDescent="0.25">
      <c r="B382" s="92">
        <v>43932</v>
      </c>
      <c r="C382" s="87" t="s">
        <v>195</v>
      </c>
      <c r="D382" s="87" t="s">
        <v>190</v>
      </c>
      <c r="E382" s="87" t="s">
        <v>205</v>
      </c>
      <c r="F382" s="87">
        <v>2020</v>
      </c>
      <c r="G382" s="87" t="s">
        <v>202</v>
      </c>
      <c r="H382" s="93">
        <v>536469</v>
      </c>
    </row>
    <row r="383" spans="2:8" ht="20.100000000000001" customHeight="1" x14ac:dyDescent="0.25">
      <c r="B383" s="92">
        <v>43932</v>
      </c>
      <c r="C383" s="87" t="s">
        <v>195</v>
      </c>
      <c r="D383" s="87" t="s">
        <v>183</v>
      </c>
      <c r="E383" s="87" t="s">
        <v>205</v>
      </c>
      <c r="F383" s="87">
        <v>2020</v>
      </c>
      <c r="G383" s="87" t="s">
        <v>202</v>
      </c>
      <c r="H383" s="93">
        <v>1230645</v>
      </c>
    </row>
    <row r="384" spans="2:8" ht="20.100000000000001" customHeight="1" x14ac:dyDescent="0.25">
      <c r="B384" s="92">
        <v>43933</v>
      </c>
      <c r="C384" s="87" t="s">
        <v>195</v>
      </c>
      <c r="D384" s="87" t="s">
        <v>190</v>
      </c>
      <c r="E384" s="87" t="s">
        <v>205</v>
      </c>
      <c r="F384" s="87">
        <v>2020</v>
      </c>
      <c r="G384" s="87" t="s">
        <v>202</v>
      </c>
      <c r="H384" s="93">
        <v>153011</v>
      </c>
    </row>
    <row r="385" spans="2:8" ht="20.100000000000001" customHeight="1" x14ac:dyDescent="0.25">
      <c r="B385" s="92">
        <v>43933</v>
      </c>
      <c r="C385" s="87" t="s">
        <v>195</v>
      </c>
      <c r="D385" s="87" t="s">
        <v>190</v>
      </c>
      <c r="E385" s="87" t="s">
        <v>205</v>
      </c>
      <c r="F385" s="87">
        <v>2020</v>
      </c>
      <c r="G385" s="87" t="s">
        <v>202</v>
      </c>
      <c r="H385" s="93">
        <v>1697736</v>
      </c>
    </row>
    <row r="386" spans="2:8" ht="20.100000000000001" customHeight="1" x14ac:dyDescent="0.25">
      <c r="B386" s="92">
        <v>43935</v>
      </c>
      <c r="C386" s="87" t="s">
        <v>195</v>
      </c>
      <c r="D386" s="87" t="s">
        <v>190</v>
      </c>
      <c r="E386" s="87" t="s">
        <v>205</v>
      </c>
      <c r="F386" s="87">
        <v>2020</v>
      </c>
      <c r="G386" s="87" t="s">
        <v>202</v>
      </c>
      <c r="H386" s="93">
        <v>281074</v>
      </c>
    </row>
    <row r="387" spans="2:8" ht="20.100000000000001" customHeight="1" x14ac:dyDescent="0.25">
      <c r="B387" s="92">
        <v>43939</v>
      </c>
      <c r="C387" s="87" t="s">
        <v>195</v>
      </c>
      <c r="D387" s="87" t="s">
        <v>190</v>
      </c>
      <c r="E387" s="87" t="s">
        <v>205</v>
      </c>
      <c r="F387" s="87">
        <v>2020</v>
      </c>
      <c r="G387" s="87" t="s">
        <v>202</v>
      </c>
      <c r="H387" s="93">
        <v>1125999</v>
      </c>
    </row>
    <row r="388" spans="2:8" ht="20.100000000000001" customHeight="1" x14ac:dyDescent="0.25">
      <c r="B388" s="92">
        <v>43939</v>
      </c>
      <c r="C388" s="87" t="s">
        <v>195</v>
      </c>
      <c r="D388" s="87" t="s">
        <v>183</v>
      </c>
      <c r="E388" s="87" t="s">
        <v>205</v>
      </c>
      <c r="F388" s="87">
        <v>2020</v>
      </c>
      <c r="G388" s="87" t="s">
        <v>202</v>
      </c>
      <c r="H388" s="93">
        <v>1541895</v>
      </c>
    </row>
    <row r="389" spans="2:8" ht="20.100000000000001" customHeight="1" x14ac:dyDescent="0.25">
      <c r="B389" s="92">
        <v>43941</v>
      </c>
      <c r="C389" s="87" t="s">
        <v>194</v>
      </c>
      <c r="D389" s="87" t="s">
        <v>183</v>
      </c>
      <c r="E389" s="87" t="s">
        <v>205</v>
      </c>
      <c r="F389" s="87">
        <v>2020</v>
      </c>
      <c r="G389" s="87" t="s">
        <v>202</v>
      </c>
      <c r="H389" s="93">
        <v>1607715</v>
      </c>
    </row>
    <row r="390" spans="2:8" ht="20.100000000000001" customHeight="1" x14ac:dyDescent="0.25">
      <c r="B390" s="92">
        <v>43945</v>
      </c>
      <c r="C390" s="87" t="s">
        <v>194</v>
      </c>
      <c r="D390" s="87" t="s">
        <v>183</v>
      </c>
      <c r="E390" s="87" t="s">
        <v>205</v>
      </c>
      <c r="F390" s="87">
        <v>2020</v>
      </c>
      <c r="G390" s="87" t="s">
        <v>202</v>
      </c>
      <c r="H390" s="93">
        <v>824127</v>
      </c>
    </row>
    <row r="391" spans="2:8" ht="20.100000000000001" customHeight="1" x14ac:dyDescent="0.25">
      <c r="B391" s="92">
        <v>43947</v>
      </c>
      <c r="C391" s="87" t="s">
        <v>194</v>
      </c>
      <c r="D391" s="87" t="s">
        <v>183</v>
      </c>
      <c r="E391" s="87" t="s">
        <v>205</v>
      </c>
      <c r="F391" s="87">
        <v>2020</v>
      </c>
      <c r="G391" s="87" t="s">
        <v>202</v>
      </c>
      <c r="H391" s="93">
        <v>500931</v>
      </c>
    </row>
    <row r="392" spans="2:8" ht="20.100000000000001" customHeight="1" x14ac:dyDescent="0.25">
      <c r="B392" s="92">
        <v>43947</v>
      </c>
      <c r="C392" s="87" t="s">
        <v>194</v>
      </c>
      <c r="D392" s="87" t="s">
        <v>183</v>
      </c>
      <c r="E392" s="87" t="s">
        <v>205</v>
      </c>
      <c r="F392" s="87">
        <v>2020</v>
      </c>
      <c r="G392" s="87" t="s">
        <v>202</v>
      </c>
      <c r="H392" s="93">
        <v>343248</v>
      </c>
    </row>
    <row r="393" spans="2:8" ht="20.100000000000001" customHeight="1" x14ac:dyDescent="0.25">
      <c r="B393" s="92">
        <v>43947</v>
      </c>
      <c r="C393" s="87" t="s">
        <v>194</v>
      </c>
      <c r="D393" s="87" t="s">
        <v>183</v>
      </c>
      <c r="E393" s="87" t="s">
        <v>205</v>
      </c>
      <c r="F393" s="87">
        <v>2020</v>
      </c>
      <c r="G393" s="87" t="s">
        <v>202</v>
      </c>
      <c r="H393" s="93">
        <v>238885</v>
      </c>
    </row>
    <row r="394" spans="2:8" ht="20.100000000000001" customHeight="1" x14ac:dyDescent="0.25">
      <c r="B394" s="92">
        <v>43948</v>
      </c>
      <c r="C394" s="87" t="s">
        <v>194</v>
      </c>
      <c r="D394" s="87" t="s">
        <v>183</v>
      </c>
      <c r="E394" s="87" t="s">
        <v>205</v>
      </c>
      <c r="F394" s="87">
        <v>2020</v>
      </c>
      <c r="G394" s="87" t="s">
        <v>202</v>
      </c>
      <c r="H394" s="93">
        <v>223896</v>
      </c>
    </row>
    <row r="395" spans="2:8" ht="20.100000000000001" customHeight="1" x14ac:dyDescent="0.25">
      <c r="B395" s="92">
        <v>43948</v>
      </c>
      <c r="C395" s="87" t="s">
        <v>194</v>
      </c>
      <c r="D395" s="87" t="s">
        <v>183</v>
      </c>
      <c r="E395" s="87" t="s">
        <v>205</v>
      </c>
      <c r="F395" s="87">
        <v>2020</v>
      </c>
      <c r="G395" s="87" t="s">
        <v>202</v>
      </c>
      <c r="H395" s="93">
        <v>1425288</v>
      </c>
    </row>
    <row r="396" spans="2:8" ht="20.100000000000001" customHeight="1" x14ac:dyDescent="0.25">
      <c r="B396" s="92">
        <v>43949</v>
      </c>
      <c r="C396" s="87" t="s">
        <v>186</v>
      </c>
      <c r="D396" s="87" t="s">
        <v>183</v>
      </c>
      <c r="E396" s="87" t="s">
        <v>205</v>
      </c>
      <c r="F396" s="87">
        <v>2020</v>
      </c>
      <c r="G396" s="87" t="s">
        <v>202</v>
      </c>
      <c r="H396" s="93">
        <v>949953</v>
      </c>
    </row>
    <row r="397" spans="2:8" ht="20.100000000000001" customHeight="1" x14ac:dyDescent="0.25">
      <c r="B397" s="92">
        <v>43951</v>
      </c>
      <c r="C397" s="87" t="s">
        <v>186</v>
      </c>
      <c r="D397" s="87" t="s">
        <v>183</v>
      </c>
      <c r="E397" s="87" t="s">
        <v>205</v>
      </c>
      <c r="F397" s="87">
        <v>2020</v>
      </c>
      <c r="G397" s="87" t="s">
        <v>202</v>
      </c>
      <c r="H397" s="93">
        <v>1122767</v>
      </c>
    </row>
    <row r="398" spans="2:8" ht="20.100000000000001" customHeight="1" x14ac:dyDescent="0.25">
      <c r="B398" s="92">
        <v>43952</v>
      </c>
      <c r="C398" s="87" t="s">
        <v>186</v>
      </c>
      <c r="D398" s="87" t="s">
        <v>183</v>
      </c>
      <c r="E398" s="87" t="s">
        <v>206</v>
      </c>
      <c r="F398" s="87">
        <v>2020</v>
      </c>
      <c r="G398" s="87" t="s">
        <v>207</v>
      </c>
      <c r="H398" s="93">
        <v>1506717</v>
      </c>
    </row>
    <row r="399" spans="2:8" ht="20.100000000000001" customHeight="1" x14ac:dyDescent="0.25">
      <c r="B399" s="92">
        <v>43953</v>
      </c>
      <c r="C399" s="87" t="s">
        <v>186</v>
      </c>
      <c r="D399" s="87" t="s">
        <v>183</v>
      </c>
      <c r="E399" s="87" t="s">
        <v>206</v>
      </c>
      <c r="F399" s="87">
        <v>2020</v>
      </c>
      <c r="G399" s="87" t="s">
        <v>207</v>
      </c>
      <c r="H399" s="93">
        <v>842817</v>
      </c>
    </row>
    <row r="400" spans="2:8" ht="20.100000000000001" customHeight="1" x14ac:dyDescent="0.25">
      <c r="B400" s="92">
        <v>43955</v>
      </c>
      <c r="C400" s="87" t="s">
        <v>186</v>
      </c>
      <c r="D400" s="87" t="s">
        <v>183</v>
      </c>
      <c r="E400" s="87" t="s">
        <v>206</v>
      </c>
      <c r="F400" s="87">
        <v>2020</v>
      </c>
      <c r="G400" s="87" t="s">
        <v>207</v>
      </c>
      <c r="H400" s="93">
        <v>1389693</v>
      </c>
    </row>
    <row r="401" spans="2:8" ht="20.100000000000001" customHeight="1" x14ac:dyDescent="0.25">
      <c r="B401" s="92">
        <v>43956</v>
      </c>
      <c r="C401" s="87" t="s">
        <v>186</v>
      </c>
      <c r="D401" s="87" t="s">
        <v>183</v>
      </c>
      <c r="E401" s="87" t="s">
        <v>206</v>
      </c>
      <c r="F401" s="87">
        <v>2020</v>
      </c>
      <c r="G401" s="87" t="s">
        <v>207</v>
      </c>
      <c r="H401" s="93">
        <v>563256</v>
      </c>
    </row>
    <row r="402" spans="2:8" ht="20.100000000000001" customHeight="1" x14ac:dyDescent="0.25">
      <c r="B402" s="92">
        <v>43956</v>
      </c>
      <c r="C402" s="87" t="s">
        <v>186</v>
      </c>
      <c r="D402" s="87" t="s">
        <v>193</v>
      </c>
      <c r="E402" s="87" t="s">
        <v>206</v>
      </c>
      <c r="F402" s="87">
        <v>2020</v>
      </c>
      <c r="G402" s="87" t="s">
        <v>207</v>
      </c>
      <c r="H402" s="93">
        <v>1893271</v>
      </c>
    </row>
    <row r="403" spans="2:8" ht="20.100000000000001" customHeight="1" x14ac:dyDescent="0.25">
      <c r="B403" s="92">
        <v>43956</v>
      </c>
      <c r="C403" s="87" t="s">
        <v>186</v>
      </c>
      <c r="D403" s="87" t="s">
        <v>183</v>
      </c>
      <c r="E403" s="87" t="s">
        <v>206</v>
      </c>
      <c r="F403" s="87">
        <v>2020</v>
      </c>
      <c r="G403" s="87" t="s">
        <v>207</v>
      </c>
      <c r="H403" s="93">
        <v>688034</v>
      </c>
    </row>
    <row r="404" spans="2:8" ht="20.100000000000001" customHeight="1" x14ac:dyDescent="0.25">
      <c r="B404" s="92">
        <v>43957</v>
      </c>
      <c r="C404" s="87" t="s">
        <v>186</v>
      </c>
      <c r="D404" s="87" t="s">
        <v>183</v>
      </c>
      <c r="E404" s="87" t="s">
        <v>206</v>
      </c>
      <c r="F404" s="87">
        <v>2020</v>
      </c>
      <c r="G404" s="87" t="s">
        <v>207</v>
      </c>
      <c r="H404" s="93">
        <v>1612228</v>
      </c>
    </row>
    <row r="405" spans="2:8" ht="20.100000000000001" customHeight="1" x14ac:dyDescent="0.25">
      <c r="B405" s="92">
        <v>43959</v>
      </c>
      <c r="C405" s="87" t="s">
        <v>186</v>
      </c>
      <c r="D405" s="87" t="s">
        <v>183</v>
      </c>
      <c r="E405" s="87" t="s">
        <v>206</v>
      </c>
      <c r="F405" s="87">
        <v>2020</v>
      </c>
      <c r="G405" s="87" t="s">
        <v>207</v>
      </c>
      <c r="H405" s="93">
        <v>350572</v>
      </c>
    </row>
    <row r="406" spans="2:8" ht="20.100000000000001" customHeight="1" x14ac:dyDescent="0.25">
      <c r="B406" s="92">
        <v>43959</v>
      </c>
      <c r="C406" s="87" t="s">
        <v>186</v>
      </c>
      <c r="D406" s="87" t="s">
        <v>183</v>
      </c>
      <c r="E406" s="87" t="s">
        <v>206</v>
      </c>
      <c r="F406" s="87">
        <v>2020</v>
      </c>
      <c r="G406" s="87" t="s">
        <v>207</v>
      </c>
      <c r="H406" s="93">
        <v>1083441</v>
      </c>
    </row>
    <row r="407" spans="2:8" ht="20.100000000000001" customHeight="1" x14ac:dyDescent="0.25">
      <c r="B407" s="92">
        <v>43959</v>
      </c>
      <c r="C407" s="87" t="s">
        <v>186</v>
      </c>
      <c r="D407" s="87" t="s">
        <v>183</v>
      </c>
      <c r="E407" s="87" t="s">
        <v>206</v>
      </c>
      <c r="F407" s="87">
        <v>2020</v>
      </c>
      <c r="G407" s="87" t="s">
        <v>207</v>
      </c>
      <c r="H407" s="93">
        <v>1945477</v>
      </c>
    </row>
    <row r="408" spans="2:8" ht="20.100000000000001" customHeight="1" x14ac:dyDescent="0.25">
      <c r="B408" s="92">
        <v>43961</v>
      </c>
      <c r="C408" s="87" t="s">
        <v>186</v>
      </c>
      <c r="D408" s="87" t="s">
        <v>183</v>
      </c>
      <c r="E408" s="87" t="s">
        <v>206</v>
      </c>
      <c r="F408" s="87">
        <v>2020</v>
      </c>
      <c r="G408" s="87" t="s">
        <v>207</v>
      </c>
      <c r="H408" s="93">
        <v>340954</v>
      </c>
    </row>
    <row r="409" spans="2:8" ht="20.100000000000001" customHeight="1" x14ac:dyDescent="0.25">
      <c r="B409" s="92">
        <v>43964</v>
      </c>
      <c r="C409" s="87" t="s">
        <v>186</v>
      </c>
      <c r="D409" s="87" t="s">
        <v>183</v>
      </c>
      <c r="E409" s="87" t="s">
        <v>206</v>
      </c>
      <c r="F409" s="87">
        <v>2020</v>
      </c>
      <c r="G409" s="87" t="s">
        <v>207</v>
      </c>
      <c r="H409" s="93">
        <v>166600</v>
      </c>
    </row>
    <row r="410" spans="2:8" ht="20.100000000000001" customHeight="1" x14ac:dyDescent="0.25">
      <c r="B410" s="92">
        <v>43965</v>
      </c>
      <c r="C410" s="87" t="s">
        <v>186</v>
      </c>
      <c r="D410" s="87" t="s">
        <v>183</v>
      </c>
      <c r="E410" s="87" t="s">
        <v>206</v>
      </c>
      <c r="F410" s="87">
        <v>2020</v>
      </c>
      <c r="G410" s="87" t="s">
        <v>207</v>
      </c>
      <c r="H410" s="93">
        <v>1675768</v>
      </c>
    </row>
    <row r="411" spans="2:8" ht="20.100000000000001" customHeight="1" x14ac:dyDescent="0.25">
      <c r="B411" s="92">
        <v>43967</v>
      </c>
      <c r="C411" s="87" t="s">
        <v>186</v>
      </c>
      <c r="D411" s="87" t="s">
        <v>183</v>
      </c>
      <c r="E411" s="87" t="s">
        <v>206</v>
      </c>
      <c r="F411" s="87">
        <v>2020</v>
      </c>
      <c r="G411" s="87" t="s">
        <v>207</v>
      </c>
      <c r="H411" s="93">
        <v>140361</v>
      </c>
    </row>
    <row r="412" spans="2:8" ht="20.100000000000001" customHeight="1" x14ac:dyDescent="0.25">
      <c r="B412" s="92">
        <v>43971</v>
      </c>
      <c r="C412" s="87" t="s">
        <v>186</v>
      </c>
      <c r="D412" s="87" t="s">
        <v>183</v>
      </c>
      <c r="E412" s="87" t="s">
        <v>206</v>
      </c>
      <c r="F412" s="87">
        <v>2020</v>
      </c>
      <c r="G412" s="87" t="s">
        <v>207</v>
      </c>
      <c r="H412" s="93">
        <v>1671316</v>
      </c>
    </row>
    <row r="413" spans="2:8" ht="20.100000000000001" customHeight="1" x14ac:dyDescent="0.25">
      <c r="B413" s="92">
        <v>43972</v>
      </c>
      <c r="C413" s="87" t="s">
        <v>186</v>
      </c>
      <c r="D413" s="87" t="s">
        <v>183</v>
      </c>
      <c r="E413" s="87" t="s">
        <v>206</v>
      </c>
      <c r="F413" s="87">
        <v>2020</v>
      </c>
      <c r="G413" s="87" t="s">
        <v>207</v>
      </c>
      <c r="H413" s="93">
        <v>1968717</v>
      </c>
    </row>
    <row r="414" spans="2:8" ht="20.100000000000001" customHeight="1" x14ac:dyDescent="0.25">
      <c r="B414" s="92">
        <v>43973</v>
      </c>
      <c r="C414" s="87" t="s">
        <v>186</v>
      </c>
      <c r="D414" s="87" t="s">
        <v>193</v>
      </c>
      <c r="E414" s="87" t="s">
        <v>206</v>
      </c>
      <c r="F414" s="87">
        <v>2020</v>
      </c>
      <c r="G414" s="87" t="s">
        <v>207</v>
      </c>
      <c r="H414" s="93">
        <v>393879</v>
      </c>
    </row>
    <row r="415" spans="2:8" ht="20.100000000000001" customHeight="1" x14ac:dyDescent="0.25">
      <c r="B415" s="92">
        <v>43974</v>
      </c>
      <c r="C415" s="87" t="s">
        <v>186</v>
      </c>
      <c r="D415" s="87" t="s">
        <v>183</v>
      </c>
      <c r="E415" s="87" t="s">
        <v>206</v>
      </c>
      <c r="F415" s="87">
        <v>2020</v>
      </c>
      <c r="G415" s="87" t="s">
        <v>207</v>
      </c>
      <c r="H415" s="93">
        <v>1489957</v>
      </c>
    </row>
    <row r="416" spans="2:8" ht="20.100000000000001" customHeight="1" x14ac:dyDescent="0.25">
      <c r="B416" s="92">
        <v>43975</v>
      </c>
      <c r="C416" s="87" t="s">
        <v>186</v>
      </c>
      <c r="D416" s="87" t="s">
        <v>183</v>
      </c>
      <c r="E416" s="87" t="s">
        <v>206</v>
      </c>
      <c r="F416" s="87">
        <v>2020</v>
      </c>
      <c r="G416" s="87" t="s">
        <v>207</v>
      </c>
      <c r="H416" s="93">
        <v>156636</v>
      </c>
    </row>
    <row r="417" spans="2:8" ht="20.100000000000001" customHeight="1" x14ac:dyDescent="0.25">
      <c r="B417" s="92">
        <v>43975</v>
      </c>
      <c r="C417" s="87" t="s">
        <v>186</v>
      </c>
      <c r="D417" s="87" t="s">
        <v>193</v>
      </c>
      <c r="E417" s="87" t="s">
        <v>206</v>
      </c>
      <c r="F417" s="87">
        <v>2020</v>
      </c>
      <c r="G417" s="87" t="s">
        <v>207</v>
      </c>
      <c r="H417" s="93">
        <v>343043</v>
      </c>
    </row>
    <row r="418" spans="2:8" ht="20.100000000000001" customHeight="1" x14ac:dyDescent="0.25">
      <c r="B418" s="92">
        <v>43977</v>
      </c>
      <c r="C418" s="87" t="s">
        <v>186</v>
      </c>
      <c r="D418" s="87" t="s">
        <v>193</v>
      </c>
      <c r="E418" s="87" t="s">
        <v>206</v>
      </c>
      <c r="F418" s="87">
        <v>2020</v>
      </c>
      <c r="G418" s="87" t="s">
        <v>207</v>
      </c>
      <c r="H418" s="93">
        <v>153941</v>
      </c>
    </row>
    <row r="419" spans="2:8" ht="20.100000000000001" customHeight="1" x14ac:dyDescent="0.25">
      <c r="B419" s="92">
        <v>43978</v>
      </c>
      <c r="C419" s="87" t="s">
        <v>186</v>
      </c>
      <c r="D419" s="87" t="s">
        <v>193</v>
      </c>
      <c r="E419" s="87" t="s">
        <v>206</v>
      </c>
      <c r="F419" s="87">
        <v>2020</v>
      </c>
      <c r="G419" s="87" t="s">
        <v>207</v>
      </c>
      <c r="H419" s="93">
        <v>1725603</v>
      </c>
    </row>
    <row r="420" spans="2:8" ht="20.100000000000001" customHeight="1" x14ac:dyDescent="0.25">
      <c r="B420" s="92">
        <v>43979</v>
      </c>
      <c r="C420" s="87" t="s">
        <v>194</v>
      </c>
      <c r="D420" s="87" t="s">
        <v>190</v>
      </c>
      <c r="E420" s="87" t="s">
        <v>206</v>
      </c>
      <c r="F420" s="87">
        <v>2020</v>
      </c>
      <c r="G420" s="87" t="s">
        <v>207</v>
      </c>
      <c r="H420" s="93">
        <v>661441</v>
      </c>
    </row>
    <row r="421" spans="2:8" ht="20.100000000000001" customHeight="1" x14ac:dyDescent="0.25">
      <c r="B421" s="92">
        <v>43980</v>
      </c>
      <c r="C421" s="87" t="s">
        <v>186</v>
      </c>
      <c r="D421" s="87" t="s">
        <v>193</v>
      </c>
      <c r="E421" s="87" t="s">
        <v>206</v>
      </c>
      <c r="F421" s="87">
        <v>2020</v>
      </c>
      <c r="G421" s="87" t="s">
        <v>207</v>
      </c>
      <c r="H421" s="93">
        <v>1225116</v>
      </c>
    </row>
    <row r="422" spans="2:8" ht="20.100000000000001" customHeight="1" x14ac:dyDescent="0.25">
      <c r="B422" s="92">
        <v>43983</v>
      </c>
      <c r="C422" s="87" t="s">
        <v>186</v>
      </c>
      <c r="D422" s="87" t="s">
        <v>193</v>
      </c>
      <c r="E422" s="87" t="s">
        <v>208</v>
      </c>
      <c r="F422" s="87">
        <v>2020</v>
      </c>
      <c r="G422" s="87" t="s">
        <v>207</v>
      </c>
      <c r="H422" s="93">
        <v>1542829</v>
      </c>
    </row>
    <row r="423" spans="2:8" ht="20.100000000000001" customHeight="1" x14ac:dyDescent="0.25">
      <c r="B423" s="92">
        <v>43988</v>
      </c>
      <c r="C423" s="87" t="s">
        <v>186</v>
      </c>
      <c r="D423" s="87" t="s">
        <v>193</v>
      </c>
      <c r="E423" s="87" t="s">
        <v>208</v>
      </c>
      <c r="F423" s="87">
        <v>2020</v>
      </c>
      <c r="G423" s="87" t="s">
        <v>207</v>
      </c>
      <c r="H423" s="93">
        <v>1297497</v>
      </c>
    </row>
    <row r="424" spans="2:8" ht="20.100000000000001" customHeight="1" x14ac:dyDescent="0.25">
      <c r="B424" s="92">
        <v>43988</v>
      </c>
      <c r="C424" s="87" t="s">
        <v>194</v>
      </c>
      <c r="D424" s="87" t="s">
        <v>193</v>
      </c>
      <c r="E424" s="87" t="s">
        <v>208</v>
      </c>
      <c r="F424" s="87">
        <v>2020</v>
      </c>
      <c r="G424" s="87" t="s">
        <v>207</v>
      </c>
      <c r="H424" s="93">
        <v>1950030</v>
      </c>
    </row>
    <row r="425" spans="2:8" ht="20.100000000000001" customHeight="1" x14ac:dyDescent="0.25">
      <c r="B425" s="92">
        <v>43989</v>
      </c>
      <c r="C425" s="87" t="s">
        <v>186</v>
      </c>
      <c r="D425" s="87" t="s">
        <v>190</v>
      </c>
      <c r="E425" s="87" t="s">
        <v>208</v>
      </c>
      <c r="F425" s="87">
        <v>2020</v>
      </c>
      <c r="G425" s="87" t="s">
        <v>207</v>
      </c>
      <c r="H425" s="93">
        <v>1438207</v>
      </c>
    </row>
    <row r="426" spans="2:8" ht="20.100000000000001" customHeight="1" x14ac:dyDescent="0.25">
      <c r="B426" s="92">
        <v>43991</v>
      </c>
      <c r="C426" s="87" t="s">
        <v>186</v>
      </c>
      <c r="D426" s="87" t="s">
        <v>193</v>
      </c>
      <c r="E426" s="87" t="s">
        <v>208</v>
      </c>
      <c r="F426" s="87">
        <v>2020</v>
      </c>
      <c r="G426" s="87" t="s">
        <v>207</v>
      </c>
      <c r="H426" s="93">
        <v>1122487</v>
      </c>
    </row>
    <row r="427" spans="2:8" ht="20.100000000000001" customHeight="1" x14ac:dyDescent="0.25">
      <c r="B427" s="92">
        <v>43992</v>
      </c>
      <c r="C427" s="87" t="s">
        <v>186</v>
      </c>
      <c r="D427" s="87" t="s">
        <v>193</v>
      </c>
      <c r="E427" s="87" t="s">
        <v>208</v>
      </c>
      <c r="F427" s="87">
        <v>2020</v>
      </c>
      <c r="G427" s="87" t="s">
        <v>207</v>
      </c>
      <c r="H427" s="93">
        <v>297267</v>
      </c>
    </row>
    <row r="428" spans="2:8" ht="20.100000000000001" customHeight="1" x14ac:dyDescent="0.25">
      <c r="B428" s="92">
        <v>43992</v>
      </c>
      <c r="C428" s="87" t="s">
        <v>194</v>
      </c>
      <c r="D428" s="87" t="s">
        <v>193</v>
      </c>
      <c r="E428" s="87" t="s">
        <v>208</v>
      </c>
      <c r="F428" s="87">
        <v>2020</v>
      </c>
      <c r="G428" s="87" t="s">
        <v>207</v>
      </c>
      <c r="H428" s="93">
        <v>364278</v>
      </c>
    </row>
    <row r="429" spans="2:8" ht="20.100000000000001" customHeight="1" x14ac:dyDescent="0.25">
      <c r="B429" s="92">
        <v>43995</v>
      </c>
      <c r="C429" s="87" t="s">
        <v>186</v>
      </c>
      <c r="D429" s="87" t="s">
        <v>193</v>
      </c>
      <c r="E429" s="87" t="s">
        <v>208</v>
      </c>
      <c r="F429" s="87">
        <v>2020</v>
      </c>
      <c r="G429" s="87" t="s">
        <v>207</v>
      </c>
      <c r="H429" s="93">
        <v>731138</v>
      </c>
    </row>
    <row r="430" spans="2:8" ht="20.100000000000001" customHeight="1" x14ac:dyDescent="0.25">
      <c r="B430" s="92">
        <v>43998</v>
      </c>
      <c r="C430" s="87" t="s">
        <v>186</v>
      </c>
      <c r="D430" s="87" t="s">
        <v>193</v>
      </c>
      <c r="E430" s="87" t="s">
        <v>208</v>
      </c>
      <c r="F430" s="87">
        <v>2020</v>
      </c>
      <c r="G430" s="87" t="s">
        <v>207</v>
      </c>
      <c r="H430" s="93">
        <v>1558700</v>
      </c>
    </row>
    <row r="431" spans="2:8" ht="20.100000000000001" customHeight="1" x14ac:dyDescent="0.25">
      <c r="B431" s="92">
        <v>44001</v>
      </c>
      <c r="C431" s="87" t="s">
        <v>186</v>
      </c>
      <c r="D431" s="87" t="s">
        <v>183</v>
      </c>
      <c r="E431" s="87" t="s">
        <v>208</v>
      </c>
      <c r="F431" s="87">
        <v>2020</v>
      </c>
      <c r="G431" s="87" t="s">
        <v>207</v>
      </c>
      <c r="H431" s="93">
        <v>130451</v>
      </c>
    </row>
    <row r="432" spans="2:8" ht="20.100000000000001" customHeight="1" x14ac:dyDescent="0.25">
      <c r="B432" s="92">
        <v>44001</v>
      </c>
      <c r="C432" s="87" t="s">
        <v>194</v>
      </c>
      <c r="D432" s="87" t="s">
        <v>193</v>
      </c>
      <c r="E432" s="87" t="s">
        <v>208</v>
      </c>
      <c r="F432" s="87">
        <v>2020</v>
      </c>
      <c r="G432" s="87" t="s">
        <v>207</v>
      </c>
      <c r="H432" s="93">
        <v>1798005</v>
      </c>
    </row>
    <row r="433" spans="2:8" ht="20.100000000000001" customHeight="1" x14ac:dyDescent="0.25">
      <c r="B433" s="92">
        <v>44001</v>
      </c>
      <c r="C433" s="87" t="s">
        <v>186</v>
      </c>
      <c r="D433" s="87" t="s">
        <v>193</v>
      </c>
      <c r="E433" s="87" t="s">
        <v>208</v>
      </c>
      <c r="F433" s="87">
        <v>2020</v>
      </c>
      <c r="G433" s="87" t="s">
        <v>207</v>
      </c>
      <c r="H433" s="93">
        <v>956910</v>
      </c>
    </row>
    <row r="434" spans="2:8" ht="20.100000000000001" customHeight="1" x14ac:dyDescent="0.25">
      <c r="B434" s="92">
        <v>44002</v>
      </c>
      <c r="C434" s="87" t="s">
        <v>186</v>
      </c>
      <c r="D434" s="87" t="s">
        <v>190</v>
      </c>
      <c r="E434" s="87" t="s">
        <v>208</v>
      </c>
      <c r="F434" s="87">
        <v>2020</v>
      </c>
      <c r="G434" s="87" t="s">
        <v>207</v>
      </c>
      <c r="H434" s="93">
        <v>1973431</v>
      </c>
    </row>
    <row r="435" spans="2:8" ht="20.100000000000001" customHeight="1" x14ac:dyDescent="0.25">
      <c r="B435" s="92">
        <v>44008</v>
      </c>
      <c r="C435" s="87" t="s">
        <v>194</v>
      </c>
      <c r="D435" s="87" t="s">
        <v>190</v>
      </c>
      <c r="E435" s="87" t="s">
        <v>208</v>
      </c>
      <c r="F435" s="87">
        <v>2020</v>
      </c>
      <c r="G435" s="87" t="s">
        <v>207</v>
      </c>
      <c r="H435" s="93">
        <v>922236</v>
      </c>
    </row>
    <row r="436" spans="2:8" ht="20.100000000000001" customHeight="1" x14ac:dyDescent="0.25">
      <c r="B436" s="92">
        <v>44010</v>
      </c>
      <c r="C436" s="87" t="s">
        <v>186</v>
      </c>
      <c r="D436" s="87" t="s">
        <v>190</v>
      </c>
      <c r="E436" s="87" t="s">
        <v>208</v>
      </c>
      <c r="F436" s="87">
        <v>2020</v>
      </c>
      <c r="G436" s="87" t="s">
        <v>207</v>
      </c>
      <c r="H436" s="93">
        <v>945055</v>
      </c>
    </row>
    <row r="437" spans="2:8" ht="20.100000000000001" customHeight="1" x14ac:dyDescent="0.25">
      <c r="B437" s="92">
        <v>44014</v>
      </c>
      <c r="C437" s="87" t="s">
        <v>186</v>
      </c>
      <c r="D437" s="87" t="s">
        <v>190</v>
      </c>
      <c r="E437" s="87" t="s">
        <v>184</v>
      </c>
      <c r="F437" s="87">
        <v>2020</v>
      </c>
      <c r="G437" s="87" t="s">
        <v>185</v>
      </c>
      <c r="H437" s="93">
        <v>1500441</v>
      </c>
    </row>
    <row r="438" spans="2:8" ht="20.100000000000001" customHeight="1" x14ac:dyDescent="0.25">
      <c r="B438" s="92">
        <v>44014</v>
      </c>
      <c r="C438" s="87" t="s">
        <v>194</v>
      </c>
      <c r="D438" s="87" t="s">
        <v>190</v>
      </c>
      <c r="E438" s="87" t="s">
        <v>184</v>
      </c>
      <c r="F438" s="87">
        <v>2020</v>
      </c>
      <c r="G438" s="87" t="s">
        <v>185</v>
      </c>
      <c r="H438" s="93">
        <v>1246308</v>
      </c>
    </row>
    <row r="439" spans="2:8" ht="20.100000000000001" customHeight="1" x14ac:dyDescent="0.25">
      <c r="B439" s="92">
        <v>44019</v>
      </c>
      <c r="C439" s="87" t="s">
        <v>186</v>
      </c>
      <c r="D439" s="87" t="s">
        <v>190</v>
      </c>
      <c r="E439" s="87" t="s">
        <v>184</v>
      </c>
      <c r="F439" s="87">
        <v>2020</v>
      </c>
      <c r="G439" s="87" t="s">
        <v>185</v>
      </c>
      <c r="H439" s="93">
        <v>1009099</v>
      </c>
    </row>
    <row r="440" spans="2:8" ht="20.100000000000001" customHeight="1" x14ac:dyDescent="0.25">
      <c r="B440" s="92">
        <v>44020</v>
      </c>
      <c r="C440" s="87" t="s">
        <v>194</v>
      </c>
      <c r="D440" s="87" t="s">
        <v>190</v>
      </c>
      <c r="E440" s="87" t="s">
        <v>184</v>
      </c>
      <c r="F440" s="87">
        <v>2020</v>
      </c>
      <c r="G440" s="87" t="s">
        <v>185</v>
      </c>
      <c r="H440" s="93">
        <v>466491</v>
      </c>
    </row>
    <row r="441" spans="2:8" ht="20.100000000000001" customHeight="1" x14ac:dyDescent="0.25">
      <c r="B441" s="92">
        <v>44021</v>
      </c>
      <c r="C441" s="87" t="s">
        <v>194</v>
      </c>
      <c r="D441" s="87" t="s">
        <v>183</v>
      </c>
      <c r="E441" s="87" t="s">
        <v>184</v>
      </c>
      <c r="F441" s="87">
        <v>2020</v>
      </c>
      <c r="G441" s="87" t="s">
        <v>185</v>
      </c>
      <c r="H441" s="93">
        <v>1193385</v>
      </c>
    </row>
    <row r="442" spans="2:8" ht="20.100000000000001" customHeight="1" x14ac:dyDescent="0.25">
      <c r="B442" s="92">
        <v>44022</v>
      </c>
      <c r="C442" s="87" t="s">
        <v>194</v>
      </c>
      <c r="D442" s="87" t="s">
        <v>190</v>
      </c>
      <c r="E442" s="87" t="s">
        <v>184</v>
      </c>
      <c r="F442" s="87">
        <v>2020</v>
      </c>
      <c r="G442" s="87" t="s">
        <v>185</v>
      </c>
      <c r="H442" s="93">
        <v>625849</v>
      </c>
    </row>
    <row r="443" spans="2:8" ht="20.100000000000001" customHeight="1" x14ac:dyDescent="0.25">
      <c r="B443" s="92">
        <v>44031</v>
      </c>
      <c r="C443" s="87" t="s">
        <v>186</v>
      </c>
      <c r="D443" s="87" t="s">
        <v>190</v>
      </c>
      <c r="E443" s="87" t="s">
        <v>184</v>
      </c>
      <c r="F443" s="87">
        <v>2020</v>
      </c>
      <c r="G443" s="87" t="s">
        <v>185</v>
      </c>
      <c r="H443" s="93">
        <v>796233</v>
      </c>
    </row>
    <row r="444" spans="2:8" ht="20.100000000000001" customHeight="1" x14ac:dyDescent="0.25">
      <c r="B444" s="92">
        <v>44032</v>
      </c>
      <c r="C444" s="87" t="s">
        <v>194</v>
      </c>
      <c r="D444" s="87" t="s">
        <v>190</v>
      </c>
      <c r="E444" s="87" t="s">
        <v>184</v>
      </c>
      <c r="F444" s="87">
        <v>2020</v>
      </c>
      <c r="G444" s="87" t="s">
        <v>185</v>
      </c>
      <c r="H444" s="93">
        <v>1820445</v>
      </c>
    </row>
    <row r="445" spans="2:8" ht="20.100000000000001" customHeight="1" x14ac:dyDescent="0.25">
      <c r="B445" s="92">
        <v>44034</v>
      </c>
      <c r="C445" s="87" t="s">
        <v>194</v>
      </c>
      <c r="D445" s="87" t="s">
        <v>190</v>
      </c>
      <c r="E445" s="87" t="s">
        <v>184</v>
      </c>
      <c r="F445" s="87">
        <v>2020</v>
      </c>
      <c r="G445" s="87" t="s">
        <v>185</v>
      </c>
      <c r="H445" s="93">
        <v>1813892</v>
      </c>
    </row>
    <row r="446" spans="2:8" ht="20.100000000000001" customHeight="1" x14ac:dyDescent="0.25">
      <c r="B446" s="92">
        <v>44035</v>
      </c>
      <c r="C446" s="87" t="s">
        <v>186</v>
      </c>
      <c r="D446" s="87" t="s">
        <v>183</v>
      </c>
      <c r="E446" s="87" t="s">
        <v>184</v>
      </c>
      <c r="F446" s="87">
        <v>2020</v>
      </c>
      <c r="G446" s="87" t="s">
        <v>185</v>
      </c>
      <c r="H446" s="93">
        <v>164169</v>
      </c>
    </row>
    <row r="447" spans="2:8" ht="20.100000000000001" customHeight="1" x14ac:dyDescent="0.25">
      <c r="B447" s="92">
        <v>44041</v>
      </c>
      <c r="C447" s="87" t="s">
        <v>186</v>
      </c>
      <c r="D447" s="87" t="s">
        <v>190</v>
      </c>
      <c r="E447" s="87" t="s">
        <v>184</v>
      </c>
      <c r="F447" s="87">
        <v>2020</v>
      </c>
      <c r="G447" s="87" t="s">
        <v>185</v>
      </c>
      <c r="H447" s="93">
        <v>512670</v>
      </c>
    </row>
    <row r="448" spans="2:8" ht="20.100000000000001" customHeight="1" x14ac:dyDescent="0.25">
      <c r="B448" s="92">
        <v>44044</v>
      </c>
      <c r="C448" s="87" t="s">
        <v>186</v>
      </c>
      <c r="D448" s="87" t="s">
        <v>183</v>
      </c>
      <c r="E448" s="87" t="s">
        <v>191</v>
      </c>
      <c r="F448" s="87">
        <v>2020</v>
      </c>
      <c r="G448" s="87" t="s">
        <v>185</v>
      </c>
      <c r="H448" s="93">
        <v>651065</v>
      </c>
    </row>
    <row r="449" spans="2:8" ht="20.100000000000001" customHeight="1" x14ac:dyDescent="0.25">
      <c r="B449" s="92">
        <v>44045</v>
      </c>
      <c r="C449" s="87" t="s">
        <v>186</v>
      </c>
      <c r="D449" s="87" t="s">
        <v>183</v>
      </c>
      <c r="E449" s="87" t="s">
        <v>191</v>
      </c>
      <c r="F449" s="87">
        <v>2020</v>
      </c>
      <c r="G449" s="87" t="s">
        <v>185</v>
      </c>
      <c r="H449" s="93">
        <v>718481</v>
      </c>
    </row>
    <row r="450" spans="2:8" ht="20.100000000000001" customHeight="1" x14ac:dyDescent="0.25">
      <c r="B450" s="92">
        <v>44049</v>
      </c>
      <c r="C450" s="87" t="s">
        <v>194</v>
      </c>
      <c r="D450" s="87" t="s">
        <v>183</v>
      </c>
      <c r="E450" s="87" t="s">
        <v>191</v>
      </c>
      <c r="F450" s="87">
        <v>2020</v>
      </c>
      <c r="G450" s="87" t="s">
        <v>185</v>
      </c>
      <c r="H450" s="93">
        <v>1447439</v>
      </c>
    </row>
    <row r="451" spans="2:8" ht="20.100000000000001" customHeight="1" x14ac:dyDescent="0.25">
      <c r="B451" s="92">
        <v>44050</v>
      </c>
      <c r="C451" s="87" t="s">
        <v>194</v>
      </c>
      <c r="D451" s="87" t="s">
        <v>183</v>
      </c>
      <c r="E451" s="87" t="s">
        <v>191</v>
      </c>
      <c r="F451" s="87">
        <v>2020</v>
      </c>
      <c r="G451" s="87" t="s">
        <v>185</v>
      </c>
      <c r="H451" s="93">
        <v>1780271</v>
      </c>
    </row>
    <row r="452" spans="2:8" ht="20.100000000000001" customHeight="1" x14ac:dyDescent="0.25">
      <c r="B452" s="92">
        <v>44052</v>
      </c>
      <c r="C452" s="87" t="s">
        <v>194</v>
      </c>
      <c r="D452" s="87" t="s">
        <v>190</v>
      </c>
      <c r="E452" s="87" t="s">
        <v>191</v>
      </c>
      <c r="F452" s="87">
        <v>2020</v>
      </c>
      <c r="G452" s="87" t="s">
        <v>185</v>
      </c>
      <c r="H452" s="93">
        <v>1045298</v>
      </c>
    </row>
    <row r="453" spans="2:8" ht="20.100000000000001" customHeight="1" x14ac:dyDescent="0.25">
      <c r="B453" s="92">
        <v>44052</v>
      </c>
      <c r="C453" s="87" t="s">
        <v>194</v>
      </c>
      <c r="D453" s="87" t="s">
        <v>183</v>
      </c>
      <c r="E453" s="87" t="s">
        <v>191</v>
      </c>
      <c r="F453" s="87">
        <v>2020</v>
      </c>
      <c r="G453" s="87" t="s">
        <v>185</v>
      </c>
      <c r="H453" s="93">
        <v>892802</v>
      </c>
    </row>
    <row r="454" spans="2:8" ht="20.100000000000001" customHeight="1" x14ac:dyDescent="0.25">
      <c r="B454" s="92">
        <v>44053</v>
      </c>
      <c r="C454" s="87" t="s">
        <v>186</v>
      </c>
      <c r="D454" s="87" t="s">
        <v>183</v>
      </c>
      <c r="E454" s="87" t="s">
        <v>191</v>
      </c>
      <c r="F454" s="87">
        <v>2020</v>
      </c>
      <c r="G454" s="87" t="s">
        <v>185</v>
      </c>
      <c r="H454" s="93">
        <v>423820</v>
      </c>
    </row>
    <row r="455" spans="2:8" ht="20.100000000000001" customHeight="1" x14ac:dyDescent="0.25">
      <c r="B455" s="92">
        <v>44054</v>
      </c>
      <c r="C455" s="87" t="s">
        <v>186</v>
      </c>
      <c r="D455" s="87" t="s">
        <v>183</v>
      </c>
      <c r="E455" s="87" t="s">
        <v>191</v>
      </c>
      <c r="F455" s="87">
        <v>2020</v>
      </c>
      <c r="G455" s="87" t="s">
        <v>185</v>
      </c>
      <c r="H455" s="93">
        <v>1046614</v>
      </c>
    </row>
    <row r="456" spans="2:8" ht="20.100000000000001" customHeight="1" x14ac:dyDescent="0.25">
      <c r="B456" s="92">
        <v>44058</v>
      </c>
      <c r="C456" s="87" t="s">
        <v>186</v>
      </c>
      <c r="D456" s="87" t="s">
        <v>183</v>
      </c>
      <c r="E456" s="87" t="s">
        <v>191</v>
      </c>
      <c r="F456" s="87">
        <v>2020</v>
      </c>
      <c r="G456" s="87" t="s">
        <v>185</v>
      </c>
      <c r="H456" s="93">
        <v>1043729</v>
      </c>
    </row>
    <row r="457" spans="2:8" ht="20.100000000000001" customHeight="1" x14ac:dyDescent="0.25">
      <c r="B457" s="92">
        <v>44058</v>
      </c>
      <c r="C457" s="87" t="s">
        <v>186</v>
      </c>
      <c r="D457" s="87" t="s">
        <v>183</v>
      </c>
      <c r="E457" s="87" t="s">
        <v>191</v>
      </c>
      <c r="F457" s="87">
        <v>2020</v>
      </c>
      <c r="G457" s="87" t="s">
        <v>185</v>
      </c>
      <c r="H457" s="93">
        <v>1922617</v>
      </c>
    </row>
    <row r="458" spans="2:8" ht="20.100000000000001" customHeight="1" x14ac:dyDescent="0.25">
      <c r="B458" s="92">
        <v>44059</v>
      </c>
      <c r="C458" s="87" t="s">
        <v>194</v>
      </c>
      <c r="D458" s="87" t="s">
        <v>183</v>
      </c>
      <c r="E458" s="87" t="s">
        <v>191</v>
      </c>
      <c r="F458" s="87">
        <v>2020</v>
      </c>
      <c r="G458" s="87" t="s">
        <v>185</v>
      </c>
      <c r="H458" s="93">
        <v>1423294</v>
      </c>
    </row>
    <row r="459" spans="2:8" ht="20.100000000000001" customHeight="1" x14ac:dyDescent="0.25">
      <c r="B459" s="92">
        <v>44060</v>
      </c>
      <c r="C459" s="87" t="s">
        <v>194</v>
      </c>
      <c r="D459" s="87" t="s">
        <v>187</v>
      </c>
      <c r="E459" s="87" t="s">
        <v>191</v>
      </c>
      <c r="F459" s="87">
        <v>2020</v>
      </c>
      <c r="G459" s="87" t="s">
        <v>185</v>
      </c>
      <c r="H459" s="93">
        <v>1852090</v>
      </c>
    </row>
    <row r="460" spans="2:8" ht="20.100000000000001" customHeight="1" x14ac:dyDescent="0.25">
      <c r="B460" s="92">
        <v>44064</v>
      </c>
      <c r="C460" s="87" t="s">
        <v>194</v>
      </c>
      <c r="D460" s="87" t="s">
        <v>187</v>
      </c>
      <c r="E460" s="87" t="s">
        <v>191</v>
      </c>
      <c r="F460" s="87">
        <v>2020</v>
      </c>
      <c r="G460" s="87" t="s">
        <v>185</v>
      </c>
      <c r="H460" s="93">
        <v>1725787</v>
      </c>
    </row>
    <row r="461" spans="2:8" ht="20.100000000000001" customHeight="1" x14ac:dyDescent="0.25">
      <c r="B461" s="92">
        <v>44065</v>
      </c>
      <c r="C461" s="87" t="s">
        <v>194</v>
      </c>
      <c r="D461" s="87" t="s">
        <v>187</v>
      </c>
      <c r="E461" s="87" t="s">
        <v>191</v>
      </c>
      <c r="F461" s="87">
        <v>2020</v>
      </c>
      <c r="G461" s="87" t="s">
        <v>185</v>
      </c>
      <c r="H461" s="93">
        <v>1441497</v>
      </c>
    </row>
    <row r="462" spans="2:8" ht="20.100000000000001" customHeight="1" x14ac:dyDescent="0.25">
      <c r="B462" s="92">
        <v>44067</v>
      </c>
      <c r="C462" s="87" t="s">
        <v>194</v>
      </c>
      <c r="D462" s="87" t="s">
        <v>187</v>
      </c>
      <c r="E462" s="87" t="s">
        <v>191</v>
      </c>
      <c r="F462" s="87">
        <v>2020</v>
      </c>
      <c r="G462" s="87" t="s">
        <v>185</v>
      </c>
      <c r="H462" s="93">
        <v>833493</v>
      </c>
    </row>
    <row r="463" spans="2:8" ht="20.100000000000001" customHeight="1" x14ac:dyDescent="0.25">
      <c r="B463" s="92">
        <v>44070</v>
      </c>
      <c r="C463" s="87" t="s">
        <v>186</v>
      </c>
      <c r="D463" s="87" t="s">
        <v>187</v>
      </c>
      <c r="E463" s="87" t="s">
        <v>191</v>
      </c>
      <c r="F463" s="87">
        <v>2020</v>
      </c>
      <c r="G463" s="87" t="s">
        <v>185</v>
      </c>
      <c r="H463" s="93">
        <v>521666</v>
      </c>
    </row>
    <row r="464" spans="2:8" ht="20.100000000000001" customHeight="1" x14ac:dyDescent="0.25">
      <c r="B464" s="92">
        <v>44073</v>
      </c>
      <c r="C464" s="87" t="s">
        <v>194</v>
      </c>
      <c r="D464" s="87" t="s">
        <v>187</v>
      </c>
      <c r="E464" s="87" t="s">
        <v>191</v>
      </c>
      <c r="F464" s="87">
        <v>2020</v>
      </c>
      <c r="G464" s="87" t="s">
        <v>185</v>
      </c>
      <c r="H464" s="93">
        <v>1577468</v>
      </c>
    </row>
    <row r="465" spans="2:8" ht="20.100000000000001" customHeight="1" x14ac:dyDescent="0.25">
      <c r="B465" s="92">
        <v>44075</v>
      </c>
      <c r="C465" s="87" t="s">
        <v>194</v>
      </c>
      <c r="D465" s="87" t="s">
        <v>187</v>
      </c>
      <c r="E465" s="87" t="s">
        <v>196</v>
      </c>
      <c r="F465" s="87">
        <v>2020</v>
      </c>
      <c r="G465" s="87" t="s">
        <v>185</v>
      </c>
      <c r="H465" s="93">
        <v>1067087</v>
      </c>
    </row>
    <row r="466" spans="2:8" ht="20.100000000000001" customHeight="1" x14ac:dyDescent="0.25">
      <c r="B466" s="92">
        <v>44076</v>
      </c>
      <c r="C466" s="87" t="s">
        <v>194</v>
      </c>
      <c r="D466" s="87" t="s">
        <v>187</v>
      </c>
      <c r="E466" s="87" t="s">
        <v>196</v>
      </c>
      <c r="F466" s="87">
        <v>2020</v>
      </c>
      <c r="G466" s="87" t="s">
        <v>185</v>
      </c>
      <c r="H466" s="93">
        <v>1317235</v>
      </c>
    </row>
    <row r="467" spans="2:8" ht="20.100000000000001" customHeight="1" x14ac:dyDescent="0.25">
      <c r="B467" s="92">
        <v>44077</v>
      </c>
      <c r="C467" s="87" t="s">
        <v>194</v>
      </c>
      <c r="D467" s="87" t="s">
        <v>183</v>
      </c>
      <c r="E467" s="87" t="s">
        <v>196</v>
      </c>
      <c r="F467" s="87">
        <v>2020</v>
      </c>
      <c r="G467" s="87" t="s">
        <v>185</v>
      </c>
      <c r="H467" s="93">
        <v>1643988</v>
      </c>
    </row>
    <row r="468" spans="2:8" ht="20.100000000000001" customHeight="1" x14ac:dyDescent="0.25">
      <c r="B468" s="92">
        <v>44080</v>
      </c>
      <c r="C468" s="87" t="s">
        <v>194</v>
      </c>
      <c r="D468" s="87" t="s">
        <v>187</v>
      </c>
      <c r="E468" s="87" t="s">
        <v>196</v>
      </c>
      <c r="F468" s="87">
        <v>2020</v>
      </c>
      <c r="G468" s="87" t="s">
        <v>185</v>
      </c>
      <c r="H468" s="93">
        <v>1924235</v>
      </c>
    </row>
    <row r="469" spans="2:8" ht="20.100000000000001" customHeight="1" x14ac:dyDescent="0.25">
      <c r="B469" s="92">
        <v>44082</v>
      </c>
      <c r="C469" s="87" t="s">
        <v>194</v>
      </c>
      <c r="D469" s="87" t="s">
        <v>187</v>
      </c>
      <c r="E469" s="87" t="s">
        <v>196</v>
      </c>
      <c r="F469" s="87">
        <v>2020</v>
      </c>
      <c r="G469" s="87" t="s">
        <v>185</v>
      </c>
      <c r="H469" s="93">
        <v>573419</v>
      </c>
    </row>
    <row r="470" spans="2:8" ht="20.100000000000001" customHeight="1" x14ac:dyDescent="0.25">
      <c r="B470" s="92">
        <v>44082</v>
      </c>
      <c r="C470" s="87" t="s">
        <v>186</v>
      </c>
      <c r="D470" s="87" t="s">
        <v>190</v>
      </c>
      <c r="E470" s="87" t="s">
        <v>196</v>
      </c>
      <c r="F470" s="87">
        <v>2020</v>
      </c>
      <c r="G470" s="87" t="s">
        <v>185</v>
      </c>
      <c r="H470" s="93">
        <v>1091814</v>
      </c>
    </row>
    <row r="471" spans="2:8" ht="20.100000000000001" customHeight="1" x14ac:dyDescent="0.25">
      <c r="B471" s="92">
        <v>44083</v>
      </c>
      <c r="C471" s="87" t="s">
        <v>194</v>
      </c>
      <c r="D471" s="87" t="s">
        <v>190</v>
      </c>
      <c r="E471" s="87" t="s">
        <v>196</v>
      </c>
      <c r="F471" s="87">
        <v>2020</v>
      </c>
      <c r="G471" s="87" t="s">
        <v>185</v>
      </c>
      <c r="H471" s="93">
        <v>1897685</v>
      </c>
    </row>
    <row r="472" spans="2:8" ht="20.100000000000001" customHeight="1" x14ac:dyDescent="0.25">
      <c r="B472" s="92">
        <v>44083</v>
      </c>
      <c r="C472" s="87" t="s">
        <v>194</v>
      </c>
      <c r="D472" s="87" t="s">
        <v>190</v>
      </c>
      <c r="E472" s="87" t="s">
        <v>196</v>
      </c>
      <c r="F472" s="87">
        <v>2020</v>
      </c>
      <c r="G472" s="87" t="s">
        <v>185</v>
      </c>
      <c r="H472" s="93">
        <v>1216179</v>
      </c>
    </row>
    <row r="473" spans="2:8" ht="20.100000000000001" customHeight="1" x14ac:dyDescent="0.25">
      <c r="B473" s="92">
        <v>44083</v>
      </c>
      <c r="C473" s="87" t="s">
        <v>194</v>
      </c>
      <c r="D473" s="87" t="s">
        <v>190</v>
      </c>
      <c r="E473" s="87" t="s">
        <v>196</v>
      </c>
      <c r="F473" s="87">
        <v>2020</v>
      </c>
      <c r="G473" s="87" t="s">
        <v>185</v>
      </c>
      <c r="H473" s="93">
        <v>460067</v>
      </c>
    </row>
    <row r="474" spans="2:8" ht="20.100000000000001" customHeight="1" x14ac:dyDescent="0.25">
      <c r="B474" s="92">
        <v>44083</v>
      </c>
      <c r="C474" s="87" t="s">
        <v>194</v>
      </c>
      <c r="D474" s="87" t="s">
        <v>190</v>
      </c>
      <c r="E474" s="87" t="s">
        <v>196</v>
      </c>
      <c r="F474" s="87">
        <v>2020</v>
      </c>
      <c r="G474" s="87" t="s">
        <v>185</v>
      </c>
      <c r="H474" s="93">
        <v>1343979</v>
      </c>
    </row>
    <row r="475" spans="2:8" ht="20.100000000000001" customHeight="1" x14ac:dyDescent="0.25">
      <c r="B475" s="92">
        <v>44083</v>
      </c>
      <c r="C475" s="87" t="s">
        <v>186</v>
      </c>
      <c r="D475" s="87" t="s">
        <v>190</v>
      </c>
      <c r="E475" s="87" t="s">
        <v>196</v>
      </c>
      <c r="F475" s="87">
        <v>2020</v>
      </c>
      <c r="G475" s="87" t="s">
        <v>185</v>
      </c>
      <c r="H475" s="93">
        <v>138386</v>
      </c>
    </row>
    <row r="476" spans="2:8" ht="20.100000000000001" customHeight="1" x14ac:dyDescent="0.25">
      <c r="B476" s="92">
        <v>44085</v>
      </c>
      <c r="C476" s="87" t="s">
        <v>194</v>
      </c>
      <c r="D476" s="87" t="s">
        <v>190</v>
      </c>
      <c r="E476" s="87" t="s">
        <v>196</v>
      </c>
      <c r="F476" s="87">
        <v>2020</v>
      </c>
      <c r="G476" s="87" t="s">
        <v>185</v>
      </c>
      <c r="H476" s="93">
        <v>1288399</v>
      </c>
    </row>
    <row r="477" spans="2:8" ht="20.100000000000001" customHeight="1" x14ac:dyDescent="0.25">
      <c r="B477" s="92">
        <v>44089</v>
      </c>
      <c r="C477" s="87" t="s">
        <v>194</v>
      </c>
      <c r="D477" s="87" t="s">
        <v>190</v>
      </c>
      <c r="E477" s="87" t="s">
        <v>196</v>
      </c>
      <c r="F477" s="87">
        <v>2020</v>
      </c>
      <c r="G477" s="87" t="s">
        <v>185</v>
      </c>
      <c r="H477" s="93">
        <v>1715151</v>
      </c>
    </row>
    <row r="478" spans="2:8" ht="20.100000000000001" customHeight="1" x14ac:dyDescent="0.25">
      <c r="B478" s="92">
        <v>44090</v>
      </c>
      <c r="C478" s="87" t="s">
        <v>186</v>
      </c>
      <c r="D478" s="87" t="s">
        <v>183</v>
      </c>
      <c r="E478" s="87" t="s">
        <v>196</v>
      </c>
      <c r="F478" s="87">
        <v>2020</v>
      </c>
      <c r="G478" s="87" t="s">
        <v>185</v>
      </c>
      <c r="H478" s="93">
        <v>719167</v>
      </c>
    </row>
    <row r="479" spans="2:8" ht="20.100000000000001" customHeight="1" x14ac:dyDescent="0.25">
      <c r="B479" s="92">
        <v>44090</v>
      </c>
      <c r="C479" s="87" t="s">
        <v>186</v>
      </c>
      <c r="D479" s="87" t="s">
        <v>187</v>
      </c>
      <c r="E479" s="87" t="s">
        <v>196</v>
      </c>
      <c r="F479" s="87">
        <v>2020</v>
      </c>
      <c r="G479" s="87" t="s">
        <v>185</v>
      </c>
      <c r="H479" s="93">
        <v>1033758</v>
      </c>
    </row>
    <row r="480" spans="2:8" ht="20.100000000000001" customHeight="1" x14ac:dyDescent="0.25">
      <c r="B480" s="92">
        <v>44092</v>
      </c>
      <c r="C480" s="87" t="s">
        <v>186</v>
      </c>
      <c r="D480" s="87" t="s">
        <v>193</v>
      </c>
      <c r="E480" s="87" t="s">
        <v>196</v>
      </c>
      <c r="F480" s="87">
        <v>2020</v>
      </c>
      <c r="G480" s="87" t="s">
        <v>185</v>
      </c>
      <c r="H480" s="93">
        <v>135507</v>
      </c>
    </row>
    <row r="481" spans="2:8" ht="20.100000000000001" customHeight="1" x14ac:dyDescent="0.25">
      <c r="B481" s="92">
        <v>44094</v>
      </c>
      <c r="C481" s="87" t="s">
        <v>186</v>
      </c>
      <c r="D481" s="87" t="s">
        <v>193</v>
      </c>
      <c r="E481" s="87" t="s">
        <v>196</v>
      </c>
      <c r="F481" s="87">
        <v>2020</v>
      </c>
      <c r="G481" s="87" t="s">
        <v>185</v>
      </c>
      <c r="H481" s="93">
        <v>767926</v>
      </c>
    </row>
    <row r="482" spans="2:8" ht="20.100000000000001" customHeight="1" x14ac:dyDescent="0.25">
      <c r="B482" s="92">
        <v>44098</v>
      </c>
      <c r="C482" s="87" t="s">
        <v>186</v>
      </c>
      <c r="D482" s="87" t="s">
        <v>193</v>
      </c>
      <c r="E482" s="87" t="s">
        <v>196</v>
      </c>
      <c r="F482" s="87">
        <v>2020</v>
      </c>
      <c r="G482" s="87" t="s">
        <v>185</v>
      </c>
      <c r="H482" s="93">
        <v>844112</v>
      </c>
    </row>
    <row r="483" spans="2:8" ht="20.100000000000001" customHeight="1" x14ac:dyDescent="0.25">
      <c r="B483" s="92">
        <v>44098</v>
      </c>
      <c r="C483" s="87" t="s">
        <v>186</v>
      </c>
      <c r="D483" s="87" t="s">
        <v>193</v>
      </c>
      <c r="E483" s="87" t="s">
        <v>196</v>
      </c>
      <c r="F483" s="87">
        <v>2020</v>
      </c>
      <c r="G483" s="87" t="s">
        <v>185</v>
      </c>
      <c r="H483" s="93">
        <v>957901</v>
      </c>
    </row>
    <row r="484" spans="2:8" ht="20.100000000000001" customHeight="1" x14ac:dyDescent="0.25">
      <c r="B484" s="92">
        <v>44098</v>
      </c>
      <c r="C484" s="87" t="s">
        <v>186</v>
      </c>
      <c r="D484" s="87" t="s">
        <v>190</v>
      </c>
      <c r="E484" s="87" t="s">
        <v>196</v>
      </c>
      <c r="F484" s="87">
        <v>2020</v>
      </c>
      <c r="G484" s="87" t="s">
        <v>185</v>
      </c>
      <c r="H484" s="93">
        <v>1480514</v>
      </c>
    </row>
    <row r="485" spans="2:8" ht="20.100000000000001" customHeight="1" x14ac:dyDescent="0.25">
      <c r="B485" s="92">
        <v>44099</v>
      </c>
      <c r="C485" s="87" t="s">
        <v>186</v>
      </c>
      <c r="D485" s="87" t="s">
        <v>190</v>
      </c>
      <c r="E485" s="87" t="s">
        <v>196</v>
      </c>
      <c r="F485" s="87">
        <v>2020</v>
      </c>
      <c r="G485" s="87" t="s">
        <v>185</v>
      </c>
      <c r="H485" s="93">
        <v>258649</v>
      </c>
    </row>
    <row r="486" spans="2:8" ht="20.100000000000001" customHeight="1" x14ac:dyDescent="0.25">
      <c r="B486" s="92">
        <v>44100</v>
      </c>
      <c r="C486" s="87" t="s">
        <v>186</v>
      </c>
      <c r="D486" s="87" t="s">
        <v>190</v>
      </c>
      <c r="E486" s="87" t="s">
        <v>196</v>
      </c>
      <c r="F486" s="87">
        <v>2020</v>
      </c>
      <c r="G486" s="87" t="s">
        <v>185</v>
      </c>
      <c r="H486" s="93">
        <v>207556</v>
      </c>
    </row>
    <row r="487" spans="2:8" ht="20.100000000000001" customHeight="1" x14ac:dyDescent="0.25">
      <c r="B487" s="92">
        <v>44101</v>
      </c>
      <c r="C487" s="87" t="s">
        <v>186</v>
      </c>
      <c r="D487" s="87" t="s">
        <v>190</v>
      </c>
      <c r="E487" s="87" t="s">
        <v>196</v>
      </c>
      <c r="F487" s="87">
        <v>2020</v>
      </c>
      <c r="G487" s="87" t="s">
        <v>185</v>
      </c>
      <c r="H487" s="93">
        <v>1872294</v>
      </c>
    </row>
    <row r="488" spans="2:8" ht="20.100000000000001" customHeight="1" x14ac:dyDescent="0.25">
      <c r="B488" s="92">
        <v>44101</v>
      </c>
      <c r="C488" s="87" t="s">
        <v>194</v>
      </c>
      <c r="D488" s="87" t="s">
        <v>190</v>
      </c>
      <c r="E488" s="87" t="s">
        <v>196</v>
      </c>
      <c r="F488" s="87">
        <v>2020</v>
      </c>
      <c r="G488" s="87" t="s">
        <v>185</v>
      </c>
      <c r="H488" s="93">
        <v>627691</v>
      </c>
    </row>
    <row r="489" spans="2:8" ht="20.100000000000001" customHeight="1" x14ac:dyDescent="0.25">
      <c r="B489" s="92">
        <v>44102</v>
      </c>
      <c r="C489" s="87" t="s">
        <v>194</v>
      </c>
      <c r="D489" s="87" t="s">
        <v>183</v>
      </c>
      <c r="E489" s="87" t="s">
        <v>196</v>
      </c>
      <c r="F489" s="87">
        <v>2020</v>
      </c>
      <c r="G489" s="87" t="s">
        <v>185</v>
      </c>
      <c r="H489" s="93">
        <v>763764</v>
      </c>
    </row>
    <row r="490" spans="2:8" ht="20.100000000000001" customHeight="1" x14ac:dyDescent="0.25">
      <c r="B490" s="92">
        <v>44102</v>
      </c>
      <c r="C490" s="87" t="s">
        <v>194</v>
      </c>
      <c r="D490" s="87" t="s">
        <v>183</v>
      </c>
      <c r="E490" s="87" t="s">
        <v>196</v>
      </c>
      <c r="F490" s="87">
        <v>2020</v>
      </c>
      <c r="G490" s="87" t="s">
        <v>185</v>
      </c>
      <c r="H490" s="93">
        <v>1450975</v>
      </c>
    </row>
    <row r="491" spans="2:8" ht="20.100000000000001" customHeight="1" x14ac:dyDescent="0.25">
      <c r="B491" s="92">
        <v>44103</v>
      </c>
      <c r="C491" s="87" t="s">
        <v>194</v>
      </c>
      <c r="D491" s="87" t="s">
        <v>183</v>
      </c>
      <c r="E491" s="87" t="s">
        <v>196</v>
      </c>
      <c r="F491" s="87">
        <v>2020</v>
      </c>
      <c r="G491" s="87" t="s">
        <v>185</v>
      </c>
      <c r="H491" s="93">
        <v>666926</v>
      </c>
    </row>
    <row r="492" spans="2:8" ht="20.100000000000001" customHeight="1" x14ac:dyDescent="0.25">
      <c r="B492" s="92">
        <v>44104</v>
      </c>
      <c r="C492" s="87" t="s">
        <v>194</v>
      </c>
      <c r="D492" s="87" t="s">
        <v>183</v>
      </c>
      <c r="E492" s="87" t="s">
        <v>196</v>
      </c>
      <c r="F492" s="87">
        <v>2020</v>
      </c>
      <c r="G492" s="87" t="s">
        <v>185</v>
      </c>
      <c r="H492" s="93">
        <v>607578</v>
      </c>
    </row>
    <row r="493" spans="2:8" ht="20.100000000000001" customHeight="1" x14ac:dyDescent="0.25">
      <c r="B493" s="92">
        <v>44111</v>
      </c>
      <c r="C493" s="87" t="s">
        <v>194</v>
      </c>
      <c r="D493" s="87" t="s">
        <v>183</v>
      </c>
      <c r="E493" s="87" t="s">
        <v>197</v>
      </c>
      <c r="F493" s="87">
        <v>2020</v>
      </c>
      <c r="G493" s="87" t="s">
        <v>198</v>
      </c>
      <c r="H493" s="93">
        <v>263657</v>
      </c>
    </row>
    <row r="494" spans="2:8" ht="20.100000000000001" customHeight="1" x14ac:dyDescent="0.25">
      <c r="B494" s="92">
        <v>44111</v>
      </c>
      <c r="C494" s="87" t="s">
        <v>186</v>
      </c>
      <c r="D494" s="87" t="s">
        <v>183</v>
      </c>
      <c r="E494" s="87" t="s">
        <v>197</v>
      </c>
      <c r="F494" s="87">
        <v>2020</v>
      </c>
      <c r="G494" s="87" t="s">
        <v>198</v>
      </c>
      <c r="H494" s="93">
        <v>459636</v>
      </c>
    </row>
    <row r="495" spans="2:8" ht="20.100000000000001" customHeight="1" x14ac:dyDescent="0.25">
      <c r="B495" s="92">
        <v>44112</v>
      </c>
      <c r="C495" s="87" t="s">
        <v>194</v>
      </c>
      <c r="D495" s="87" t="s">
        <v>183</v>
      </c>
      <c r="E495" s="87" t="s">
        <v>197</v>
      </c>
      <c r="F495" s="87">
        <v>2020</v>
      </c>
      <c r="G495" s="87" t="s">
        <v>198</v>
      </c>
      <c r="H495" s="93">
        <v>1857433</v>
      </c>
    </row>
    <row r="496" spans="2:8" ht="20.100000000000001" customHeight="1" x14ac:dyDescent="0.25">
      <c r="B496" s="92">
        <v>44112</v>
      </c>
      <c r="C496" s="87" t="s">
        <v>194</v>
      </c>
      <c r="D496" s="87" t="s">
        <v>183</v>
      </c>
      <c r="E496" s="87" t="s">
        <v>197</v>
      </c>
      <c r="F496" s="87">
        <v>2020</v>
      </c>
      <c r="G496" s="87" t="s">
        <v>198</v>
      </c>
      <c r="H496" s="93">
        <v>613065</v>
      </c>
    </row>
    <row r="497" spans="2:8" ht="20.100000000000001" customHeight="1" x14ac:dyDescent="0.25">
      <c r="B497" s="92">
        <v>44112</v>
      </c>
      <c r="C497" s="87" t="s">
        <v>194</v>
      </c>
      <c r="D497" s="87" t="s">
        <v>183</v>
      </c>
      <c r="E497" s="87" t="s">
        <v>197</v>
      </c>
      <c r="F497" s="87">
        <v>2020</v>
      </c>
      <c r="G497" s="87" t="s">
        <v>198</v>
      </c>
      <c r="H497" s="93">
        <v>320320</v>
      </c>
    </row>
    <row r="498" spans="2:8" ht="20.100000000000001" customHeight="1" x14ac:dyDescent="0.25">
      <c r="B498" s="92">
        <v>44113</v>
      </c>
      <c r="C498" s="87" t="s">
        <v>194</v>
      </c>
      <c r="D498" s="87" t="s">
        <v>183</v>
      </c>
      <c r="E498" s="87" t="s">
        <v>197</v>
      </c>
      <c r="F498" s="87">
        <v>2020</v>
      </c>
      <c r="G498" s="87" t="s">
        <v>198</v>
      </c>
      <c r="H498" s="93">
        <v>1984820</v>
      </c>
    </row>
    <row r="499" spans="2:8" ht="20.100000000000001" customHeight="1" x14ac:dyDescent="0.25">
      <c r="B499" s="92">
        <v>44113</v>
      </c>
      <c r="C499" s="87" t="s">
        <v>194</v>
      </c>
      <c r="D499" s="87" t="s">
        <v>183</v>
      </c>
      <c r="E499" s="87" t="s">
        <v>197</v>
      </c>
      <c r="F499" s="87">
        <v>2020</v>
      </c>
      <c r="G499" s="87" t="s">
        <v>198</v>
      </c>
      <c r="H499" s="93">
        <v>1915029</v>
      </c>
    </row>
    <row r="500" spans="2:8" ht="20.100000000000001" customHeight="1" x14ac:dyDescent="0.25">
      <c r="B500" s="92">
        <v>44113</v>
      </c>
      <c r="C500" s="87" t="s">
        <v>186</v>
      </c>
      <c r="D500" s="87" t="s">
        <v>183</v>
      </c>
      <c r="E500" s="87" t="s">
        <v>197</v>
      </c>
      <c r="F500" s="87">
        <v>2020</v>
      </c>
      <c r="G500" s="87" t="s">
        <v>198</v>
      </c>
      <c r="H500" s="93">
        <v>1185740</v>
      </c>
    </row>
    <row r="501" spans="2:8" ht="20.100000000000001" customHeight="1" x14ac:dyDescent="0.25">
      <c r="B501" s="92">
        <v>44114</v>
      </c>
      <c r="C501" s="87" t="s">
        <v>194</v>
      </c>
      <c r="D501" s="87" t="s">
        <v>183</v>
      </c>
      <c r="E501" s="87" t="s">
        <v>197</v>
      </c>
      <c r="F501" s="87">
        <v>2020</v>
      </c>
      <c r="G501" s="87" t="s">
        <v>198</v>
      </c>
      <c r="H501" s="93">
        <v>190228</v>
      </c>
    </row>
    <row r="502" spans="2:8" ht="20.100000000000001" customHeight="1" x14ac:dyDescent="0.25">
      <c r="B502" s="92">
        <v>44116</v>
      </c>
      <c r="C502" s="87" t="s">
        <v>194</v>
      </c>
      <c r="D502" s="87" t="s">
        <v>183</v>
      </c>
      <c r="E502" s="87" t="s">
        <v>197</v>
      </c>
      <c r="F502" s="87">
        <v>2020</v>
      </c>
      <c r="G502" s="87" t="s">
        <v>198</v>
      </c>
      <c r="H502" s="93">
        <v>854982</v>
      </c>
    </row>
    <row r="503" spans="2:8" ht="20.100000000000001" customHeight="1" x14ac:dyDescent="0.25">
      <c r="B503" s="92">
        <v>44116</v>
      </c>
      <c r="C503" s="87" t="s">
        <v>194</v>
      </c>
      <c r="D503" s="87" t="s">
        <v>183</v>
      </c>
      <c r="E503" s="87" t="s">
        <v>197</v>
      </c>
      <c r="F503" s="87">
        <v>2020</v>
      </c>
      <c r="G503" s="87" t="s">
        <v>198</v>
      </c>
      <c r="H503" s="93">
        <v>1796239</v>
      </c>
    </row>
    <row r="504" spans="2:8" ht="20.100000000000001" customHeight="1" x14ac:dyDescent="0.25">
      <c r="B504" s="92">
        <v>44118</v>
      </c>
      <c r="C504" s="87" t="s">
        <v>186</v>
      </c>
      <c r="D504" s="87" t="s">
        <v>183</v>
      </c>
      <c r="E504" s="87" t="s">
        <v>197</v>
      </c>
      <c r="F504" s="87">
        <v>2020</v>
      </c>
      <c r="G504" s="87" t="s">
        <v>198</v>
      </c>
      <c r="H504" s="93">
        <v>1543421</v>
      </c>
    </row>
    <row r="505" spans="2:8" ht="20.100000000000001" customHeight="1" x14ac:dyDescent="0.25">
      <c r="B505" s="92">
        <v>44119</v>
      </c>
      <c r="C505" s="87" t="s">
        <v>194</v>
      </c>
      <c r="D505" s="87" t="s">
        <v>183</v>
      </c>
      <c r="E505" s="87" t="s">
        <v>197</v>
      </c>
      <c r="F505" s="87">
        <v>2020</v>
      </c>
      <c r="G505" s="87" t="s">
        <v>198</v>
      </c>
      <c r="H505" s="93">
        <v>885070</v>
      </c>
    </row>
    <row r="506" spans="2:8" ht="20.100000000000001" customHeight="1" x14ac:dyDescent="0.25">
      <c r="B506" s="92">
        <v>44122</v>
      </c>
      <c r="C506" s="87" t="s">
        <v>194</v>
      </c>
      <c r="D506" s="87" t="s">
        <v>190</v>
      </c>
      <c r="E506" s="87" t="s">
        <v>197</v>
      </c>
      <c r="F506" s="87">
        <v>2020</v>
      </c>
      <c r="G506" s="87" t="s">
        <v>198</v>
      </c>
      <c r="H506" s="93">
        <v>1430813</v>
      </c>
    </row>
    <row r="507" spans="2:8" ht="20.100000000000001" customHeight="1" x14ac:dyDescent="0.25">
      <c r="B507" s="92">
        <v>44126</v>
      </c>
      <c r="C507" s="87" t="s">
        <v>194</v>
      </c>
      <c r="D507" s="87" t="s">
        <v>190</v>
      </c>
      <c r="E507" s="87" t="s">
        <v>197</v>
      </c>
      <c r="F507" s="87">
        <v>2020</v>
      </c>
      <c r="G507" s="87" t="s">
        <v>198</v>
      </c>
      <c r="H507" s="93">
        <v>1493035</v>
      </c>
    </row>
    <row r="508" spans="2:8" ht="20.100000000000001" customHeight="1" x14ac:dyDescent="0.25">
      <c r="B508" s="92">
        <v>44128</v>
      </c>
      <c r="C508" s="87" t="s">
        <v>186</v>
      </c>
      <c r="D508" s="87" t="s">
        <v>190</v>
      </c>
      <c r="E508" s="87" t="s">
        <v>197</v>
      </c>
      <c r="F508" s="87">
        <v>2020</v>
      </c>
      <c r="G508" s="87" t="s">
        <v>198</v>
      </c>
      <c r="H508" s="93">
        <v>627891</v>
      </c>
    </row>
    <row r="509" spans="2:8" ht="20.100000000000001" customHeight="1" x14ac:dyDescent="0.25">
      <c r="B509" s="92">
        <v>44128</v>
      </c>
      <c r="C509" s="87" t="s">
        <v>194</v>
      </c>
      <c r="D509" s="87" t="s">
        <v>190</v>
      </c>
      <c r="E509" s="87" t="s">
        <v>197</v>
      </c>
      <c r="F509" s="87">
        <v>2020</v>
      </c>
      <c r="G509" s="87" t="s">
        <v>198</v>
      </c>
      <c r="H509" s="93">
        <v>1299104</v>
      </c>
    </row>
    <row r="510" spans="2:8" ht="20.100000000000001" customHeight="1" x14ac:dyDescent="0.25">
      <c r="B510" s="92">
        <v>44128</v>
      </c>
      <c r="C510" s="87" t="s">
        <v>194</v>
      </c>
      <c r="D510" s="87" t="s">
        <v>190</v>
      </c>
      <c r="E510" s="87" t="s">
        <v>197</v>
      </c>
      <c r="F510" s="87">
        <v>2020</v>
      </c>
      <c r="G510" s="87" t="s">
        <v>198</v>
      </c>
      <c r="H510" s="93">
        <v>187737</v>
      </c>
    </row>
    <row r="511" spans="2:8" ht="20.100000000000001" customHeight="1" x14ac:dyDescent="0.25">
      <c r="B511" s="92">
        <v>44128</v>
      </c>
      <c r="C511" s="87" t="s">
        <v>194</v>
      </c>
      <c r="D511" s="87" t="s">
        <v>187</v>
      </c>
      <c r="E511" s="87" t="s">
        <v>197</v>
      </c>
      <c r="F511" s="87">
        <v>2020</v>
      </c>
      <c r="G511" s="87" t="s">
        <v>198</v>
      </c>
      <c r="H511" s="93">
        <v>1495932</v>
      </c>
    </row>
    <row r="512" spans="2:8" ht="20.100000000000001" customHeight="1" x14ac:dyDescent="0.25">
      <c r="B512" s="92">
        <v>44130</v>
      </c>
      <c r="C512" s="87" t="s">
        <v>194</v>
      </c>
      <c r="D512" s="87" t="s">
        <v>187</v>
      </c>
      <c r="E512" s="87" t="s">
        <v>197</v>
      </c>
      <c r="F512" s="87">
        <v>2020</v>
      </c>
      <c r="G512" s="87" t="s">
        <v>198</v>
      </c>
      <c r="H512" s="93">
        <v>1262023</v>
      </c>
    </row>
    <row r="513" spans="2:8" ht="20.100000000000001" customHeight="1" x14ac:dyDescent="0.25">
      <c r="B513" s="92">
        <v>44132</v>
      </c>
      <c r="C513" s="87" t="s">
        <v>194</v>
      </c>
      <c r="D513" s="87" t="s">
        <v>187</v>
      </c>
      <c r="E513" s="87" t="s">
        <v>197</v>
      </c>
      <c r="F513" s="87">
        <v>2020</v>
      </c>
      <c r="G513" s="87" t="s">
        <v>198</v>
      </c>
      <c r="H513" s="93">
        <v>502801</v>
      </c>
    </row>
    <row r="514" spans="2:8" ht="20.100000000000001" customHeight="1" x14ac:dyDescent="0.25">
      <c r="B514" s="92">
        <v>44132</v>
      </c>
      <c r="C514" s="87" t="s">
        <v>186</v>
      </c>
      <c r="D514" s="87" t="s">
        <v>187</v>
      </c>
      <c r="E514" s="87" t="s">
        <v>197</v>
      </c>
      <c r="F514" s="87">
        <v>2020</v>
      </c>
      <c r="G514" s="87" t="s">
        <v>198</v>
      </c>
      <c r="H514" s="93">
        <v>394071</v>
      </c>
    </row>
    <row r="515" spans="2:8" ht="20.100000000000001" customHeight="1" x14ac:dyDescent="0.25">
      <c r="B515" s="92">
        <v>44133</v>
      </c>
      <c r="C515" s="87" t="s">
        <v>194</v>
      </c>
      <c r="D515" s="87" t="s">
        <v>187</v>
      </c>
      <c r="E515" s="87" t="s">
        <v>197</v>
      </c>
      <c r="F515" s="87">
        <v>2020</v>
      </c>
      <c r="G515" s="87" t="s">
        <v>198</v>
      </c>
      <c r="H515" s="93">
        <v>804016</v>
      </c>
    </row>
    <row r="516" spans="2:8" ht="20.100000000000001" customHeight="1" x14ac:dyDescent="0.25">
      <c r="B516" s="92">
        <v>44133</v>
      </c>
      <c r="C516" s="87" t="s">
        <v>194</v>
      </c>
      <c r="D516" s="87" t="s">
        <v>187</v>
      </c>
      <c r="E516" s="87" t="s">
        <v>197</v>
      </c>
      <c r="F516" s="87">
        <v>2020</v>
      </c>
      <c r="G516" s="87" t="s">
        <v>198</v>
      </c>
      <c r="H516" s="93">
        <v>215991</v>
      </c>
    </row>
    <row r="517" spans="2:8" ht="20.100000000000001" customHeight="1" x14ac:dyDescent="0.25">
      <c r="B517" s="92">
        <v>44134</v>
      </c>
      <c r="C517" s="87" t="s">
        <v>194</v>
      </c>
      <c r="D517" s="87" t="s">
        <v>187</v>
      </c>
      <c r="E517" s="87" t="s">
        <v>197</v>
      </c>
      <c r="F517" s="87">
        <v>2020</v>
      </c>
      <c r="G517" s="87" t="s">
        <v>198</v>
      </c>
      <c r="H517" s="93">
        <v>1570949</v>
      </c>
    </row>
    <row r="518" spans="2:8" ht="20.100000000000001" customHeight="1" x14ac:dyDescent="0.25">
      <c r="B518" s="92">
        <v>44135</v>
      </c>
      <c r="C518" s="87" t="s">
        <v>194</v>
      </c>
      <c r="D518" s="87" t="s">
        <v>187</v>
      </c>
      <c r="E518" s="87" t="s">
        <v>197</v>
      </c>
      <c r="F518" s="87">
        <v>2020</v>
      </c>
      <c r="G518" s="87" t="s">
        <v>198</v>
      </c>
      <c r="H518" s="93">
        <v>1220013</v>
      </c>
    </row>
    <row r="519" spans="2:8" ht="20.100000000000001" customHeight="1" x14ac:dyDescent="0.25">
      <c r="B519" s="92">
        <v>44136</v>
      </c>
      <c r="C519" s="87" t="s">
        <v>194</v>
      </c>
      <c r="D519" s="87" t="s">
        <v>187</v>
      </c>
      <c r="E519" s="87" t="s">
        <v>199</v>
      </c>
      <c r="F519" s="87">
        <v>2020</v>
      </c>
      <c r="G519" s="87" t="s">
        <v>198</v>
      </c>
      <c r="H519" s="93">
        <v>1469859</v>
      </c>
    </row>
    <row r="520" spans="2:8" ht="20.100000000000001" customHeight="1" x14ac:dyDescent="0.25">
      <c r="B520" s="92">
        <v>44139</v>
      </c>
      <c r="C520" s="87" t="s">
        <v>186</v>
      </c>
      <c r="D520" s="87" t="s">
        <v>183</v>
      </c>
      <c r="E520" s="87" t="s">
        <v>199</v>
      </c>
      <c r="F520" s="87">
        <v>2020</v>
      </c>
      <c r="G520" s="87" t="s">
        <v>198</v>
      </c>
      <c r="H520" s="93">
        <v>1353627</v>
      </c>
    </row>
    <row r="521" spans="2:8" ht="20.100000000000001" customHeight="1" x14ac:dyDescent="0.25">
      <c r="B521" s="92">
        <v>44140</v>
      </c>
      <c r="C521" s="87" t="s">
        <v>194</v>
      </c>
      <c r="D521" s="87" t="s">
        <v>183</v>
      </c>
      <c r="E521" s="87" t="s">
        <v>199</v>
      </c>
      <c r="F521" s="87">
        <v>2020</v>
      </c>
      <c r="G521" s="87" t="s">
        <v>198</v>
      </c>
      <c r="H521" s="93">
        <v>556058</v>
      </c>
    </row>
    <row r="522" spans="2:8" ht="20.100000000000001" customHeight="1" x14ac:dyDescent="0.25">
      <c r="B522" s="92">
        <v>44146</v>
      </c>
      <c r="C522" s="87" t="s">
        <v>194</v>
      </c>
      <c r="D522" s="87" t="s">
        <v>183</v>
      </c>
      <c r="E522" s="87" t="s">
        <v>199</v>
      </c>
      <c r="F522" s="87">
        <v>2020</v>
      </c>
      <c r="G522" s="87" t="s">
        <v>198</v>
      </c>
      <c r="H522" s="93">
        <v>853969</v>
      </c>
    </row>
    <row r="523" spans="2:8" ht="20.100000000000001" customHeight="1" x14ac:dyDescent="0.25">
      <c r="B523" s="92">
        <v>44148</v>
      </c>
      <c r="C523" s="87" t="s">
        <v>194</v>
      </c>
      <c r="D523" s="87" t="s">
        <v>183</v>
      </c>
      <c r="E523" s="87" t="s">
        <v>199</v>
      </c>
      <c r="F523" s="87">
        <v>2020</v>
      </c>
      <c r="G523" s="87" t="s">
        <v>198</v>
      </c>
      <c r="H523" s="93">
        <v>963277</v>
      </c>
    </row>
    <row r="524" spans="2:8" ht="20.100000000000001" customHeight="1" x14ac:dyDescent="0.25">
      <c r="B524" s="92">
        <v>44149</v>
      </c>
      <c r="C524" s="87" t="s">
        <v>194</v>
      </c>
      <c r="D524" s="87" t="s">
        <v>183</v>
      </c>
      <c r="E524" s="87" t="s">
        <v>199</v>
      </c>
      <c r="F524" s="87">
        <v>2020</v>
      </c>
      <c r="G524" s="87" t="s">
        <v>198</v>
      </c>
      <c r="H524" s="93">
        <v>131530</v>
      </c>
    </row>
    <row r="525" spans="2:8" ht="20.100000000000001" customHeight="1" x14ac:dyDescent="0.25">
      <c r="B525" s="92">
        <v>44149</v>
      </c>
      <c r="C525" s="87" t="s">
        <v>186</v>
      </c>
      <c r="D525" s="87" t="s">
        <v>183</v>
      </c>
      <c r="E525" s="87" t="s">
        <v>199</v>
      </c>
      <c r="F525" s="87">
        <v>2020</v>
      </c>
      <c r="G525" s="87" t="s">
        <v>198</v>
      </c>
      <c r="H525" s="93">
        <v>1617203</v>
      </c>
    </row>
    <row r="526" spans="2:8" ht="20.100000000000001" customHeight="1" x14ac:dyDescent="0.25">
      <c r="B526" s="92">
        <v>44150</v>
      </c>
      <c r="C526" s="87" t="s">
        <v>194</v>
      </c>
      <c r="D526" s="87" t="s">
        <v>183</v>
      </c>
      <c r="E526" s="87" t="s">
        <v>199</v>
      </c>
      <c r="F526" s="87">
        <v>2020</v>
      </c>
      <c r="G526" s="87" t="s">
        <v>198</v>
      </c>
      <c r="H526" s="93">
        <v>1011247</v>
      </c>
    </row>
    <row r="527" spans="2:8" ht="20.100000000000001" customHeight="1" x14ac:dyDescent="0.25">
      <c r="B527" s="92">
        <v>44152</v>
      </c>
      <c r="C527" s="87" t="s">
        <v>194</v>
      </c>
      <c r="D527" s="87" t="s">
        <v>183</v>
      </c>
      <c r="E527" s="87" t="s">
        <v>199</v>
      </c>
      <c r="F527" s="87">
        <v>2020</v>
      </c>
      <c r="G527" s="87" t="s">
        <v>198</v>
      </c>
      <c r="H527" s="93">
        <v>1204392</v>
      </c>
    </row>
    <row r="528" spans="2:8" ht="20.100000000000001" customHeight="1" x14ac:dyDescent="0.25">
      <c r="B528" s="92">
        <v>44154</v>
      </c>
      <c r="C528" s="87" t="s">
        <v>194</v>
      </c>
      <c r="D528" s="87" t="s">
        <v>183</v>
      </c>
      <c r="E528" s="87" t="s">
        <v>199</v>
      </c>
      <c r="F528" s="87">
        <v>2020</v>
      </c>
      <c r="G528" s="87" t="s">
        <v>198</v>
      </c>
      <c r="H528" s="93">
        <v>1274084</v>
      </c>
    </row>
    <row r="529" spans="2:8" ht="20.100000000000001" customHeight="1" x14ac:dyDescent="0.25">
      <c r="B529" s="92">
        <v>44160</v>
      </c>
      <c r="C529" s="87" t="s">
        <v>194</v>
      </c>
      <c r="D529" s="87" t="s">
        <v>183</v>
      </c>
      <c r="E529" s="87" t="s">
        <v>199</v>
      </c>
      <c r="F529" s="87">
        <v>2020</v>
      </c>
      <c r="G529" s="87" t="s">
        <v>198</v>
      </c>
      <c r="H529" s="93">
        <v>1892281</v>
      </c>
    </row>
    <row r="530" spans="2:8" ht="20.100000000000001" customHeight="1" x14ac:dyDescent="0.25">
      <c r="B530" s="92">
        <v>44160</v>
      </c>
      <c r="C530" s="87" t="s">
        <v>186</v>
      </c>
      <c r="D530" s="87" t="s">
        <v>183</v>
      </c>
      <c r="E530" s="87" t="s">
        <v>199</v>
      </c>
      <c r="F530" s="87">
        <v>2020</v>
      </c>
      <c r="G530" s="87" t="s">
        <v>198</v>
      </c>
      <c r="H530" s="93">
        <v>835570</v>
      </c>
    </row>
    <row r="531" spans="2:8" ht="20.100000000000001" customHeight="1" x14ac:dyDescent="0.25">
      <c r="B531" s="92">
        <v>44164</v>
      </c>
      <c r="C531" s="87" t="s">
        <v>194</v>
      </c>
      <c r="D531" s="87" t="s">
        <v>187</v>
      </c>
      <c r="E531" s="87" t="s">
        <v>199</v>
      </c>
      <c r="F531" s="87">
        <v>2020</v>
      </c>
      <c r="G531" s="87" t="s">
        <v>198</v>
      </c>
      <c r="H531" s="93">
        <v>666449</v>
      </c>
    </row>
    <row r="532" spans="2:8" ht="20.100000000000001" customHeight="1" x14ac:dyDescent="0.25">
      <c r="B532" s="92">
        <v>44164</v>
      </c>
      <c r="C532" s="87" t="s">
        <v>194</v>
      </c>
      <c r="D532" s="87" t="s">
        <v>187</v>
      </c>
      <c r="E532" s="87" t="s">
        <v>199</v>
      </c>
      <c r="F532" s="87">
        <v>2020</v>
      </c>
      <c r="G532" s="87" t="s">
        <v>198</v>
      </c>
      <c r="H532" s="93">
        <v>892634</v>
      </c>
    </row>
    <row r="533" spans="2:8" ht="20.100000000000001" customHeight="1" x14ac:dyDescent="0.25">
      <c r="B533" s="92">
        <v>44170</v>
      </c>
      <c r="C533" s="87" t="s">
        <v>194</v>
      </c>
      <c r="D533" s="87" t="s">
        <v>187</v>
      </c>
      <c r="E533" s="87" t="s">
        <v>200</v>
      </c>
      <c r="F533" s="87">
        <v>2020</v>
      </c>
      <c r="G533" s="87" t="s">
        <v>198</v>
      </c>
      <c r="H533" s="93">
        <v>695542</v>
      </c>
    </row>
    <row r="534" spans="2:8" ht="20.100000000000001" customHeight="1" x14ac:dyDescent="0.25">
      <c r="B534" s="92">
        <v>44172</v>
      </c>
      <c r="C534" s="87" t="s">
        <v>194</v>
      </c>
      <c r="D534" s="87" t="s">
        <v>187</v>
      </c>
      <c r="E534" s="87" t="s">
        <v>200</v>
      </c>
      <c r="F534" s="87">
        <v>2020</v>
      </c>
      <c r="G534" s="87" t="s">
        <v>198</v>
      </c>
      <c r="H534" s="93">
        <v>1702209</v>
      </c>
    </row>
    <row r="535" spans="2:8" ht="20.100000000000001" customHeight="1" x14ac:dyDescent="0.25">
      <c r="B535" s="92">
        <v>44172</v>
      </c>
      <c r="C535" s="87" t="s">
        <v>186</v>
      </c>
      <c r="D535" s="87" t="s">
        <v>187</v>
      </c>
      <c r="E535" s="87" t="s">
        <v>200</v>
      </c>
      <c r="F535" s="87">
        <v>2020</v>
      </c>
      <c r="G535" s="87" t="s">
        <v>198</v>
      </c>
      <c r="H535" s="93">
        <v>1791580</v>
      </c>
    </row>
    <row r="536" spans="2:8" ht="20.100000000000001" customHeight="1" x14ac:dyDescent="0.25">
      <c r="B536" s="92">
        <v>44173</v>
      </c>
      <c r="C536" s="87" t="s">
        <v>194</v>
      </c>
      <c r="D536" s="87" t="s">
        <v>187</v>
      </c>
      <c r="E536" s="87" t="s">
        <v>200</v>
      </c>
      <c r="F536" s="87">
        <v>2020</v>
      </c>
      <c r="G536" s="87" t="s">
        <v>198</v>
      </c>
      <c r="H536" s="93">
        <v>347363</v>
      </c>
    </row>
    <row r="537" spans="2:8" ht="20.100000000000001" customHeight="1" x14ac:dyDescent="0.25">
      <c r="B537" s="92">
        <v>44175</v>
      </c>
      <c r="C537" s="87" t="s">
        <v>194</v>
      </c>
      <c r="D537" s="87" t="s">
        <v>187</v>
      </c>
      <c r="E537" s="87" t="s">
        <v>200</v>
      </c>
      <c r="F537" s="87">
        <v>2020</v>
      </c>
      <c r="G537" s="87" t="s">
        <v>198</v>
      </c>
      <c r="H537" s="93">
        <v>827703</v>
      </c>
    </row>
    <row r="538" spans="2:8" ht="20.100000000000001" customHeight="1" x14ac:dyDescent="0.25">
      <c r="B538" s="92">
        <v>44177</v>
      </c>
      <c r="C538" s="87" t="s">
        <v>194</v>
      </c>
      <c r="D538" s="87" t="s">
        <v>187</v>
      </c>
      <c r="E538" s="87" t="s">
        <v>200</v>
      </c>
      <c r="F538" s="87">
        <v>2020</v>
      </c>
      <c r="G538" s="87" t="s">
        <v>198</v>
      </c>
      <c r="H538" s="93">
        <v>523321</v>
      </c>
    </row>
    <row r="539" spans="2:8" ht="20.100000000000001" customHeight="1" x14ac:dyDescent="0.25">
      <c r="B539" s="92">
        <v>44178</v>
      </c>
      <c r="C539" s="87" t="s">
        <v>194</v>
      </c>
      <c r="D539" s="87" t="s">
        <v>183</v>
      </c>
      <c r="E539" s="87" t="s">
        <v>200</v>
      </c>
      <c r="F539" s="87">
        <v>2020</v>
      </c>
      <c r="G539" s="87" t="s">
        <v>198</v>
      </c>
      <c r="H539" s="93">
        <v>382282</v>
      </c>
    </row>
    <row r="540" spans="2:8" ht="20.100000000000001" customHeight="1" x14ac:dyDescent="0.25">
      <c r="B540" s="92">
        <v>44179</v>
      </c>
      <c r="C540" s="87" t="s">
        <v>186</v>
      </c>
      <c r="D540" s="87" t="s">
        <v>183</v>
      </c>
      <c r="E540" s="87" t="s">
        <v>200</v>
      </c>
      <c r="F540" s="87">
        <v>2020</v>
      </c>
      <c r="G540" s="87" t="s">
        <v>198</v>
      </c>
      <c r="H540" s="93">
        <v>1194439</v>
      </c>
    </row>
    <row r="541" spans="2:8" ht="20.100000000000001" customHeight="1" x14ac:dyDescent="0.25">
      <c r="B541" s="92">
        <v>44179</v>
      </c>
      <c r="C541" s="87" t="s">
        <v>194</v>
      </c>
      <c r="D541" s="87" t="s">
        <v>187</v>
      </c>
      <c r="E541" s="87" t="s">
        <v>200</v>
      </c>
      <c r="F541" s="87">
        <v>2020</v>
      </c>
      <c r="G541" s="87" t="s">
        <v>198</v>
      </c>
      <c r="H541" s="93">
        <v>1491139</v>
      </c>
    </row>
    <row r="542" spans="2:8" ht="20.100000000000001" customHeight="1" x14ac:dyDescent="0.25">
      <c r="B542" s="92">
        <v>44180</v>
      </c>
      <c r="C542" s="87" t="s">
        <v>194</v>
      </c>
      <c r="D542" s="87" t="s">
        <v>187</v>
      </c>
      <c r="E542" s="87" t="s">
        <v>200</v>
      </c>
      <c r="F542" s="87">
        <v>2020</v>
      </c>
      <c r="G542" s="87" t="s">
        <v>198</v>
      </c>
      <c r="H542" s="93">
        <v>474648</v>
      </c>
    </row>
    <row r="543" spans="2:8" ht="20.100000000000001" customHeight="1" x14ac:dyDescent="0.25">
      <c r="B543" s="92">
        <v>44182</v>
      </c>
      <c r="C543" s="87" t="s">
        <v>194</v>
      </c>
      <c r="D543" s="87" t="s">
        <v>187</v>
      </c>
      <c r="E543" s="87" t="s">
        <v>200</v>
      </c>
      <c r="F543" s="87">
        <v>2020</v>
      </c>
      <c r="G543" s="87" t="s">
        <v>198</v>
      </c>
      <c r="H543" s="93">
        <v>1892480</v>
      </c>
    </row>
    <row r="544" spans="2:8" ht="20.100000000000001" customHeight="1" x14ac:dyDescent="0.25">
      <c r="B544" s="92">
        <v>44182</v>
      </c>
      <c r="C544" s="87" t="s">
        <v>186</v>
      </c>
      <c r="D544" s="87" t="s">
        <v>187</v>
      </c>
      <c r="E544" s="87" t="s">
        <v>200</v>
      </c>
      <c r="F544" s="87">
        <v>2020</v>
      </c>
      <c r="G544" s="87" t="s">
        <v>198</v>
      </c>
      <c r="H544" s="93">
        <v>1145606</v>
      </c>
    </row>
    <row r="545" spans="2:8" ht="20.100000000000001" customHeight="1" x14ac:dyDescent="0.25">
      <c r="B545" s="92">
        <v>44183</v>
      </c>
      <c r="C545" s="87" t="s">
        <v>194</v>
      </c>
      <c r="D545" s="87" t="s">
        <v>190</v>
      </c>
      <c r="E545" s="87" t="s">
        <v>200</v>
      </c>
      <c r="F545" s="87">
        <v>2020</v>
      </c>
      <c r="G545" s="87" t="s">
        <v>198</v>
      </c>
      <c r="H545" s="93">
        <v>1464846</v>
      </c>
    </row>
    <row r="546" spans="2:8" ht="20.100000000000001" customHeight="1" x14ac:dyDescent="0.25">
      <c r="B546" s="92">
        <v>44185</v>
      </c>
      <c r="C546" s="87" t="s">
        <v>194</v>
      </c>
      <c r="D546" s="87" t="s">
        <v>187</v>
      </c>
      <c r="E546" s="87" t="s">
        <v>200</v>
      </c>
      <c r="F546" s="87">
        <v>2020</v>
      </c>
      <c r="G546" s="87" t="s">
        <v>198</v>
      </c>
      <c r="H546" s="93">
        <v>1948107</v>
      </c>
    </row>
    <row r="547" spans="2:8" ht="20.100000000000001" customHeight="1" x14ac:dyDescent="0.25">
      <c r="B547" s="92">
        <v>44186</v>
      </c>
      <c r="C547" s="87" t="s">
        <v>186</v>
      </c>
      <c r="D547" s="87" t="s">
        <v>183</v>
      </c>
      <c r="E547" s="87" t="s">
        <v>200</v>
      </c>
      <c r="F547" s="87">
        <v>2020</v>
      </c>
      <c r="G547" s="87" t="s">
        <v>198</v>
      </c>
      <c r="H547" s="93">
        <v>1428796</v>
      </c>
    </row>
    <row r="548" spans="2:8" ht="20.100000000000001" customHeight="1" x14ac:dyDescent="0.25">
      <c r="B548" s="92">
        <v>44187</v>
      </c>
      <c r="C548" s="87" t="s">
        <v>186</v>
      </c>
      <c r="D548" s="87" t="s">
        <v>183</v>
      </c>
      <c r="E548" s="87" t="s">
        <v>200</v>
      </c>
      <c r="F548" s="87">
        <v>2020</v>
      </c>
      <c r="G548" s="87" t="s">
        <v>198</v>
      </c>
      <c r="H548" s="93">
        <v>940449</v>
      </c>
    </row>
    <row r="549" spans="2:8" ht="20.100000000000001" customHeight="1" x14ac:dyDescent="0.25">
      <c r="B549" s="92">
        <v>44193</v>
      </c>
      <c r="C549" s="87" t="s">
        <v>186</v>
      </c>
      <c r="D549" s="87" t="s">
        <v>183</v>
      </c>
      <c r="E549" s="87" t="s">
        <v>200</v>
      </c>
      <c r="F549" s="87">
        <v>2020</v>
      </c>
      <c r="G549" s="87" t="s">
        <v>198</v>
      </c>
      <c r="H549" s="93">
        <v>477764</v>
      </c>
    </row>
    <row r="550" spans="2:8" ht="20.100000000000001" customHeight="1" x14ac:dyDescent="0.25">
      <c r="B550" s="92">
        <v>44193</v>
      </c>
      <c r="C550" s="87" t="s">
        <v>186</v>
      </c>
      <c r="D550" s="87" t="s">
        <v>183</v>
      </c>
      <c r="E550" s="87" t="s">
        <v>200</v>
      </c>
      <c r="F550" s="87">
        <v>2020</v>
      </c>
      <c r="G550" s="87" t="s">
        <v>198</v>
      </c>
      <c r="H550" s="93">
        <v>1318642</v>
      </c>
    </row>
    <row r="551" spans="2:8" ht="20.100000000000001" customHeight="1" x14ac:dyDescent="0.25">
      <c r="B551" s="92">
        <v>44199</v>
      </c>
      <c r="C551" s="87" t="s">
        <v>182</v>
      </c>
      <c r="D551" s="87" t="s">
        <v>183</v>
      </c>
      <c r="E551" s="87" t="s">
        <v>201</v>
      </c>
      <c r="F551" s="87">
        <v>2021</v>
      </c>
      <c r="G551" s="87" t="s">
        <v>202</v>
      </c>
      <c r="H551" s="93">
        <v>1704016</v>
      </c>
    </row>
    <row r="552" spans="2:8" ht="20.100000000000001" customHeight="1" x14ac:dyDescent="0.25">
      <c r="B552" s="92">
        <v>44200</v>
      </c>
      <c r="C552" s="87" t="s">
        <v>182</v>
      </c>
      <c r="D552" s="87" t="s">
        <v>183</v>
      </c>
      <c r="E552" s="87" t="s">
        <v>201</v>
      </c>
      <c r="F552" s="87">
        <v>2021</v>
      </c>
      <c r="G552" s="87" t="s">
        <v>202</v>
      </c>
      <c r="H552" s="93">
        <v>544052</v>
      </c>
    </row>
    <row r="553" spans="2:8" ht="20.100000000000001" customHeight="1" x14ac:dyDescent="0.25">
      <c r="B553" s="92">
        <v>44200</v>
      </c>
      <c r="C553" s="87" t="s">
        <v>182</v>
      </c>
      <c r="D553" s="87" t="s">
        <v>183</v>
      </c>
      <c r="E553" s="87" t="s">
        <v>201</v>
      </c>
      <c r="F553" s="87">
        <v>2021</v>
      </c>
      <c r="G553" s="87" t="s">
        <v>202</v>
      </c>
      <c r="H553" s="93">
        <v>1353314</v>
      </c>
    </row>
    <row r="554" spans="2:8" ht="20.100000000000001" customHeight="1" x14ac:dyDescent="0.25">
      <c r="B554" s="92">
        <v>44202</v>
      </c>
      <c r="C554" s="87" t="s">
        <v>182</v>
      </c>
      <c r="D554" s="87" t="s">
        <v>183</v>
      </c>
      <c r="E554" s="87" t="s">
        <v>201</v>
      </c>
      <c r="F554" s="87">
        <v>2021</v>
      </c>
      <c r="G554" s="87" t="s">
        <v>202</v>
      </c>
      <c r="H554" s="93">
        <v>700516</v>
      </c>
    </row>
    <row r="555" spans="2:8" ht="20.100000000000001" customHeight="1" x14ac:dyDescent="0.25">
      <c r="B555" s="92">
        <v>44203</v>
      </c>
      <c r="C555" s="87" t="s">
        <v>182</v>
      </c>
      <c r="D555" s="87" t="s">
        <v>183</v>
      </c>
      <c r="E555" s="87" t="s">
        <v>201</v>
      </c>
      <c r="F555" s="87">
        <v>2021</v>
      </c>
      <c r="G555" s="87" t="s">
        <v>202</v>
      </c>
      <c r="H555" s="93">
        <v>375582</v>
      </c>
    </row>
    <row r="556" spans="2:8" ht="20.100000000000001" customHeight="1" x14ac:dyDescent="0.25">
      <c r="B556" s="92">
        <v>44205</v>
      </c>
      <c r="C556" s="87" t="s">
        <v>182</v>
      </c>
      <c r="D556" s="87" t="s">
        <v>190</v>
      </c>
      <c r="E556" s="87" t="s">
        <v>201</v>
      </c>
      <c r="F556" s="87">
        <v>2021</v>
      </c>
      <c r="G556" s="87" t="s">
        <v>202</v>
      </c>
      <c r="H556" s="93">
        <v>1288724</v>
      </c>
    </row>
    <row r="557" spans="2:8" ht="20.100000000000001" customHeight="1" x14ac:dyDescent="0.25">
      <c r="B557" s="92">
        <v>44208</v>
      </c>
      <c r="C557" s="87" t="s">
        <v>182</v>
      </c>
      <c r="D557" s="87" t="s">
        <v>183</v>
      </c>
      <c r="E557" s="87" t="s">
        <v>201</v>
      </c>
      <c r="F557" s="87">
        <v>2021</v>
      </c>
      <c r="G557" s="87" t="s">
        <v>202</v>
      </c>
      <c r="H557" s="93">
        <v>1109243</v>
      </c>
    </row>
    <row r="558" spans="2:8" ht="20.100000000000001" customHeight="1" x14ac:dyDescent="0.25">
      <c r="B558" s="92">
        <v>44211</v>
      </c>
      <c r="C558" s="87" t="s">
        <v>182</v>
      </c>
      <c r="D558" s="87" t="s">
        <v>190</v>
      </c>
      <c r="E558" s="87" t="s">
        <v>201</v>
      </c>
      <c r="F558" s="87">
        <v>2021</v>
      </c>
      <c r="G558" s="87" t="s">
        <v>202</v>
      </c>
      <c r="H558" s="93">
        <v>244146</v>
      </c>
    </row>
    <row r="559" spans="2:8" ht="20.100000000000001" customHeight="1" x14ac:dyDescent="0.25">
      <c r="B559" s="92">
        <v>44211</v>
      </c>
      <c r="C559" s="87" t="s">
        <v>182</v>
      </c>
      <c r="D559" s="87" t="s">
        <v>190</v>
      </c>
      <c r="E559" s="87" t="s">
        <v>201</v>
      </c>
      <c r="F559" s="87">
        <v>2021</v>
      </c>
      <c r="G559" s="87" t="s">
        <v>202</v>
      </c>
      <c r="H559" s="93">
        <v>1346386</v>
      </c>
    </row>
    <row r="560" spans="2:8" ht="20.100000000000001" customHeight="1" x14ac:dyDescent="0.25">
      <c r="B560" s="92">
        <v>44212</v>
      </c>
      <c r="C560" s="87" t="s">
        <v>182</v>
      </c>
      <c r="D560" s="87" t="s">
        <v>190</v>
      </c>
      <c r="E560" s="87" t="s">
        <v>201</v>
      </c>
      <c r="F560" s="87">
        <v>2021</v>
      </c>
      <c r="G560" s="87" t="s">
        <v>202</v>
      </c>
      <c r="H560" s="93">
        <v>679070</v>
      </c>
    </row>
    <row r="561" spans="2:8" ht="20.100000000000001" customHeight="1" x14ac:dyDescent="0.25">
      <c r="B561" s="92">
        <v>44212</v>
      </c>
      <c r="C561" s="87" t="s">
        <v>182</v>
      </c>
      <c r="D561" s="87" t="s">
        <v>190</v>
      </c>
      <c r="E561" s="87" t="s">
        <v>201</v>
      </c>
      <c r="F561" s="87">
        <v>2021</v>
      </c>
      <c r="G561" s="87" t="s">
        <v>202</v>
      </c>
      <c r="H561" s="93">
        <v>917273</v>
      </c>
    </row>
    <row r="562" spans="2:8" ht="20.100000000000001" customHeight="1" x14ac:dyDescent="0.25">
      <c r="B562" s="92">
        <v>44212</v>
      </c>
      <c r="C562" s="87" t="s">
        <v>182</v>
      </c>
      <c r="D562" s="87" t="s">
        <v>190</v>
      </c>
      <c r="E562" s="87" t="s">
        <v>201</v>
      </c>
      <c r="F562" s="87">
        <v>2021</v>
      </c>
      <c r="G562" s="87" t="s">
        <v>202</v>
      </c>
      <c r="H562" s="93">
        <v>971479</v>
      </c>
    </row>
    <row r="563" spans="2:8" ht="20.100000000000001" customHeight="1" x14ac:dyDescent="0.25">
      <c r="B563" s="92">
        <v>44214</v>
      </c>
      <c r="C563" s="87" t="s">
        <v>182</v>
      </c>
      <c r="D563" s="87" t="s">
        <v>190</v>
      </c>
      <c r="E563" s="87" t="s">
        <v>201</v>
      </c>
      <c r="F563" s="87">
        <v>2021</v>
      </c>
      <c r="G563" s="87" t="s">
        <v>202</v>
      </c>
      <c r="H563" s="93">
        <v>221856</v>
      </c>
    </row>
    <row r="564" spans="2:8" ht="20.100000000000001" customHeight="1" x14ac:dyDescent="0.25">
      <c r="B564" s="92">
        <v>44215</v>
      </c>
      <c r="C564" s="87" t="s">
        <v>182</v>
      </c>
      <c r="D564" s="87" t="s">
        <v>190</v>
      </c>
      <c r="E564" s="87" t="s">
        <v>201</v>
      </c>
      <c r="F564" s="87">
        <v>2021</v>
      </c>
      <c r="G564" s="87" t="s">
        <v>202</v>
      </c>
      <c r="H564" s="93">
        <v>1297881</v>
      </c>
    </row>
    <row r="565" spans="2:8" ht="20.100000000000001" customHeight="1" x14ac:dyDescent="0.25">
      <c r="B565" s="92">
        <v>44217</v>
      </c>
      <c r="C565" s="87" t="s">
        <v>182</v>
      </c>
      <c r="D565" s="87" t="s">
        <v>190</v>
      </c>
      <c r="E565" s="87" t="s">
        <v>201</v>
      </c>
      <c r="F565" s="87">
        <v>2021</v>
      </c>
      <c r="G565" s="87" t="s">
        <v>202</v>
      </c>
      <c r="H565" s="93">
        <v>1306013</v>
      </c>
    </row>
    <row r="566" spans="2:8" ht="20.100000000000001" customHeight="1" x14ac:dyDescent="0.25">
      <c r="B566" s="92">
        <v>44219</v>
      </c>
      <c r="C566" s="87" t="s">
        <v>182</v>
      </c>
      <c r="D566" s="87" t="s">
        <v>190</v>
      </c>
      <c r="E566" s="87" t="s">
        <v>201</v>
      </c>
      <c r="F566" s="87">
        <v>2021</v>
      </c>
      <c r="G566" s="87" t="s">
        <v>202</v>
      </c>
      <c r="H566" s="93">
        <v>1721224</v>
      </c>
    </row>
    <row r="567" spans="2:8" ht="20.100000000000001" customHeight="1" x14ac:dyDescent="0.25">
      <c r="B567" s="92">
        <v>44220</v>
      </c>
      <c r="C567" s="87" t="s">
        <v>182</v>
      </c>
      <c r="D567" s="87" t="s">
        <v>190</v>
      </c>
      <c r="E567" s="87" t="s">
        <v>201</v>
      </c>
      <c r="F567" s="87">
        <v>2021</v>
      </c>
      <c r="G567" s="87" t="s">
        <v>202</v>
      </c>
      <c r="H567" s="93">
        <v>1179789</v>
      </c>
    </row>
    <row r="568" spans="2:8" ht="20.100000000000001" customHeight="1" x14ac:dyDescent="0.25">
      <c r="B568" s="92">
        <v>44221</v>
      </c>
      <c r="C568" s="87" t="s">
        <v>182</v>
      </c>
      <c r="D568" s="87" t="s">
        <v>190</v>
      </c>
      <c r="E568" s="87" t="s">
        <v>201</v>
      </c>
      <c r="F568" s="87">
        <v>2021</v>
      </c>
      <c r="G568" s="87" t="s">
        <v>202</v>
      </c>
      <c r="H568" s="93">
        <v>301911</v>
      </c>
    </row>
    <row r="569" spans="2:8" ht="20.100000000000001" customHeight="1" x14ac:dyDescent="0.25">
      <c r="B569" s="92">
        <v>44222</v>
      </c>
      <c r="C569" s="87" t="s">
        <v>182</v>
      </c>
      <c r="D569" s="87" t="s">
        <v>190</v>
      </c>
      <c r="E569" s="87" t="s">
        <v>201</v>
      </c>
      <c r="F569" s="87">
        <v>2021</v>
      </c>
      <c r="G569" s="87" t="s">
        <v>202</v>
      </c>
      <c r="H569" s="93">
        <v>1309375</v>
      </c>
    </row>
    <row r="570" spans="2:8" ht="20.100000000000001" customHeight="1" x14ac:dyDescent="0.25">
      <c r="B570" s="92">
        <v>44222</v>
      </c>
      <c r="C570" s="87" t="s">
        <v>182</v>
      </c>
      <c r="D570" s="87" t="s">
        <v>190</v>
      </c>
      <c r="E570" s="87" t="s">
        <v>201</v>
      </c>
      <c r="F570" s="87">
        <v>2021</v>
      </c>
      <c r="G570" s="87" t="s">
        <v>202</v>
      </c>
      <c r="H570" s="93">
        <v>1156815</v>
      </c>
    </row>
    <row r="571" spans="2:8" ht="20.100000000000001" customHeight="1" x14ac:dyDescent="0.25">
      <c r="B571" s="92">
        <v>44223</v>
      </c>
      <c r="C571" s="87" t="s">
        <v>182</v>
      </c>
      <c r="D571" s="87" t="s">
        <v>190</v>
      </c>
      <c r="E571" s="87" t="s">
        <v>201</v>
      </c>
      <c r="F571" s="87">
        <v>2021</v>
      </c>
      <c r="G571" s="87" t="s">
        <v>202</v>
      </c>
      <c r="H571" s="93">
        <v>1273013</v>
      </c>
    </row>
    <row r="572" spans="2:8" ht="20.100000000000001" customHeight="1" x14ac:dyDescent="0.25">
      <c r="B572" s="92">
        <v>44223</v>
      </c>
      <c r="C572" s="87" t="s">
        <v>182</v>
      </c>
      <c r="D572" s="87" t="s">
        <v>190</v>
      </c>
      <c r="E572" s="87" t="s">
        <v>201</v>
      </c>
      <c r="F572" s="87">
        <v>2021</v>
      </c>
      <c r="G572" s="87" t="s">
        <v>202</v>
      </c>
      <c r="H572" s="93">
        <v>152871</v>
      </c>
    </row>
    <row r="573" spans="2:8" ht="20.100000000000001" customHeight="1" x14ac:dyDescent="0.25">
      <c r="B573" s="92">
        <v>44224</v>
      </c>
      <c r="C573" s="87" t="s">
        <v>182</v>
      </c>
      <c r="D573" s="87" t="s">
        <v>190</v>
      </c>
      <c r="E573" s="87" t="s">
        <v>201</v>
      </c>
      <c r="F573" s="87">
        <v>2021</v>
      </c>
      <c r="G573" s="87" t="s">
        <v>202</v>
      </c>
      <c r="H573" s="93">
        <v>1741256</v>
      </c>
    </row>
    <row r="574" spans="2:8" ht="20.100000000000001" customHeight="1" x14ac:dyDescent="0.25">
      <c r="B574" s="92">
        <v>44227</v>
      </c>
      <c r="C574" s="87" t="s">
        <v>182</v>
      </c>
      <c r="D574" s="87" t="s">
        <v>190</v>
      </c>
      <c r="E574" s="87" t="s">
        <v>201</v>
      </c>
      <c r="F574" s="87">
        <v>2021</v>
      </c>
      <c r="G574" s="87" t="s">
        <v>202</v>
      </c>
      <c r="H574" s="93">
        <v>965094</v>
      </c>
    </row>
    <row r="575" spans="2:8" ht="20.100000000000001" customHeight="1" x14ac:dyDescent="0.25">
      <c r="B575" s="92">
        <v>44228</v>
      </c>
      <c r="C575" s="87" t="s">
        <v>182</v>
      </c>
      <c r="D575" s="87" t="s">
        <v>190</v>
      </c>
      <c r="E575" s="87" t="s">
        <v>203</v>
      </c>
      <c r="F575" s="87">
        <v>2021</v>
      </c>
      <c r="G575" s="87" t="s">
        <v>202</v>
      </c>
      <c r="H575" s="93">
        <v>1368470</v>
      </c>
    </row>
    <row r="576" spans="2:8" ht="20.100000000000001" customHeight="1" x14ac:dyDescent="0.25">
      <c r="B576" s="92">
        <v>44232</v>
      </c>
      <c r="C576" s="87" t="s">
        <v>182</v>
      </c>
      <c r="D576" s="87" t="s">
        <v>190</v>
      </c>
      <c r="E576" s="87" t="s">
        <v>203</v>
      </c>
      <c r="F576" s="87">
        <v>2021</v>
      </c>
      <c r="G576" s="87" t="s">
        <v>202</v>
      </c>
      <c r="H576" s="93">
        <v>613889</v>
      </c>
    </row>
    <row r="577" spans="2:8" ht="20.100000000000001" customHeight="1" x14ac:dyDescent="0.25">
      <c r="B577" s="92">
        <v>44232</v>
      </c>
      <c r="C577" s="87" t="s">
        <v>182</v>
      </c>
      <c r="D577" s="87" t="s">
        <v>190</v>
      </c>
      <c r="E577" s="87" t="s">
        <v>203</v>
      </c>
      <c r="F577" s="87">
        <v>2021</v>
      </c>
      <c r="G577" s="87" t="s">
        <v>202</v>
      </c>
      <c r="H577" s="93">
        <v>221918</v>
      </c>
    </row>
    <row r="578" spans="2:8" ht="20.100000000000001" customHeight="1" x14ac:dyDescent="0.25">
      <c r="B578" s="92">
        <v>44234</v>
      </c>
      <c r="C578" s="87" t="s">
        <v>194</v>
      </c>
      <c r="D578" s="87" t="s">
        <v>183</v>
      </c>
      <c r="E578" s="87" t="s">
        <v>203</v>
      </c>
      <c r="F578" s="87">
        <v>2021</v>
      </c>
      <c r="G578" s="87" t="s">
        <v>202</v>
      </c>
      <c r="H578" s="93">
        <v>1279544</v>
      </c>
    </row>
    <row r="579" spans="2:8" ht="20.100000000000001" customHeight="1" x14ac:dyDescent="0.25">
      <c r="B579" s="92">
        <v>44234</v>
      </c>
      <c r="C579" s="87" t="s">
        <v>194</v>
      </c>
      <c r="D579" s="87" t="s">
        <v>183</v>
      </c>
      <c r="E579" s="87" t="s">
        <v>203</v>
      </c>
      <c r="F579" s="87">
        <v>2021</v>
      </c>
      <c r="G579" s="87" t="s">
        <v>202</v>
      </c>
      <c r="H579" s="93">
        <v>922087</v>
      </c>
    </row>
    <row r="580" spans="2:8" ht="20.100000000000001" customHeight="1" x14ac:dyDescent="0.25">
      <c r="B580" s="92">
        <v>44234</v>
      </c>
      <c r="C580" s="87" t="s">
        <v>194</v>
      </c>
      <c r="D580" s="87" t="s">
        <v>183</v>
      </c>
      <c r="E580" s="87" t="s">
        <v>203</v>
      </c>
      <c r="F580" s="87">
        <v>2021</v>
      </c>
      <c r="G580" s="87" t="s">
        <v>202</v>
      </c>
      <c r="H580" s="93">
        <v>1747049</v>
      </c>
    </row>
    <row r="581" spans="2:8" ht="20.100000000000001" customHeight="1" x14ac:dyDescent="0.25">
      <c r="B581" s="92">
        <v>44241</v>
      </c>
      <c r="C581" s="87" t="s">
        <v>194</v>
      </c>
      <c r="D581" s="87" t="s">
        <v>183</v>
      </c>
      <c r="E581" s="87" t="s">
        <v>203</v>
      </c>
      <c r="F581" s="87">
        <v>2021</v>
      </c>
      <c r="G581" s="87" t="s">
        <v>202</v>
      </c>
      <c r="H581" s="93">
        <v>1626404</v>
      </c>
    </row>
    <row r="582" spans="2:8" ht="20.100000000000001" customHeight="1" x14ac:dyDescent="0.25">
      <c r="B582" s="92">
        <v>44244</v>
      </c>
      <c r="C582" s="87" t="s">
        <v>194</v>
      </c>
      <c r="D582" s="87" t="s">
        <v>183</v>
      </c>
      <c r="E582" s="87" t="s">
        <v>203</v>
      </c>
      <c r="F582" s="87">
        <v>2021</v>
      </c>
      <c r="G582" s="87" t="s">
        <v>202</v>
      </c>
      <c r="H582" s="93">
        <v>1788068</v>
      </c>
    </row>
    <row r="583" spans="2:8" ht="20.100000000000001" customHeight="1" x14ac:dyDescent="0.25">
      <c r="B583" s="92">
        <v>44244</v>
      </c>
      <c r="C583" s="87" t="s">
        <v>194</v>
      </c>
      <c r="D583" s="87" t="s">
        <v>183</v>
      </c>
      <c r="E583" s="87" t="s">
        <v>203</v>
      </c>
      <c r="F583" s="87">
        <v>2021</v>
      </c>
      <c r="G583" s="87" t="s">
        <v>202</v>
      </c>
      <c r="H583" s="93">
        <v>716115</v>
      </c>
    </row>
    <row r="584" spans="2:8" ht="20.100000000000001" customHeight="1" x14ac:dyDescent="0.25">
      <c r="B584" s="92">
        <v>44246</v>
      </c>
      <c r="C584" s="87" t="s">
        <v>194</v>
      </c>
      <c r="D584" s="87" t="s">
        <v>190</v>
      </c>
      <c r="E584" s="87" t="s">
        <v>203</v>
      </c>
      <c r="F584" s="87">
        <v>2021</v>
      </c>
      <c r="G584" s="87" t="s">
        <v>202</v>
      </c>
      <c r="H584" s="93">
        <v>965181</v>
      </c>
    </row>
    <row r="585" spans="2:8" ht="20.100000000000001" customHeight="1" x14ac:dyDescent="0.25">
      <c r="B585" s="92">
        <v>44249</v>
      </c>
      <c r="C585" s="87" t="s">
        <v>194</v>
      </c>
      <c r="D585" s="87" t="s">
        <v>187</v>
      </c>
      <c r="E585" s="87" t="s">
        <v>203</v>
      </c>
      <c r="F585" s="87">
        <v>2021</v>
      </c>
      <c r="G585" s="87" t="s">
        <v>202</v>
      </c>
      <c r="H585" s="93">
        <v>1919674</v>
      </c>
    </row>
    <row r="586" spans="2:8" ht="20.100000000000001" customHeight="1" x14ac:dyDescent="0.25">
      <c r="B586" s="92">
        <v>44250</v>
      </c>
      <c r="C586" s="87" t="s">
        <v>194</v>
      </c>
      <c r="D586" s="87" t="s">
        <v>183</v>
      </c>
      <c r="E586" s="87" t="s">
        <v>203</v>
      </c>
      <c r="F586" s="87">
        <v>2021</v>
      </c>
      <c r="G586" s="87" t="s">
        <v>202</v>
      </c>
      <c r="H586" s="93">
        <v>710460</v>
      </c>
    </row>
    <row r="587" spans="2:8" ht="20.100000000000001" customHeight="1" x14ac:dyDescent="0.25">
      <c r="B587" s="92">
        <v>44251</v>
      </c>
      <c r="C587" s="87" t="s">
        <v>194</v>
      </c>
      <c r="D587" s="87" t="s">
        <v>183</v>
      </c>
      <c r="E587" s="87" t="s">
        <v>203</v>
      </c>
      <c r="F587" s="87">
        <v>2021</v>
      </c>
      <c r="G587" s="87" t="s">
        <v>202</v>
      </c>
      <c r="H587" s="93">
        <v>1159050</v>
      </c>
    </row>
    <row r="588" spans="2:8" ht="20.100000000000001" customHeight="1" x14ac:dyDescent="0.25">
      <c r="B588" s="92">
        <v>44251</v>
      </c>
      <c r="C588" s="87" t="s">
        <v>194</v>
      </c>
      <c r="D588" s="87" t="s">
        <v>187</v>
      </c>
      <c r="E588" s="87" t="s">
        <v>203</v>
      </c>
      <c r="F588" s="87">
        <v>2021</v>
      </c>
      <c r="G588" s="87" t="s">
        <v>202</v>
      </c>
      <c r="H588" s="93">
        <v>1553537</v>
      </c>
    </row>
    <row r="589" spans="2:8" ht="20.100000000000001" customHeight="1" x14ac:dyDescent="0.25">
      <c r="B589" s="92">
        <v>44257</v>
      </c>
      <c r="C589" s="87" t="s">
        <v>194</v>
      </c>
      <c r="D589" s="87" t="s">
        <v>187</v>
      </c>
      <c r="E589" s="87" t="s">
        <v>204</v>
      </c>
      <c r="F589" s="87">
        <v>2021</v>
      </c>
      <c r="G589" s="87" t="s">
        <v>202</v>
      </c>
      <c r="H589" s="93">
        <v>867425</v>
      </c>
    </row>
    <row r="590" spans="2:8" ht="20.100000000000001" customHeight="1" x14ac:dyDescent="0.25">
      <c r="B590" s="92">
        <v>44257</v>
      </c>
      <c r="C590" s="87" t="s">
        <v>194</v>
      </c>
      <c r="D590" s="87" t="s">
        <v>187</v>
      </c>
      <c r="E590" s="87" t="s">
        <v>204</v>
      </c>
      <c r="F590" s="87">
        <v>2021</v>
      </c>
      <c r="G590" s="87" t="s">
        <v>202</v>
      </c>
      <c r="H590" s="93">
        <v>867440</v>
      </c>
    </row>
    <row r="591" spans="2:8" ht="20.100000000000001" customHeight="1" x14ac:dyDescent="0.25">
      <c r="B591" s="92">
        <v>44258</v>
      </c>
      <c r="C591" s="87" t="s">
        <v>194</v>
      </c>
      <c r="D591" s="87" t="s">
        <v>187</v>
      </c>
      <c r="E591" s="87" t="s">
        <v>204</v>
      </c>
      <c r="F591" s="87">
        <v>2021</v>
      </c>
      <c r="G591" s="87" t="s">
        <v>202</v>
      </c>
      <c r="H591" s="93">
        <v>449075</v>
      </c>
    </row>
    <row r="592" spans="2:8" ht="20.100000000000001" customHeight="1" x14ac:dyDescent="0.25">
      <c r="B592" s="92">
        <v>44259</v>
      </c>
      <c r="C592" s="87" t="s">
        <v>194</v>
      </c>
      <c r="D592" s="87" t="s">
        <v>187</v>
      </c>
      <c r="E592" s="87" t="s">
        <v>204</v>
      </c>
      <c r="F592" s="87">
        <v>2021</v>
      </c>
      <c r="G592" s="87" t="s">
        <v>202</v>
      </c>
      <c r="H592" s="93">
        <v>1832972</v>
      </c>
    </row>
    <row r="593" spans="2:8" ht="20.100000000000001" customHeight="1" x14ac:dyDescent="0.25">
      <c r="B593" s="92">
        <v>44260</v>
      </c>
      <c r="C593" s="87" t="s">
        <v>194</v>
      </c>
      <c r="D593" s="87" t="s">
        <v>187</v>
      </c>
      <c r="E593" s="87" t="s">
        <v>204</v>
      </c>
      <c r="F593" s="87">
        <v>2021</v>
      </c>
      <c r="G593" s="87" t="s">
        <v>202</v>
      </c>
      <c r="H593" s="93">
        <v>1813286</v>
      </c>
    </row>
    <row r="594" spans="2:8" ht="20.100000000000001" customHeight="1" x14ac:dyDescent="0.25">
      <c r="B594" s="92">
        <v>44262</v>
      </c>
      <c r="C594" s="87" t="s">
        <v>194</v>
      </c>
      <c r="D594" s="87" t="s">
        <v>187</v>
      </c>
      <c r="E594" s="87" t="s">
        <v>204</v>
      </c>
      <c r="F594" s="87">
        <v>2021</v>
      </c>
      <c r="G594" s="87" t="s">
        <v>202</v>
      </c>
      <c r="H594" s="93">
        <v>1490096</v>
      </c>
    </row>
    <row r="595" spans="2:8" ht="20.100000000000001" customHeight="1" x14ac:dyDescent="0.25">
      <c r="B595" s="92">
        <v>44265</v>
      </c>
      <c r="C595" s="87" t="s">
        <v>194</v>
      </c>
      <c r="D595" s="87" t="s">
        <v>187</v>
      </c>
      <c r="E595" s="87" t="s">
        <v>204</v>
      </c>
      <c r="F595" s="87">
        <v>2021</v>
      </c>
      <c r="G595" s="87" t="s">
        <v>202</v>
      </c>
      <c r="H595" s="93">
        <v>317729</v>
      </c>
    </row>
    <row r="596" spans="2:8" ht="20.100000000000001" customHeight="1" x14ac:dyDescent="0.25">
      <c r="B596" s="92">
        <v>44268</v>
      </c>
      <c r="C596" s="87" t="s">
        <v>194</v>
      </c>
      <c r="D596" s="87" t="s">
        <v>187</v>
      </c>
      <c r="E596" s="87" t="s">
        <v>204</v>
      </c>
      <c r="F596" s="87">
        <v>2021</v>
      </c>
      <c r="G596" s="87" t="s">
        <v>202</v>
      </c>
      <c r="H596" s="93">
        <v>550392</v>
      </c>
    </row>
    <row r="597" spans="2:8" ht="20.100000000000001" customHeight="1" x14ac:dyDescent="0.25">
      <c r="B597" s="92">
        <v>44268</v>
      </c>
      <c r="C597" s="87" t="s">
        <v>194</v>
      </c>
      <c r="D597" s="87" t="s">
        <v>187</v>
      </c>
      <c r="E597" s="87" t="s">
        <v>204</v>
      </c>
      <c r="F597" s="87">
        <v>2021</v>
      </c>
      <c r="G597" s="87" t="s">
        <v>202</v>
      </c>
      <c r="H597" s="93">
        <v>391155</v>
      </c>
    </row>
    <row r="598" spans="2:8" ht="20.100000000000001" customHeight="1" x14ac:dyDescent="0.25">
      <c r="B598" s="92">
        <v>44269</v>
      </c>
      <c r="C598" s="87" t="s">
        <v>194</v>
      </c>
      <c r="D598" s="87" t="s">
        <v>187</v>
      </c>
      <c r="E598" s="87" t="s">
        <v>204</v>
      </c>
      <c r="F598" s="87">
        <v>2021</v>
      </c>
      <c r="G598" s="87" t="s">
        <v>202</v>
      </c>
      <c r="H598" s="93">
        <v>1019828</v>
      </c>
    </row>
    <row r="599" spans="2:8" ht="20.100000000000001" customHeight="1" x14ac:dyDescent="0.25">
      <c r="B599" s="92">
        <v>44272</v>
      </c>
      <c r="C599" s="87" t="s">
        <v>194</v>
      </c>
      <c r="D599" s="87" t="s">
        <v>183</v>
      </c>
      <c r="E599" s="87" t="s">
        <v>204</v>
      </c>
      <c r="F599" s="87">
        <v>2021</v>
      </c>
      <c r="G599" s="87" t="s">
        <v>202</v>
      </c>
      <c r="H599" s="93">
        <v>653125</v>
      </c>
    </row>
    <row r="600" spans="2:8" ht="20.100000000000001" customHeight="1" x14ac:dyDescent="0.25">
      <c r="B600" s="92">
        <v>44274</v>
      </c>
      <c r="C600" s="87" t="s">
        <v>194</v>
      </c>
      <c r="D600" s="87" t="s">
        <v>183</v>
      </c>
      <c r="E600" s="87" t="s">
        <v>204</v>
      </c>
      <c r="F600" s="87">
        <v>2021</v>
      </c>
      <c r="G600" s="87" t="s">
        <v>202</v>
      </c>
      <c r="H600" s="93">
        <v>653310</v>
      </c>
    </row>
    <row r="601" spans="2:8" ht="20.100000000000001" customHeight="1" x14ac:dyDescent="0.25">
      <c r="B601" s="92">
        <v>44277</v>
      </c>
      <c r="C601" s="87" t="s">
        <v>194</v>
      </c>
      <c r="D601" s="87" t="s">
        <v>183</v>
      </c>
      <c r="E601" s="87" t="s">
        <v>204</v>
      </c>
      <c r="F601" s="87">
        <v>2021</v>
      </c>
      <c r="G601" s="87" t="s">
        <v>202</v>
      </c>
      <c r="H601" s="93">
        <v>704506</v>
      </c>
    </row>
    <row r="602" spans="2:8" ht="20.100000000000001" customHeight="1" x14ac:dyDescent="0.25">
      <c r="B602" s="92">
        <v>44280</v>
      </c>
      <c r="C602" s="87" t="s">
        <v>194</v>
      </c>
      <c r="D602" s="87" t="s">
        <v>183</v>
      </c>
      <c r="E602" s="87" t="s">
        <v>204</v>
      </c>
      <c r="F602" s="87">
        <v>2021</v>
      </c>
      <c r="G602" s="87" t="s">
        <v>202</v>
      </c>
      <c r="H602" s="93">
        <v>310953</v>
      </c>
    </row>
    <row r="603" spans="2:8" ht="20.100000000000001" customHeight="1" x14ac:dyDescent="0.25">
      <c r="B603" s="92">
        <v>44281</v>
      </c>
      <c r="C603" s="87" t="s">
        <v>194</v>
      </c>
      <c r="D603" s="87" t="s">
        <v>183</v>
      </c>
      <c r="E603" s="87" t="s">
        <v>204</v>
      </c>
      <c r="F603" s="87">
        <v>2021</v>
      </c>
      <c r="G603" s="87" t="s">
        <v>202</v>
      </c>
      <c r="H603" s="93">
        <v>237671</v>
      </c>
    </row>
    <row r="604" spans="2:8" ht="20.100000000000001" customHeight="1" x14ac:dyDescent="0.25">
      <c r="B604" s="92">
        <v>44283</v>
      </c>
      <c r="C604" s="87" t="s">
        <v>189</v>
      </c>
      <c r="D604" s="87" t="s">
        <v>183</v>
      </c>
      <c r="E604" s="87" t="s">
        <v>204</v>
      </c>
      <c r="F604" s="87">
        <v>2021</v>
      </c>
      <c r="G604" s="87" t="s">
        <v>202</v>
      </c>
      <c r="H604" s="93">
        <v>923332</v>
      </c>
    </row>
    <row r="605" spans="2:8" ht="20.100000000000001" customHeight="1" x14ac:dyDescent="0.25">
      <c r="B605" s="92">
        <v>44283</v>
      </c>
      <c r="C605" s="87" t="s">
        <v>189</v>
      </c>
      <c r="D605" s="87" t="s">
        <v>190</v>
      </c>
      <c r="E605" s="87" t="s">
        <v>204</v>
      </c>
      <c r="F605" s="87">
        <v>2021</v>
      </c>
      <c r="G605" s="87" t="s">
        <v>202</v>
      </c>
      <c r="H605" s="93">
        <v>552682</v>
      </c>
    </row>
    <row r="606" spans="2:8" ht="20.100000000000001" customHeight="1" x14ac:dyDescent="0.25">
      <c r="B606" s="92">
        <v>44285</v>
      </c>
      <c r="C606" s="87" t="s">
        <v>189</v>
      </c>
      <c r="D606" s="87" t="s">
        <v>183</v>
      </c>
      <c r="E606" s="87" t="s">
        <v>204</v>
      </c>
      <c r="F606" s="87">
        <v>2021</v>
      </c>
      <c r="G606" s="87" t="s">
        <v>202</v>
      </c>
      <c r="H606" s="93">
        <v>845410</v>
      </c>
    </row>
    <row r="607" spans="2:8" ht="20.100000000000001" customHeight="1" x14ac:dyDescent="0.25">
      <c r="B607" s="92">
        <v>44287</v>
      </c>
      <c r="C607" s="87" t="s">
        <v>189</v>
      </c>
      <c r="D607" s="87" t="s">
        <v>183</v>
      </c>
      <c r="E607" s="87" t="s">
        <v>205</v>
      </c>
      <c r="F607" s="87">
        <v>2021</v>
      </c>
      <c r="G607" s="87" t="s">
        <v>202</v>
      </c>
      <c r="H607" s="93">
        <v>473634</v>
      </c>
    </row>
    <row r="608" spans="2:8" ht="20.100000000000001" customHeight="1" x14ac:dyDescent="0.25">
      <c r="B608" s="92">
        <v>44288</v>
      </c>
      <c r="C608" s="87" t="s">
        <v>189</v>
      </c>
      <c r="D608" s="87" t="s">
        <v>183</v>
      </c>
      <c r="E608" s="87" t="s">
        <v>205</v>
      </c>
      <c r="F608" s="87">
        <v>2021</v>
      </c>
      <c r="G608" s="87" t="s">
        <v>202</v>
      </c>
      <c r="H608" s="93">
        <v>742897</v>
      </c>
    </row>
    <row r="609" spans="2:8" ht="20.100000000000001" customHeight="1" x14ac:dyDescent="0.25">
      <c r="B609" s="92">
        <v>44288</v>
      </c>
      <c r="C609" s="87" t="s">
        <v>189</v>
      </c>
      <c r="D609" s="87" t="s">
        <v>183</v>
      </c>
      <c r="E609" s="87" t="s">
        <v>205</v>
      </c>
      <c r="F609" s="87">
        <v>2021</v>
      </c>
      <c r="G609" s="87" t="s">
        <v>202</v>
      </c>
      <c r="H609" s="93">
        <v>1931479</v>
      </c>
    </row>
    <row r="610" spans="2:8" ht="20.100000000000001" customHeight="1" x14ac:dyDescent="0.25">
      <c r="B610" s="92">
        <v>44289</v>
      </c>
      <c r="C610" s="87" t="s">
        <v>189</v>
      </c>
      <c r="D610" s="87" t="s">
        <v>183</v>
      </c>
      <c r="E610" s="87" t="s">
        <v>205</v>
      </c>
      <c r="F610" s="87">
        <v>2021</v>
      </c>
      <c r="G610" s="87" t="s">
        <v>202</v>
      </c>
      <c r="H610" s="93">
        <v>342611</v>
      </c>
    </row>
    <row r="611" spans="2:8" ht="20.100000000000001" customHeight="1" x14ac:dyDescent="0.25">
      <c r="B611" s="92">
        <v>44290</v>
      </c>
      <c r="C611" s="87" t="s">
        <v>189</v>
      </c>
      <c r="D611" s="87" t="s">
        <v>183</v>
      </c>
      <c r="E611" s="87" t="s">
        <v>205</v>
      </c>
      <c r="F611" s="87">
        <v>2021</v>
      </c>
      <c r="G611" s="87" t="s">
        <v>202</v>
      </c>
      <c r="H611" s="93">
        <v>1208575</v>
      </c>
    </row>
    <row r="612" spans="2:8" ht="20.100000000000001" customHeight="1" x14ac:dyDescent="0.25">
      <c r="B612" s="92">
        <v>44291</v>
      </c>
      <c r="C612" s="87" t="s">
        <v>189</v>
      </c>
      <c r="D612" s="87" t="s">
        <v>183</v>
      </c>
      <c r="E612" s="87" t="s">
        <v>205</v>
      </c>
      <c r="F612" s="87">
        <v>2021</v>
      </c>
      <c r="G612" s="87" t="s">
        <v>202</v>
      </c>
      <c r="H612" s="93">
        <v>1057025</v>
      </c>
    </row>
    <row r="613" spans="2:8" ht="20.100000000000001" customHeight="1" x14ac:dyDescent="0.25">
      <c r="B613" s="92">
        <v>44292</v>
      </c>
      <c r="C613" s="87" t="s">
        <v>189</v>
      </c>
      <c r="D613" s="87" t="s">
        <v>183</v>
      </c>
      <c r="E613" s="87" t="s">
        <v>205</v>
      </c>
      <c r="F613" s="87">
        <v>2021</v>
      </c>
      <c r="G613" s="87" t="s">
        <v>202</v>
      </c>
      <c r="H613" s="93">
        <v>1721828</v>
      </c>
    </row>
    <row r="614" spans="2:8" ht="20.100000000000001" customHeight="1" x14ac:dyDescent="0.25">
      <c r="B614" s="92">
        <v>44293</v>
      </c>
      <c r="C614" s="87" t="s">
        <v>189</v>
      </c>
      <c r="D614" s="87" t="s">
        <v>183</v>
      </c>
      <c r="E614" s="87" t="s">
        <v>205</v>
      </c>
      <c r="F614" s="87">
        <v>2021</v>
      </c>
      <c r="G614" s="87" t="s">
        <v>202</v>
      </c>
      <c r="H614" s="93">
        <v>635510</v>
      </c>
    </row>
    <row r="615" spans="2:8" ht="20.100000000000001" customHeight="1" x14ac:dyDescent="0.25">
      <c r="B615" s="92">
        <v>44295</v>
      </c>
      <c r="C615" s="87" t="s">
        <v>189</v>
      </c>
      <c r="D615" s="87" t="s">
        <v>187</v>
      </c>
      <c r="E615" s="87" t="s">
        <v>205</v>
      </c>
      <c r="F615" s="87">
        <v>2021</v>
      </c>
      <c r="G615" s="87" t="s">
        <v>202</v>
      </c>
      <c r="H615" s="93">
        <v>741781</v>
      </c>
    </row>
    <row r="616" spans="2:8" ht="20.100000000000001" customHeight="1" x14ac:dyDescent="0.25">
      <c r="B616" s="92">
        <v>44296</v>
      </c>
      <c r="C616" s="87" t="s">
        <v>189</v>
      </c>
      <c r="D616" s="87" t="s">
        <v>187</v>
      </c>
      <c r="E616" s="87" t="s">
        <v>205</v>
      </c>
      <c r="F616" s="87">
        <v>2021</v>
      </c>
      <c r="G616" s="87" t="s">
        <v>202</v>
      </c>
      <c r="H616" s="93">
        <v>775601</v>
      </c>
    </row>
    <row r="617" spans="2:8" ht="20.100000000000001" customHeight="1" x14ac:dyDescent="0.25">
      <c r="B617" s="92">
        <v>44296</v>
      </c>
      <c r="C617" s="87" t="s">
        <v>189</v>
      </c>
      <c r="D617" s="87" t="s">
        <v>187</v>
      </c>
      <c r="E617" s="87" t="s">
        <v>205</v>
      </c>
      <c r="F617" s="87">
        <v>2021</v>
      </c>
      <c r="G617" s="87" t="s">
        <v>202</v>
      </c>
      <c r="H617" s="93">
        <v>750053</v>
      </c>
    </row>
    <row r="618" spans="2:8" ht="20.100000000000001" customHeight="1" x14ac:dyDescent="0.25">
      <c r="B618" s="92">
        <v>44296</v>
      </c>
      <c r="C618" s="87" t="s">
        <v>189</v>
      </c>
      <c r="D618" s="87" t="s">
        <v>187</v>
      </c>
      <c r="E618" s="87" t="s">
        <v>205</v>
      </c>
      <c r="F618" s="87">
        <v>2021</v>
      </c>
      <c r="G618" s="87" t="s">
        <v>202</v>
      </c>
      <c r="H618" s="93">
        <v>772157</v>
      </c>
    </row>
    <row r="619" spans="2:8" ht="20.100000000000001" customHeight="1" x14ac:dyDescent="0.25">
      <c r="B619" s="92">
        <v>44296</v>
      </c>
      <c r="C619" s="87" t="s">
        <v>189</v>
      </c>
      <c r="D619" s="87" t="s">
        <v>187</v>
      </c>
      <c r="E619" s="87" t="s">
        <v>205</v>
      </c>
      <c r="F619" s="87">
        <v>2021</v>
      </c>
      <c r="G619" s="87" t="s">
        <v>202</v>
      </c>
      <c r="H619" s="93">
        <v>1616031</v>
      </c>
    </row>
    <row r="620" spans="2:8" ht="20.100000000000001" customHeight="1" x14ac:dyDescent="0.25">
      <c r="B620" s="92">
        <v>44298</v>
      </c>
      <c r="C620" s="87" t="s">
        <v>189</v>
      </c>
      <c r="D620" s="87" t="s">
        <v>187</v>
      </c>
      <c r="E620" s="87" t="s">
        <v>205</v>
      </c>
      <c r="F620" s="87">
        <v>2021</v>
      </c>
      <c r="G620" s="87" t="s">
        <v>202</v>
      </c>
      <c r="H620" s="93">
        <v>501597</v>
      </c>
    </row>
    <row r="621" spans="2:8" ht="20.100000000000001" customHeight="1" x14ac:dyDescent="0.25">
      <c r="B621" s="92">
        <v>44300</v>
      </c>
      <c r="C621" s="87" t="s">
        <v>189</v>
      </c>
      <c r="D621" s="87" t="s">
        <v>187</v>
      </c>
      <c r="E621" s="87" t="s">
        <v>205</v>
      </c>
      <c r="F621" s="87">
        <v>2021</v>
      </c>
      <c r="G621" s="87" t="s">
        <v>202</v>
      </c>
      <c r="H621" s="93">
        <v>342694</v>
      </c>
    </row>
    <row r="622" spans="2:8" ht="20.100000000000001" customHeight="1" x14ac:dyDescent="0.25">
      <c r="B622" s="92">
        <v>44300</v>
      </c>
      <c r="C622" s="87" t="s">
        <v>189</v>
      </c>
      <c r="D622" s="87" t="s">
        <v>190</v>
      </c>
      <c r="E622" s="87" t="s">
        <v>205</v>
      </c>
      <c r="F622" s="87">
        <v>2021</v>
      </c>
      <c r="G622" s="87" t="s">
        <v>202</v>
      </c>
      <c r="H622" s="93">
        <v>1471375</v>
      </c>
    </row>
    <row r="623" spans="2:8" ht="20.100000000000001" customHeight="1" x14ac:dyDescent="0.25">
      <c r="B623" s="92">
        <v>44301</v>
      </c>
      <c r="C623" s="87" t="s">
        <v>189</v>
      </c>
      <c r="D623" s="87" t="s">
        <v>187</v>
      </c>
      <c r="E623" s="87" t="s">
        <v>205</v>
      </c>
      <c r="F623" s="87">
        <v>2021</v>
      </c>
      <c r="G623" s="87" t="s">
        <v>202</v>
      </c>
      <c r="H623" s="93">
        <v>1447654</v>
      </c>
    </row>
    <row r="624" spans="2:8" ht="20.100000000000001" customHeight="1" x14ac:dyDescent="0.25">
      <c r="B624" s="92">
        <v>44301</v>
      </c>
      <c r="C624" s="87" t="s">
        <v>189</v>
      </c>
      <c r="D624" s="87" t="s">
        <v>190</v>
      </c>
      <c r="E624" s="87" t="s">
        <v>205</v>
      </c>
      <c r="F624" s="87">
        <v>2021</v>
      </c>
      <c r="G624" s="87" t="s">
        <v>202</v>
      </c>
      <c r="H624" s="93">
        <v>1138550</v>
      </c>
    </row>
    <row r="625" spans="2:8" ht="20.100000000000001" customHeight="1" x14ac:dyDescent="0.25">
      <c r="B625" s="92">
        <v>44302</v>
      </c>
      <c r="C625" s="87" t="s">
        <v>189</v>
      </c>
      <c r="D625" s="87" t="s">
        <v>190</v>
      </c>
      <c r="E625" s="87" t="s">
        <v>205</v>
      </c>
      <c r="F625" s="87">
        <v>2021</v>
      </c>
      <c r="G625" s="87" t="s">
        <v>202</v>
      </c>
      <c r="H625" s="93">
        <v>126557</v>
      </c>
    </row>
    <row r="626" spans="2:8" ht="20.100000000000001" customHeight="1" x14ac:dyDescent="0.25">
      <c r="B626" s="92">
        <v>44303</v>
      </c>
      <c r="C626" s="87" t="s">
        <v>189</v>
      </c>
      <c r="D626" s="87" t="s">
        <v>190</v>
      </c>
      <c r="E626" s="87" t="s">
        <v>205</v>
      </c>
      <c r="F626" s="87">
        <v>2021</v>
      </c>
      <c r="G626" s="87" t="s">
        <v>202</v>
      </c>
      <c r="H626" s="93">
        <v>1338180</v>
      </c>
    </row>
    <row r="627" spans="2:8" ht="20.100000000000001" customHeight="1" x14ac:dyDescent="0.25">
      <c r="B627" s="92">
        <v>44305</v>
      </c>
      <c r="C627" s="87" t="s">
        <v>189</v>
      </c>
      <c r="D627" s="87" t="s">
        <v>190</v>
      </c>
      <c r="E627" s="87" t="s">
        <v>205</v>
      </c>
      <c r="F627" s="87">
        <v>2021</v>
      </c>
      <c r="G627" s="87" t="s">
        <v>202</v>
      </c>
      <c r="H627" s="93">
        <v>1482245</v>
      </c>
    </row>
    <row r="628" spans="2:8" ht="20.100000000000001" customHeight="1" x14ac:dyDescent="0.25">
      <c r="B628" s="92">
        <v>44308</v>
      </c>
      <c r="C628" s="87" t="s">
        <v>189</v>
      </c>
      <c r="D628" s="87" t="s">
        <v>190</v>
      </c>
      <c r="E628" s="87" t="s">
        <v>205</v>
      </c>
      <c r="F628" s="87">
        <v>2021</v>
      </c>
      <c r="G628" s="87" t="s">
        <v>202</v>
      </c>
      <c r="H628" s="93">
        <v>1483781</v>
      </c>
    </row>
    <row r="629" spans="2:8" ht="20.100000000000001" customHeight="1" x14ac:dyDescent="0.25">
      <c r="B629" s="92">
        <v>44309</v>
      </c>
      <c r="C629" s="87" t="s">
        <v>189</v>
      </c>
      <c r="D629" s="87" t="s">
        <v>190</v>
      </c>
      <c r="E629" s="87" t="s">
        <v>205</v>
      </c>
      <c r="F629" s="87">
        <v>2021</v>
      </c>
      <c r="G629" s="87" t="s">
        <v>202</v>
      </c>
      <c r="H629" s="93">
        <v>1291426</v>
      </c>
    </row>
    <row r="630" spans="2:8" ht="20.100000000000001" customHeight="1" x14ac:dyDescent="0.25">
      <c r="B630" s="92">
        <v>44310</v>
      </c>
      <c r="C630" s="87" t="s">
        <v>189</v>
      </c>
      <c r="D630" s="87" t="s">
        <v>190</v>
      </c>
      <c r="E630" s="87" t="s">
        <v>205</v>
      </c>
      <c r="F630" s="87">
        <v>2021</v>
      </c>
      <c r="G630" s="87" t="s">
        <v>202</v>
      </c>
      <c r="H630" s="93">
        <v>494077</v>
      </c>
    </row>
    <row r="631" spans="2:8" ht="20.100000000000001" customHeight="1" x14ac:dyDescent="0.25">
      <c r="B631" s="92">
        <v>44312</v>
      </c>
      <c r="C631" s="87" t="s">
        <v>192</v>
      </c>
      <c r="D631" s="87" t="s">
        <v>190</v>
      </c>
      <c r="E631" s="87" t="s">
        <v>205</v>
      </c>
      <c r="F631" s="87">
        <v>2021</v>
      </c>
      <c r="G631" s="87" t="s">
        <v>202</v>
      </c>
      <c r="H631" s="93">
        <v>244270</v>
      </c>
    </row>
    <row r="632" spans="2:8" ht="20.100000000000001" customHeight="1" x14ac:dyDescent="0.25">
      <c r="B632" s="92">
        <v>44313</v>
      </c>
      <c r="C632" s="87" t="s">
        <v>192</v>
      </c>
      <c r="D632" s="87" t="s">
        <v>190</v>
      </c>
      <c r="E632" s="87" t="s">
        <v>205</v>
      </c>
      <c r="F632" s="87">
        <v>2021</v>
      </c>
      <c r="G632" s="87" t="s">
        <v>202</v>
      </c>
      <c r="H632" s="93">
        <v>202651</v>
      </c>
    </row>
    <row r="633" spans="2:8" ht="20.100000000000001" customHeight="1" x14ac:dyDescent="0.25">
      <c r="B633" s="92">
        <v>44314</v>
      </c>
      <c r="C633" s="87" t="s">
        <v>192</v>
      </c>
      <c r="D633" s="87" t="s">
        <v>193</v>
      </c>
      <c r="E633" s="87" t="s">
        <v>205</v>
      </c>
      <c r="F633" s="87">
        <v>2021</v>
      </c>
      <c r="G633" s="87" t="s">
        <v>202</v>
      </c>
      <c r="H633" s="93">
        <v>1194863</v>
      </c>
    </row>
    <row r="634" spans="2:8" ht="20.100000000000001" customHeight="1" x14ac:dyDescent="0.25">
      <c r="B634" s="92">
        <v>44314</v>
      </c>
      <c r="C634" s="87" t="s">
        <v>192</v>
      </c>
      <c r="D634" s="87" t="s">
        <v>190</v>
      </c>
      <c r="E634" s="87" t="s">
        <v>205</v>
      </c>
      <c r="F634" s="87">
        <v>2021</v>
      </c>
      <c r="G634" s="87" t="s">
        <v>202</v>
      </c>
      <c r="H634" s="93">
        <v>985177</v>
      </c>
    </row>
    <row r="635" spans="2:8" ht="20.100000000000001" customHeight="1" x14ac:dyDescent="0.25">
      <c r="B635" s="92">
        <v>44315</v>
      </c>
      <c r="C635" s="87" t="s">
        <v>192</v>
      </c>
      <c r="D635" s="87" t="s">
        <v>190</v>
      </c>
      <c r="E635" s="87" t="s">
        <v>205</v>
      </c>
      <c r="F635" s="87">
        <v>2021</v>
      </c>
      <c r="G635" s="87" t="s">
        <v>202</v>
      </c>
      <c r="H635" s="93">
        <v>1612172</v>
      </c>
    </row>
    <row r="636" spans="2:8" ht="20.100000000000001" customHeight="1" x14ac:dyDescent="0.25">
      <c r="B636" s="92">
        <v>44315</v>
      </c>
      <c r="C636" s="87" t="s">
        <v>192</v>
      </c>
      <c r="D636" s="87" t="s">
        <v>190</v>
      </c>
      <c r="E636" s="87" t="s">
        <v>205</v>
      </c>
      <c r="F636" s="87">
        <v>2021</v>
      </c>
      <c r="G636" s="87" t="s">
        <v>202</v>
      </c>
      <c r="H636" s="93">
        <v>362308</v>
      </c>
    </row>
    <row r="637" spans="2:8" ht="20.100000000000001" customHeight="1" x14ac:dyDescent="0.25">
      <c r="B637" s="92">
        <v>44316</v>
      </c>
      <c r="C637" s="87" t="s">
        <v>192</v>
      </c>
      <c r="D637" s="87" t="s">
        <v>190</v>
      </c>
      <c r="E637" s="87" t="s">
        <v>205</v>
      </c>
      <c r="F637" s="87">
        <v>2021</v>
      </c>
      <c r="G637" s="87" t="s">
        <v>202</v>
      </c>
      <c r="H637" s="93">
        <v>1637925</v>
      </c>
    </row>
    <row r="638" spans="2:8" ht="20.100000000000001" customHeight="1" x14ac:dyDescent="0.25">
      <c r="B638" s="92">
        <v>44318</v>
      </c>
      <c r="C638" s="87" t="s">
        <v>192</v>
      </c>
      <c r="D638" s="87" t="s">
        <v>190</v>
      </c>
      <c r="E638" s="87" t="s">
        <v>206</v>
      </c>
      <c r="F638" s="87">
        <v>2021</v>
      </c>
      <c r="G638" s="87" t="s">
        <v>207</v>
      </c>
      <c r="H638" s="93">
        <v>1112967</v>
      </c>
    </row>
    <row r="639" spans="2:8" ht="20.100000000000001" customHeight="1" x14ac:dyDescent="0.25">
      <c r="B639" s="92">
        <v>44320</v>
      </c>
      <c r="C639" s="87" t="s">
        <v>192</v>
      </c>
      <c r="D639" s="87" t="s">
        <v>190</v>
      </c>
      <c r="E639" s="87" t="s">
        <v>206</v>
      </c>
      <c r="F639" s="87">
        <v>2021</v>
      </c>
      <c r="G639" s="87" t="s">
        <v>207</v>
      </c>
      <c r="H639" s="93">
        <v>236582</v>
      </c>
    </row>
    <row r="640" spans="2:8" ht="20.100000000000001" customHeight="1" x14ac:dyDescent="0.25">
      <c r="B640" s="92">
        <v>44321</v>
      </c>
      <c r="C640" s="87" t="s">
        <v>192</v>
      </c>
      <c r="D640" s="87" t="s">
        <v>190</v>
      </c>
      <c r="E640" s="87" t="s">
        <v>206</v>
      </c>
      <c r="F640" s="87">
        <v>2021</v>
      </c>
      <c r="G640" s="87" t="s">
        <v>207</v>
      </c>
      <c r="H640" s="93">
        <v>690844</v>
      </c>
    </row>
    <row r="641" spans="2:8" ht="20.100000000000001" customHeight="1" x14ac:dyDescent="0.25">
      <c r="B641" s="92">
        <v>44324</v>
      </c>
      <c r="C641" s="87" t="s">
        <v>192</v>
      </c>
      <c r="D641" s="87" t="s">
        <v>187</v>
      </c>
      <c r="E641" s="87" t="s">
        <v>206</v>
      </c>
      <c r="F641" s="87">
        <v>2021</v>
      </c>
      <c r="G641" s="87" t="s">
        <v>207</v>
      </c>
      <c r="H641" s="93">
        <v>1755000</v>
      </c>
    </row>
    <row r="642" spans="2:8" ht="20.100000000000001" customHeight="1" x14ac:dyDescent="0.25">
      <c r="B642" s="92">
        <v>44324</v>
      </c>
      <c r="C642" s="87" t="s">
        <v>192</v>
      </c>
      <c r="D642" s="87" t="s">
        <v>190</v>
      </c>
      <c r="E642" s="87" t="s">
        <v>206</v>
      </c>
      <c r="F642" s="87">
        <v>2021</v>
      </c>
      <c r="G642" s="87" t="s">
        <v>207</v>
      </c>
      <c r="H642" s="93">
        <v>402346</v>
      </c>
    </row>
    <row r="643" spans="2:8" ht="20.100000000000001" customHeight="1" x14ac:dyDescent="0.25">
      <c r="B643" s="92">
        <v>44325</v>
      </c>
      <c r="C643" s="87" t="s">
        <v>192</v>
      </c>
      <c r="D643" s="87" t="s">
        <v>190</v>
      </c>
      <c r="E643" s="87" t="s">
        <v>206</v>
      </c>
      <c r="F643" s="87">
        <v>2021</v>
      </c>
      <c r="G643" s="87" t="s">
        <v>207</v>
      </c>
      <c r="H643" s="93">
        <v>1960974</v>
      </c>
    </row>
    <row r="644" spans="2:8" ht="20.100000000000001" customHeight="1" x14ac:dyDescent="0.25">
      <c r="B644" s="92">
        <v>44326</v>
      </c>
      <c r="C644" s="87" t="s">
        <v>192</v>
      </c>
      <c r="D644" s="87" t="s">
        <v>190</v>
      </c>
      <c r="E644" s="87" t="s">
        <v>206</v>
      </c>
      <c r="F644" s="87">
        <v>2021</v>
      </c>
      <c r="G644" s="87" t="s">
        <v>207</v>
      </c>
      <c r="H644" s="93">
        <v>1693451</v>
      </c>
    </row>
    <row r="645" spans="2:8" ht="20.100000000000001" customHeight="1" x14ac:dyDescent="0.25">
      <c r="B645" s="92">
        <v>44327</v>
      </c>
      <c r="C645" s="87" t="s">
        <v>192</v>
      </c>
      <c r="D645" s="87" t="s">
        <v>190</v>
      </c>
      <c r="E645" s="87" t="s">
        <v>206</v>
      </c>
      <c r="F645" s="87">
        <v>2021</v>
      </c>
      <c r="G645" s="87" t="s">
        <v>207</v>
      </c>
      <c r="H645" s="93">
        <v>348204</v>
      </c>
    </row>
    <row r="646" spans="2:8" ht="20.100000000000001" customHeight="1" x14ac:dyDescent="0.25">
      <c r="B646" s="92">
        <v>44331</v>
      </c>
      <c r="C646" s="87" t="s">
        <v>192</v>
      </c>
      <c r="D646" s="87" t="s">
        <v>190</v>
      </c>
      <c r="E646" s="87" t="s">
        <v>206</v>
      </c>
      <c r="F646" s="87">
        <v>2021</v>
      </c>
      <c r="G646" s="87" t="s">
        <v>207</v>
      </c>
      <c r="H646" s="93">
        <v>1603278</v>
      </c>
    </row>
    <row r="647" spans="2:8" ht="20.100000000000001" customHeight="1" x14ac:dyDescent="0.25">
      <c r="B647" s="92">
        <v>44332</v>
      </c>
      <c r="C647" s="87" t="s">
        <v>192</v>
      </c>
      <c r="D647" s="87" t="s">
        <v>190</v>
      </c>
      <c r="E647" s="87" t="s">
        <v>206</v>
      </c>
      <c r="F647" s="87">
        <v>2021</v>
      </c>
      <c r="G647" s="87" t="s">
        <v>207</v>
      </c>
      <c r="H647" s="93">
        <v>1342342</v>
      </c>
    </row>
    <row r="648" spans="2:8" ht="20.100000000000001" customHeight="1" x14ac:dyDescent="0.25">
      <c r="B648" s="92">
        <v>44335</v>
      </c>
      <c r="C648" s="87" t="s">
        <v>192</v>
      </c>
      <c r="D648" s="87" t="s">
        <v>183</v>
      </c>
      <c r="E648" s="87" t="s">
        <v>206</v>
      </c>
      <c r="F648" s="87">
        <v>2021</v>
      </c>
      <c r="G648" s="87" t="s">
        <v>207</v>
      </c>
      <c r="H648" s="93">
        <v>935490</v>
      </c>
    </row>
    <row r="649" spans="2:8" ht="20.100000000000001" customHeight="1" x14ac:dyDescent="0.25">
      <c r="B649" s="92">
        <v>44335</v>
      </c>
      <c r="C649" s="87" t="s">
        <v>192</v>
      </c>
      <c r="D649" s="87" t="s">
        <v>190</v>
      </c>
      <c r="E649" s="87" t="s">
        <v>206</v>
      </c>
      <c r="F649" s="87">
        <v>2021</v>
      </c>
      <c r="G649" s="87" t="s">
        <v>207</v>
      </c>
      <c r="H649" s="93">
        <v>1598325</v>
      </c>
    </row>
    <row r="650" spans="2:8" ht="20.100000000000001" customHeight="1" x14ac:dyDescent="0.25">
      <c r="B650" s="92">
        <v>44342</v>
      </c>
      <c r="C650" s="87" t="s">
        <v>192</v>
      </c>
      <c r="D650" s="87" t="s">
        <v>190</v>
      </c>
      <c r="E650" s="87" t="s">
        <v>206</v>
      </c>
      <c r="F650" s="87">
        <v>2021</v>
      </c>
      <c r="G650" s="87" t="s">
        <v>207</v>
      </c>
      <c r="H650" s="93">
        <v>1430846</v>
      </c>
    </row>
    <row r="651" spans="2:8" ht="20.100000000000001" customHeight="1" x14ac:dyDescent="0.25">
      <c r="B651" s="92">
        <v>44343</v>
      </c>
      <c r="C651" s="87" t="s">
        <v>192</v>
      </c>
      <c r="D651" s="87" t="s">
        <v>190</v>
      </c>
      <c r="E651" s="87" t="s">
        <v>206</v>
      </c>
      <c r="F651" s="87">
        <v>2021</v>
      </c>
      <c r="G651" s="87" t="s">
        <v>207</v>
      </c>
      <c r="H651" s="93">
        <v>214411</v>
      </c>
    </row>
    <row r="652" spans="2:8" ht="20.100000000000001" customHeight="1" x14ac:dyDescent="0.25">
      <c r="B652" s="92">
        <v>44344</v>
      </c>
      <c r="C652" s="87" t="s">
        <v>192</v>
      </c>
      <c r="D652" s="87" t="s">
        <v>190</v>
      </c>
      <c r="E652" s="87" t="s">
        <v>206</v>
      </c>
      <c r="F652" s="87">
        <v>2021</v>
      </c>
      <c r="G652" s="87" t="s">
        <v>207</v>
      </c>
      <c r="H652" s="93">
        <v>791424</v>
      </c>
    </row>
    <row r="653" spans="2:8" ht="20.100000000000001" customHeight="1" x14ac:dyDescent="0.25">
      <c r="B653" s="92">
        <v>44346</v>
      </c>
      <c r="C653" s="87" t="s">
        <v>192</v>
      </c>
      <c r="D653" s="87" t="s">
        <v>183</v>
      </c>
      <c r="E653" s="87" t="s">
        <v>206</v>
      </c>
      <c r="F653" s="87">
        <v>2021</v>
      </c>
      <c r="G653" s="87" t="s">
        <v>207</v>
      </c>
      <c r="H653" s="93">
        <v>394061</v>
      </c>
    </row>
    <row r="654" spans="2:8" ht="20.100000000000001" customHeight="1" x14ac:dyDescent="0.25">
      <c r="B654" s="92">
        <v>44348</v>
      </c>
      <c r="C654" s="87" t="s">
        <v>192</v>
      </c>
      <c r="D654" s="87" t="s">
        <v>190</v>
      </c>
      <c r="E654" s="87" t="s">
        <v>208</v>
      </c>
      <c r="F654" s="87">
        <v>2021</v>
      </c>
      <c r="G654" s="87" t="s">
        <v>207</v>
      </c>
      <c r="H654" s="93">
        <v>272760</v>
      </c>
    </row>
    <row r="655" spans="2:8" ht="20.100000000000001" customHeight="1" x14ac:dyDescent="0.25">
      <c r="B655" s="92">
        <v>44350</v>
      </c>
      <c r="C655" s="87" t="s">
        <v>192</v>
      </c>
      <c r="D655" s="87" t="s">
        <v>190</v>
      </c>
      <c r="E655" s="87" t="s">
        <v>208</v>
      </c>
      <c r="F655" s="87">
        <v>2021</v>
      </c>
      <c r="G655" s="87" t="s">
        <v>207</v>
      </c>
      <c r="H655" s="93">
        <v>1639657</v>
      </c>
    </row>
    <row r="656" spans="2:8" ht="20.100000000000001" customHeight="1" x14ac:dyDescent="0.25">
      <c r="B656" s="92">
        <v>44350</v>
      </c>
      <c r="C656" s="87" t="s">
        <v>195</v>
      </c>
      <c r="D656" s="87" t="s">
        <v>183</v>
      </c>
      <c r="E656" s="87" t="s">
        <v>208</v>
      </c>
      <c r="F656" s="87">
        <v>2021</v>
      </c>
      <c r="G656" s="87" t="s">
        <v>207</v>
      </c>
      <c r="H656" s="93">
        <v>577852</v>
      </c>
    </row>
    <row r="657" spans="2:8" ht="20.100000000000001" customHeight="1" x14ac:dyDescent="0.25">
      <c r="B657" s="92">
        <v>44351</v>
      </c>
      <c r="C657" s="87" t="s">
        <v>195</v>
      </c>
      <c r="D657" s="87" t="s">
        <v>183</v>
      </c>
      <c r="E657" s="87" t="s">
        <v>208</v>
      </c>
      <c r="F657" s="87">
        <v>2021</v>
      </c>
      <c r="G657" s="87" t="s">
        <v>207</v>
      </c>
      <c r="H657" s="93">
        <v>597433</v>
      </c>
    </row>
    <row r="658" spans="2:8" ht="20.100000000000001" customHeight="1" x14ac:dyDescent="0.25">
      <c r="B658" s="92">
        <v>44351</v>
      </c>
      <c r="C658" s="87" t="s">
        <v>195</v>
      </c>
      <c r="D658" s="87" t="s">
        <v>183</v>
      </c>
      <c r="E658" s="87" t="s">
        <v>208</v>
      </c>
      <c r="F658" s="87">
        <v>2021</v>
      </c>
      <c r="G658" s="87" t="s">
        <v>207</v>
      </c>
      <c r="H658" s="93">
        <v>264551</v>
      </c>
    </row>
    <row r="659" spans="2:8" ht="20.100000000000001" customHeight="1" x14ac:dyDescent="0.25">
      <c r="B659" s="92">
        <v>44351</v>
      </c>
      <c r="C659" s="87" t="s">
        <v>195</v>
      </c>
      <c r="D659" s="87" t="s">
        <v>183</v>
      </c>
      <c r="E659" s="87" t="s">
        <v>208</v>
      </c>
      <c r="F659" s="87">
        <v>2021</v>
      </c>
      <c r="G659" s="87" t="s">
        <v>207</v>
      </c>
      <c r="H659" s="93">
        <v>1324711</v>
      </c>
    </row>
    <row r="660" spans="2:8" ht="20.100000000000001" customHeight="1" x14ac:dyDescent="0.25">
      <c r="B660" s="92">
        <v>44353</v>
      </c>
      <c r="C660" s="87" t="s">
        <v>195</v>
      </c>
      <c r="D660" s="87" t="s">
        <v>183</v>
      </c>
      <c r="E660" s="87" t="s">
        <v>208</v>
      </c>
      <c r="F660" s="87">
        <v>2021</v>
      </c>
      <c r="G660" s="87" t="s">
        <v>207</v>
      </c>
      <c r="H660" s="93">
        <v>554702</v>
      </c>
    </row>
    <row r="661" spans="2:8" ht="20.100000000000001" customHeight="1" x14ac:dyDescent="0.25">
      <c r="B661" s="92">
        <v>44358</v>
      </c>
      <c r="C661" s="87" t="s">
        <v>195</v>
      </c>
      <c r="D661" s="87" t="s">
        <v>193</v>
      </c>
      <c r="E661" s="87" t="s">
        <v>208</v>
      </c>
      <c r="F661" s="87">
        <v>2021</v>
      </c>
      <c r="G661" s="87" t="s">
        <v>207</v>
      </c>
      <c r="H661" s="93">
        <v>208368</v>
      </c>
    </row>
    <row r="662" spans="2:8" ht="20.100000000000001" customHeight="1" x14ac:dyDescent="0.25">
      <c r="B662" s="92">
        <v>44361</v>
      </c>
      <c r="C662" s="87" t="s">
        <v>195</v>
      </c>
      <c r="D662" s="87" t="s">
        <v>183</v>
      </c>
      <c r="E662" s="87" t="s">
        <v>208</v>
      </c>
      <c r="F662" s="87">
        <v>2021</v>
      </c>
      <c r="G662" s="87" t="s">
        <v>207</v>
      </c>
      <c r="H662" s="93">
        <v>1816220</v>
      </c>
    </row>
    <row r="663" spans="2:8" ht="20.100000000000001" customHeight="1" x14ac:dyDescent="0.25">
      <c r="B663" s="92">
        <v>44361</v>
      </c>
      <c r="C663" s="87" t="s">
        <v>195</v>
      </c>
      <c r="D663" s="87" t="s">
        <v>183</v>
      </c>
      <c r="E663" s="87" t="s">
        <v>208</v>
      </c>
      <c r="F663" s="87">
        <v>2021</v>
      </c>
      <c r="G663" s="87" t="s">
        <v>207</v>
      </c>
      <c r="H663" s="93">
        <v>1746236</v>
      </c>
    </row>
    <row r="664" spans="2:8" ht="20.100000000000001" customHeight="1" x14ac:dyDescent="0.25">
      <c r="B664" s="92">
        <v>44362</v>
      </c>
      <c r="C664" s="87" t="s">
        <v>195</v>
      </c>
      <c r="D664" s="87" t="s">
        <v>183</v>
      </c>
      <c r="E664" s="87" t="s">
        <v>208</v>
      </c>
      <c r="F664" s="87">
        <v>2021</v>
      </c>
      <c r="G664" s="87" t="s">
        <v>207</v>
      </c>
      <c r="H664" s="93">
        <v>1683489</v>
      </c>
    </row>
    <row r="665" spans="2:8" ht="20.100000000000001" customHeight="1" x14ac:dyDescent="0.25">
      <c r="B665" s="92">
        <v>44364</v>
      </c>
      <c r="C665" s="87" t="s">
        <v>195</v>
      </c>
      <c r="D665" s="87" t="s">
        <v>183</v>
      </c>
      <c r="E665" s="87" t="s">
        <v>208</v>
      </c>
      <c r="F665" s="87">
        <v>2021</v>
      </c>
      <c r="G665" s="87" t="s">
        <v>207</v>
      </c>
      <c r="H665" s="93">
        <v>591696</v>
      </c>
    </row>
    <row r="666" spans="2:8" ht="20.100000000000001" customHeight="1" x14ac:dyDescent="0.25">
      <c r="B666" s="92">
        <v>44364</v>
      </c>
      <c r="C666" s="87" t="s">
        <v>195</v>
      </c>
      <c r="D666" s="87" t="s">
        <v>183</v>
      </c>
      <c r="E666" s="87" t="s">
        <v>208</v>
      </c>
      <c r="F666" s="87">
        <v>2021</v>
      </c>
      <c r="G666" s="87" t="s">
        <v>207</v>
      </c>
      <c r="H666" s="93">
        <v>1908492</v>
      </c>
    </row>
    <row r="667" spans="2:8" ht="20.100000000000001" customHeight="1" x14ac:dyDescent="0.25">
      <c r="B667" s="92">
        <v>44367</v>
      </c>
      <c r="C667" s="87" t="s">
        <v>195</v>
      </c>
      <c r="D667" s="87" t="s">
        <v>183</v>
      </c>
      <c r="E667" s="87" t="s">
        <v>208</v>
      </c>
      <c r="F667" s="87">
        <v>2021</v>
      </c>
      <c r="G667" s="87" t="s">
        <v>207</v>
      </c>
      <c r="H667" s="93">
        <v>1649849</v>
      </c>
    </row>
    <row r="668" spans="2:8" ht="20.100000000000001" customHeight="1" x14ac:dyDescent="0.25">
      <c r="B668" s="92">
        <v>44367</v>
      </c>
      <c r="C668" s="87" t="s">
        <v>195</v>
      </c>
      <c r="D668" s="87" t="s">
        <v>183</v>
      </c>
      <c r="E668" s="87" t="s">
        <v>208</v>
      </c>
      <c r="F668" s="87">
        <v>2021</v>
      </c>
      <c r="G668" s="87" t="s">
        <v>207</v>
      </c>
      <c r="H668" s="93">
        <v>1081699</v>
      </c>
    </row>
    <row r="669" spans="2:8" ht="20.100000000000001" customHeight="1" x14ac:dyDescent="0.25">
      <c r="B669" s="92">
        <v>44367</v>
      </c>
      <c r="C669" s="87" t="s">
        <v>195</v>
      </c>
      <c r="D669" s="87" t="s">
        <v>193</v>
      </c>
      <c r="E669" s="87" t="s">
        <v>208</v>
      </c>
      <c r="F669" s="87">
        <v>2021</v>
      </c>
      <c r="G669" s="87" t="s">
        <v>207</v>
      </c>
      <c r="H669" s="93">
        <v>680075</v>
      </c>
    </row>
    <row r="670" spans="2:8" ht="20.100000000000001" customHeight="1" x14ac:dyDescent="0.25">
      <c r="B670" s="92">
        <v>44368</v>
      </c>
      <c r="C670" s="87" t="s">
        <v>195</v>
      </c>
      <c r="D670" s="87" t="s">
        <v>183</v>
      </c>
      <c r="E670" s="87" t="s">
        <v>208</v>
      </c>
      <c r="F670" s="87">
        <v>2021</v>
      </c>
      <c r="G670" s="87" t="s">
        <v>207</v>
      </c>
      <c r="H670" s="93">
        <v>1957975</v>
      </c>
    </row>
    <row r="671" spans="2:8" ht="20.100000000000001" customHeight="1" x14ac:dyDescent="0.25">
      <c r="B671" s="92">
        <v>44368</v>
      </c>
      <c r="C671" s="87" t="s">
        <v>195</v>
      </c>
      <c r="D671" s="87" t="s">
        <v>193</v>
      </c>
      <c r="E671" s="87" t="s">
        <v>208</v>
      </c>
      <c r="F671" s="87">
        <v>2021</v>
      </c>
      <c r="G671" s="87" t="s">
        <v>207</v>
      </c>
      <c r="H671" s="93">
        <v>969416</v>
      </c>
    </row>
    <row r="672" spans="2:8" ht="20.100000000000001" customHeight="1" x14ac:dyDescent="0.25">
      <c r="B672" s="92">
        <v>44371</v>
      </c>
      <c r="C672" s="87" t="s">
        <v>195</v>
      </c>
      <c r="D672" s="87" t="s">
        <v>193</v>
      </c>
      <c r="E672" s="87" t="s">
        <v>208</v>
      </c>
      <c r="F672" s="87">
        <v>2021</v>
      </c>
      <c r="G672" s="87" t="s">
        <v>207</v>
      </c>
      <c r="H672" s="93">
        <v>1203365</v>
      </c>
    </row>
    <row r="673" spans="2:8" ht="20.100000000000001" customHeight="1" x14ac:dyDescent="0.25">
      <c r="B673" s="92">
        <v>44371</v>
      </c>
      <c r="C673" s="87" t="s">
        <v>195</v>
      </c>
      <c r="D673" s="87" t="s">
        <v>193</v>
      </c>
      <c r="E673" s="87" t="s">
        <v>208</v>
      </c>
      <c r="F673" s="87">
        <v>2021</v>
      </c>
      <c r="G673" s="87" t="s">
        <v>207</v>
      </c>
      <c r="H673" s="93">
        <v>1172620</v>
      </c>
    </row>
    <row r="674" spans="2:8" ht="20.100000000000001" customHeight="1" x14ac:dyDescent="0.25">
      <c r="B674" s="92">
        <v>44373</v>
      </c>
      <c r="C674" s="87" t="s">
        <v>195</v>
      </c>
      <c r="D674" s="87" t="s">
        <v>193</v>
      </c>
      <c r="E674" s="87" t="s">
        <v>208</v>
      </c>
      <c r="F674" s="87">
        <v>2021</v>
      </c>
      <c r="G674" s="87" t="s">
        <v>207</v>
      </c>
      <c r="H674" s="93">
        <v>1835094</v>
      </c>
    </row>
    <row r="675" spans="2:8" ht="20.100000000000001" customHeight="1" x14ac:dyDescent="0.25">
      <c r="B675" s="92">
        <v>44374</v>
      </c>
      <c r="C675" s="87" t="s">
        <v>195</v>
      </c>
      <c r="D675" s="87" t="s">
        <v>190</v>
      </c>
      <c r="E675" s="87" t="s">
        <v>208</v>
      </c>
      <c r="F675" s="87">
        <v>2021</v>
      </c>
      <c r="G675" s="87" t="s">
        <v>207</v>
      </c>
      <c r="H675" s="93">
        <v>836312</v>
      </c>
    </row>
    <row r="676" spans="2:8" ht="20.100000000000001" customHeight="1" x14ac:dyDescent="0.25">
      <c r="B676" s="92">
        <v>44379</v>
      </c>
      <c r="C676" s="87" t="s">
        <v>195</v>
      </c>
      <c r="D676" s="87" t="s">
        <v>193</v>
      </c>
      <c r="E676" s="87" t="s">
        <v>184</v>
      </c>
      <c r="F676" s="87">
        <v>2021</v>
      </c>
      <c r="G676" s="87" t="s">
        <v>185</v>
      </c>
      <c r="H676" s="93">
        <v>263474</v>
      </c>
    </row>
    <row r="677" spans="2:8" ht="20.100000000000001" customHeight="1" x14ac:dyDescent="0.25">
      <c r="B677" s="92">
        <v>44379</v>
      </c>
      <c r="C677" s="87" t="s">
        <v>195</v>
      </c>
      <c r="D677" s="87" t="s">
        <v>193</v>
      </c>
      <c r="E677" s="87" t="s">
        <v>184</v>
      </c>
      <c r="F677" s="87">
        <v>2021</v>
      </c>
      <c r="G677" s="87" t="s">
        <v>185</v>
      </c>
      <c r="H677" s="93">
        <v>1413232</v>
      </c>
    </row>
    <row r="678" spans="2:8" ht="20.100000000000001" customHeight="1" x14ac:dyDescent="0.25">
      <c r="B678" s="92">
        <v>44380</v>
      </c>
      <c r="C678" s="87" t="s">
        <v>195</v>
      </c>
      <c r="D678" s="87" t="s">
        <v>193</v>
      </c>
      <c r="E678" s="87" t="s">
        <v>184</v>
      </c>
      <c r="F678" s="87">
        <v>2021</v>
      </c>
      <c r="G678" s="87" t="s">
        <v>185</v>
      </c>
      <c r="H678" s="93">
        <v>919477</v>
      </c>
    </row>
    <row r="679" spans="2:8" ht="20.100000000000001" customHeight="1" x14ac:dyDescent="0.25">
      <c r="B679" s="92">
        <v>44385</v>
      </c>
      <c r="C679" s="87" t="s">
        <v>195</v>
      </c>
      <c r="D679" s="87" t="s">
        <v>193</v>
      </c>
      <c r="E679" s="87" t="s">
        <v>184</v>
      </c>
      <c r="F679" s="87">
        <v>2021</v>
      </c>
      <c r="G679" s="87" t="s">
        <v>185</v>
      </c>
      <c r="H679" s="93">
        <v>226279</v>
      </c>
    </row>
    <row r="680" spans="2:8" ht="20.100000000000001" customHeight="1" x14ac:dyDescent="0.25">
      <c r="B680" s="92">
        <v>44393</v>
      </c>
      <c r="C680" s="87" t="s">
        <v>195</v>
      </c>
      <c r="D680" s="87" t="s">
        <v>193</v>
      </c>
      <c r="E680" s="87" t="s">
        <v>184</v>
      </c>
      <c r="F680" s="87">
        <v>2021</v>
      </c>
      <c r="G680" s="87" t="s">
        <v>185</v>
      </c>
      <c r="H680" s="93">
        <v>1295300</v>
      </c>
    </row>
    <row r="681" spans="2:8" ht="20.100000000000001" customHeight="1" x14ac:dyDescent="0.25">
      <c r="B681" s="92">
        <v>44393</v>
      </c>
      <c r="C681" s="87" t="s">
        <v>195</v>
      </c>
      <c r="D681" s="87" t="s">
        <v>193</v>
      </c>
      <c r="E681" s="87" t="s">
        <v>184</v>
      </c>
      <c r="F681" s="87">
        <v>2021</v>
      </c>
      <c r="G681" s="87" t="s">
        <v>185</v>
      </c>
      <c r="H681" s="93">
        <v>524387</v>
      </c>
    </row>
    <row r="682" spans="2:8" ht="20.100000000000001" customHeight="1" x14ac:dyDescent="0.25">
      <c r="B682" s="92">
        <v>44394</v>
      </c>
      <c r="C682" s="87" t="s">
        <v>195</v>
      </c>
      <c r="D682" s="87" t="s">
        <v>193</v>
      </c>
      <c r="E682" s="87" t="s">
        <v>184</v>
      </c>
      <c r="F682" s="87">
        <v>2021</v>
      </c>
      <c r="G682" s="87" t="s">
        <v>185</v>
      </c>
      <c r="H682" s="93">
        <v>1508451</v>
      </c>
    </row>
    <row r="683" spans="2:8" ht="20.100000000000001" customHeight="1" x14ac:dyDescent="0.25">
      <c r="B683" s="92">
        <v>44395</v>
      </c>
      <c r="C683" s="87" t="s">
        <v>195</v>
      </c>
      <c r="D683" s="87" t="s">
        <v>190</v>
      </c>
      <c r="E683" s="87" t="s">
        <v>184</v>
      </c>
      <c r="F683" s="87">
        <v>2021</v>
      </c>
      <c r="G683" s="87" t="s">
        <v>185</v>
      </c>
      <c r="H683" s="93">
        <v>1584122</v>
      </c>
    </row>
    <row r="684" spans="2:8" ht="20.100000000000001" customHeight="1" x14ac:dyDescent="0.25">
      <c r="B684" s="92">
        <v>44396</v>
      </c>
      <c r="C684" s="87" t="s">
        <v>195</v>
      </c>
      <c r="D684" s="87" t="s">
        <v>193</v>
      </c>
      <c r="E684" s="87" t="s">
        <v>184</v>
      </c>
      <c r="F684" s="87">
        <v>2021</v>
      </c>
      <c r="G684" s="87" t="s">
        <v>185</v>
      </c>
      <c r="H684" s="93">
        <v>184898</v>
      </c>
    </row>
    <row r="685" spans="2:8" ht="20.100000000000001" customHeight="1" x14ac:dyDescent="0.25">
      <c r="B685" s="92">
        <v>44398</v>
      </c>
      <c r="C685" s="87" t="s">
        <v>195</v>
      </c>
      <c r="D685" s="87" t="s">
        <v>193</v>
      </c>
      <c r="E685" s="87" t="s">
        <v>184</v>
      </c>
      <c r="F685" s="87">
        <v>2021</v>
      </c>
      <c r="G685" s="87" t="s">
        <v>185</v>
      </c>
      <c r="H685" s="93">
        <v>1979686</v>
      </c>
    </row>
    <row r="686" spans="2:8" ht="20.100000000000001" customHeight="1" x14ac:dyDescent="0.25">
      <c r="B686" s="92">
        <v>44398</v>
      </c>
      <c r="C686" s="87" t="s">
        <v>195</v>
      </c>
      <c r="D686" s="87" t="s">
        <v>193</v>
      </c>
      <c r="E686" s="87" t="s">
        <v>184</v>
      </c>
      <c r="F686" s="87">
        <v>2021</v>
      </c>
      <c r="G686" s="87" t="s">
        <v>185</v>
      </c>
      <c r="H686" s="93">
        <v>453584</v>
      </c>
    </row>
    <row r="687" spans="2:8" ht="20.100000000000001" customHeight="1" x14ac:dyDescent="0.25">
      <c r="B687" s="92">
        <v>44399</v>
      </c>
      <c r="C687" s="87" t="s">
        <v>195</v>
      </c>
      <c r="D687" s="87" t="s">
        <v>193</v>
      </c>
      <c r="E687" s="87" t="s">
        <v>184</v>
      </c>
      <c r="F687" s="87">
        <v>2021</v>
      </c>
      <c r="G687" s="87" t="s">
        <v>185</v>
      </c>
      <c r="H687" s="93">
        <v>1635219</v>
      </c>
    </row>
    <row r="688" spans="2:8" ht="20.100000000000001" customHeight="1" x14ac:dyDescent="0.25">
      <c r="B688" s="92">
        <v>44405</v>
      </c>
      <c r="C688" s="87" t="s">
        <v>195</v>
      </c>
      <c r="D688" s="87" t="s">
        <v>193</v>
      </c>
      <c r="E688" s="87" t="s">
        <v>184</v>
      </c>
      <c r="F688" s="87">
        <v>2021</v>
      </c>
      <c r="G688" s="87" t="s">
        <v>185</v>
      </c>
      <c r="H688" s="93">
        <v>547110</v>
      </c>
    </row>
    <row r="689" spans="2:8" ht="20.100000000000001" customHeight="1" x14ac:dyDescent="0.25">
      <c r="B689" s="92">
        <v>44406</v>
      </c>
      <c r="C689" s="87" t="s">
        <v>195</v>
      </c>
      <c r="D689" s="87" t="s">
        <v>193</v>
      </c>
      <c r="E689" s="87" t="s">
        <v>184</v>
      </c>
      <c r="F689" s="87">
        <v>2021</v>
      </c>
      <c r="G689" s="87" t="s">
        <v>185</v>
      </c>
      <c r="H689" s="93">
        <v>934991</v>
      </c>
    </row>
    <row r="690" spans="2:8" ht="20.100000000000001" customHeight="1" x14ac:dyDescent="0.25">
      <c r="B690" s="92">
        <v>44409</v>
      </c>
      <c r="C690" s="87" t="s">
        <v>195</v>
      </c>
      <c r="D690" s="87" t="s">
        <v>193</v>
      </c>
      <c r="E690" s="87" t="s">
        <v>191</v>
      </c>
      <c r="F690" s="87">
        <v>2021</v>
      </c>
      <c r="G690" s="87" t="s">
        <v>185</v>
      </c>
      <c r="H690" s="93">
        <v>1527508</v>
      </c>
    </row>
    <row r="691" spans="2:8" ht="20.100000000000001" customHeight="1" x14ac:dyDescent="0.25">
      <c r="B691" s="92">
        <v>44409</v>
      </c>
      <c r="C691" s="87" t="s">
        <v>195</v>
      </c>
      <c r="D691" s="87" t="s">
        <v>193</v>
      </c>
      <c r="E691" s="87" t="s">
        <v>191</v>
      </c>
      <c r="F691" s="87">
        <v>2021</v>
      </c>
      <c r="G691" s="87" t="s">
        <v>185</v>
      </c>
      <c r="H691" s="93">
        <v>639256</v>
      </c>
    </row>
    <row r="692" spans="2:8" ht="20.100000000000001" customHeight="1" x14ac:dyDescent="0.25">
      <c r="B692" s="92">
        <v>44414</v>
      </c>
      <c r="C692" s="87" t="s">
        <v>195</v>
      </c>
      <c r="D692" s="87" t="s">
        <v>190</v>
      </c>
      <c r="E692" s="87" t="s">
        <v>191</v>
      </c>
      <c r="F692" s="87">
        <v>2021</v>
      </c>
      <c r="G692" s="87" t="s">
        <v>185</v>
      </c>
      <c r="H692" s="93">
        <v>142216</v>
      </c>
    </row>
    <row r="693" spans="2:8" ht="20.100000000000001" customHeight="1" x14ac:dyDescent="0.25">
      <c r="B693" s="92">
        <v>44415</v>
      </c>
      <c r="C693" s="87" t="s">
        <v>195</v>
      </c>
      <c r="D693" s="87" t="s">
        <v>193</v>
      </c>
      <c r="E693" s="87" t="s">
        <v>191</v>
      </c>
      <c r="F693" s="87">
        <v>2021</v>
      </c>
      <c r="G693" s="87" t="s">
        <v>185</v>
      </c>
      <c r="H693" s="93">
        <v>738240</v>
      </c>
    </row>
    <row r="694" spans="2:8" ht="20.100000000000001" customHeight="1" x14ac:dyDescent="0.25">
      <c r="B694" s="92">
        <v>44416</v>
      </c>
      <c r="C694" s="87" t="s">
        <v>195</v>
      </c>
      <c r="D694" s="87" t="s">
        <v>190</v>
      </c>
      <c r="E694" s="87" t="s">
        <v>191</v>
      </c>
      <c r="F694" s="87">
        <v>2021</v>
      </c>
      <c r="G694" s="87" t="s">
        <v>185</v>
      </c>
      <c r="H694" s="93">
        <v>706781</v>
      </c>
    </row>
    <row r="695" spans="2:8" ht="20.100000000000001" customHeight="1" x14ac:dyDescent="0.25">
      <c r="B695" s="92">
        <v>44417</v>
      </c>
      <c r="C695" s="87" t="s">
        <v>195</v>
      </c>
      <c r="D695" s="87" t="s">
        <v>183</v>
      </c>
      <c r="E695" s="87" t="s">
        <v>191</v>
      </c>
      <c r="F695" s="87">
        <v>2021</v>
      </c>
      <c r="G695" s="87" t="s">
        <v>185</v>
      </c>
      <c r="H695" s="93">
        <v>458322</v>
      </c>
    </row>
    <row r="696" spans="2:8" ht="20.100000000000001" customHeight="1" x14ac:dyDescent="0.25">
      <c r="B696" s="92">
        <v>44418</v>
      </c>
      <c r="C696" s="87" t="s">
        <v>195</v>
      </c>
      <c r="D696" s="87" t="s">
        <v>183</v>
      </c>
      <c r="E696" s="87" t="s">
        <v>191</v>
      </c>
      <c r="F696" s="87">
        <v>2021</v>
      </c>
      <c r="G696" s="87" t="s">
        <v>185</v>
      </c>
      <c r="H696" s="93">
        <v>1391712</v>
      </c>
    </row>
    <row r="697" spans="2:8" ht="20.100000000000001" customHeight="1" x14ac:dyDescent="0.25">
      <c r="B697" s="92">
        <v>44418</v>
      </c>
      <c r="C697" s="87" t="s">
        <v>195</v>
      </c>
      <c r="D697" s="87" t="s">
        <v>183</v>
      </c>
      <c r="E697" s="87" t="s">
        <v>191</v>
      </c>
      <c r="F697" s="87">
        <v>2021</v>
      </c>
      <c r="G697" s="87" t="s">
        <v>185</v>
      </c>
      <c r="H697" s="93">
        <v>692970</v>
      </c>
    </row>
    <row r="698" spans="2:8" ht="20.100000000000001" customHeight="1" x14ac:dyDescent="0.25">
      <c r="B698" s="92">
        <v>44418</v>
      </c>
      <c r="C698" s="87" t="s">
        <v>195</v>
      </c>
      <c r="D698" s="87" t="s">
        <v>183</v>
      </c>
      <c r="E698" s="87" t="s">
        <v>191</v>
      </c>
      <c r="F698" s="87">
        <v>2021</v>
      </c>
      <c r="G698" s="87" t="s">
        <v>185</v>
      </c>
      <c r="H698" s="93">
        <v>308741</v>
      </c>
    </row>
    <row r="699" spans="2:8" ht="20.100000000000001" customHeight="1" x14ac:dyDescent="0.25">
      <c r="B699" s="92">
        <v>44419</v>
      </c>
      <c r="C699" s="87" t="s">
        <v>195</v>
      </c>
      <c r="D699" s="87" t="s">
        <v>193</v>
      </c>
      <c r="E699" s="87" t="s">
        <v>191</v>
      </c>
      <c r="F699" s="87">
        <v>2021</v>
      </c>
      <c r="G699" s="87" t="s">
        <v>185</v>
      </c>
      <c r="H699" s="93">
        <v>1365868</v>
      </c>
    </row>
    <row r="700" spans="2:8" ht="20.100000000000001" customHeight="1" x14ac:dyDescent="0.25">
      <c r="B700" s="92">
        <v>44419</v>
      </c>
      <c r="C700" s="87" t="s">
        <v>195</v>
      </c>
      <c r="D700" s="87" t="s">
        <v>183</v>
      </c>
      <c r="E700" s="87" t="s">
        <v>191</v>
      </c>
      <c r="F700" s="87">
        <v>2021</v>
      </c>
      <c r="G700" s="87" t="s">
        <v>185</v>
      </c>
      <c r="H700" s="93">
        <v>1286518</v>
      </c>
    </row>
    <row r="701" spans="2:8" ht="20.100000000000001" customHeight="1" x14ac:dyDescent="0.25">
      <c r="B701" s="92">
        <v>44421</v>
      </c>
      <c r="C701" s="87" t="s">
        <v>195</v>
      </c>
      <c r="D701" s="87" t="s">
        <v>183</v>
      </c>
      <c r="E701" s="87" t="s">
        <v>191</v>
      </c>
      <c r="F701" s="87">
        <v>2021</v>
      </c>
      <c r="G701" s="87" t="s">
        <v>185</v>
      </c>
      <c r="H701" s="93">
        <v>1716666</v>
      </c>
    </row>
    <row r="702" spans="2:8" ht="20.100000000000001" customHeight="1" x14ac:dyDescent="0.25">
      <c r="B702" s="92">
        <v>44422</v>
      </c>
      <c r="C702" s="87" t="s">
        <v>195</v>
      </c>
      <c r="D702" s="87" t="s">
        <v>183</v>
      </c>
      <c r="E702" s="87" t="s">
        <v>191</v>
      </c>
      <c r="F702" s="87">
        <v>2021</v>
      </c>
      <c r="G702" s="87" t="s">
        <v>185</v>
      </c>
      <c r="H702" s="93">
        <v>814289</v>
      </c>
    </row>
    <row r="703" spans="2:8" ht="20.100000000000001" customHeight="1" x14ac:dyDescent="0.25">
      <c r="B703" s="92">
        <v>44422</v>
      </c>
      <c r="C703" s="87" t="s">
        <v>195</v>
      </c>
      <c r="D703" s="87" t="s">
        <v>187</v>
      </c>
      <c r="E703" s="87" t="s">
        <v>191</v>
      </c>
      <c r="F703" s="87">
        <v>2021</v>
      </c>
      <c r="G703" s="87" t="s">
        <v>185</v>
      </c>
      <c r="H703" s="93">
        <v>1030173</v>
      </c>
    </row>
    <row r="704" spans="2:8" ht="20.100000000000001" customHeight="1" x14ac:dyDescent="0.25">
      <c r="B704" s="92">
        <v>44423</v>
      </c>
      <c r="C704" s="87" t="s">
        <v>195</v>
      </c>
      <c r="D704" s="87" t="s">
        <v>187</v>
      </c>
      <c r="E704" s="87" t="s">
        <v>191</v>
      </c>
      <c r="F704" s="87">
        <v>2021</v>
      </c>
      <c r="G704" s="87" t="s">
        <v>185</v>
      </c>
      <c r="H704" s="93">
        <v>1380984</v>
      </c>
    </row>
    <row r="705" spans="2:8" ht="20.100000000000001" customHeight="1" x14ac:dyDescent="0.25">
      <c r="B705" s="92">
        <v>44424</v>
      </c>
      <c r="C705" s="87" t="s">
        <v>195</v>
      </c>
      <c r="D705" s="87" t="s">
        <v>183</v>
      </c>
      <c r="E705" s="87" t="s">
        <v>191</v>
      </c>
      <c r="F705" s="87">
        <v>2021</v>
      </c>
      <c r="G705" s="87" t="s">
        <v>185</v>
      </c>
      <c r="H705" s="93">
        <v>154041</v>
      </c>
    </row>
    <row r="706" spans="2:8" ht="20.100000000000001" customHeight="1" x14ac:dyDescent="0.25">
      <c r="B706" s="92">
        <v>44426</v>
      </c>
      <c r="C706" s="87" t="s">
        <v>195</v>
      </c>
      <c r="D706" s="87" t="s">
        <v>193</v>
      </c>
      <c r="E706" s="87" t="s">
        <v>191</v>
      </c>
      <c r="F706" s="87">
        <v>2021</v>
      </c>
      <c r="G706" s="87" t="s">
        <v>185</v>
      </c>
      <c r="H706" s="93">
        <v>1663102</v>
      </c>
    </row>
    <row r="707" spans="2:8" ht="20.100000000000001" customHeight="1" x14ac:dyDescent="0.25">
      <c r="B707" s="92">
        <v>44428</v>
      </c>
      <c r="C707" s="87" t="s">
        <v>195</v>
      </c>
      <c r="D707" s="87" t="s">
        <v>183</v>
      </c>
      <c r="E707" s="87" t="s">
        <v>191</v>
      </c>
      <c r="F707" s="87">
        <v>2021</v>
      </c>
      <c r="G707" s="87" t="s">
        <v>185</v>
      </c>
      <c r="H707" s="93">
        <v>375259</v>
      </c>
    </row>
    <row r="708" spans="2:8" ht="20.100000000000001" customHeight="1" x14ac:dyDescent="0.25">
      <c r="B708" s="92">
        <v>44429</v>
      </c>
      <c r="C708" s="87" t="s">
        <v>195</v>
      </c>
      <c r="D708" s="87" t="s">
        <v>193</v>
      </c>
      <c r="E708" s="87" t="s">
        <v>191</v>
      </c>
      <c r="F708" s="87">
        <v>2021</v>
      </c>
      <c r="G708" s="87" t="s">
        <v>185</v>
      </c>
      <c r="H708" s="93">
        <v>278132</v>
      </c>
    </row>
    <row r="709" spans="2:8" ht="20.100000000000001" customHeight="1" x14ac:dyDescent="0.25">
      <c r="B709" s="92">
        <v>44431</v>
      </c>
      <c r="C709" s="87" t="s">
        <v>195</v>
      </c>
      <c r="D709" s="87" t="s">
        <v>183</v>
      </c>
      <c r="E709" s="87" t="s">
        <v>191</v>
      </c>
      <c r="F709" s="87">
        <v>2021</v>
      </c>
      <c r="G709" s="87" t="s">
        <v>185</v>
      </c>
      <c r="H709" s="93">
        <v>269577</v>
      </c>
    </row>
    <row r="710" spans="2:8" ht="20.100000000000001" customHeight="1" x14ac:dyDescent="0.25">
      <c r="B710" s="92">
        <v>44432</v>
      </c>
      <c r="C710" s="87" t="s">
        <v>195</v>
      </c>
      <c r="D710" s="87" t="s">
        <v>193</v>
      </c>
      <c r="E710" s="87" t="s">
        <v>191</v>
      </c>
      <c r="F710" s="87">
        <v>2021</v>
      </c>
      <c r="G710" s="87" t="s">
        <v>185</v>
      </c>
      <c r="H710" s="93">
        <v>1321245</v>
      </c>
    </row>
    <row r="711" spans="2:8" ht="20.100000000000001" customHeight="1" x14ac:dyDescent="0.25">
      <c r="B711" s="92">
        <v>44432</v>
      </c>
      <c r="C711" s="87" t="s">
        <v>195</v>
      </c>
      <c r="D711" s="87" t="s">
        <v>183</v>
      </c>
      <c r="E711" s="87" t="s">
        <v>191</v>
      </c>
      <c r="F711" s="87">
        <v>2021</v>
      </c>
      <c r="G711" s="87" t="s">
        <v>185</v>
      </c>
      <c r="H711" s="93">
        <v>1615558</v>
      </c>
    </row>
    <row r="712" spans="2:8" ht="20.100000000000001" customHeight="1" x14ac:dyDescent="0.25">
      <c r="B712" s="92">
        <v>44432</v>
      </c>
      <c r="C712" s="87" t="s">
        <v>195</v>
      </c>
      <c r="D712" s="87" t="s">
        <v>193</v>
      </c>
      <c r="E712" s="87" t="s">
        <v>191</v>
      </c>
      <c r="F712" s="87">
        <v>2021</v>
      </c>
      <c r="G712" s="87" t="s">
        <v>185</v>
      </c>
      <c r="H712" s="93">
        <v>310439</v>
      </c>
    </row>
    <row r="713" spans="2:8" ht="20.100000000000001" customHeight="1" x14ac:dyDescent="0.25">
      <c r="B713" s="92">
        <v>44436</v>
      </c>
      <c r="C713" s="87" t="s">
        <v>195</v>
      </c>
      <c r="D713" s="87" t="s">
        <v>187</v>
      </c>
      <c r="E713" s="87" t="s">
        <v>191</v>
      </c>
      <c r="F713" s="87">
        <v>2021</v>
      </c>
      <c r="G713" s="87" t="s">
        <v>185</v>
      </c>
      <c r="H713" s="93">
        <v>1497241</v>
      </c>
    </row>
    <row r="714" spans="2:8" ht="20.100000000000001" customHeight="1" x14ac:dyDescent="0.25">
      <c r="B714" s="92">
        <v>44439</v>
      </c>
      <c r="C714" s="87" t="s">
        <v>195</v>
      </c>
      <c r="D714" s="87" t="s">
        <v>187</v>
      </c>
      <c r="E714" s="87" t="s">
        <v>191</v>
      </c>
      <c r="F714" s="87">
        <v>2021</v>
      </c>
      <c r="G714" s="87" t="s">
        <v>185</v>
      </c>
      <c r="H714" s="93">
        <v>556276</v>
      </c>
    </row>
    <row r="715" spans="2:8" ht="20.100000000000001" customHeight="1" x14ac:dyDescent="0.25">
      <c r="B715" s="92">
        <v>44442</v>
      </c>
      <c r="C715" s="87" t="s">
        <v>195</v>
      </c>
      <c r="D715" s="87" t="s">
        <v>187</v>
      </c>
      <c r="E715" s="87" t="s">
        <v>196</v>
      </c>
      <c r="F715" s="87">
        <v>2021</v>
      </c>
      <c r="G715" s="87" t="s">
        <v>185</v>
      </c>
      <c r="H715" s="93">
        <v>1532238</v>
      </c>
    </row>
    <row r="716" spans="2:8" ht="20.100000000000001" customHeight="1" x14ac:dyDescent="0.25">
      <c r="B716" s="92">
        <v>44443</v>
      </c>
      <c r="C716" s="87" t="s">
        <v>195</v>
      </c>
      <c r="D716" s="87" t="s">
        <v>187</v>
      </c>
      <c r="E716" s="87" t="s">
        <v>196</v>
      </c>
      <c r="F716" s="87">
        <v>2021</v>
      </c>
      <c r="G716" s="87" t="s">
        <v>185</v>
      </c>
      <c r="H716" s="93">
        <v>420324</v>
      </c>
    </row>
    <row r="717" spans="2:8" ht="20.100000000000001" customHeight="1" x14ac:dyDescent="0.25">
      <c r="B717" s="92">
        <v>44444</v>
      </c>
      <c r="C717" s="87" t="s">
        <v>195</v>
      </c>
      <c r="D717" s="87" t="s">
        <v>187</v>
      </c>
      <c r="E717" s="87" t="s">
        <v>196</v>
      </c>
      <c r="F717" s="87">
        <v>2021</v>
      </c>
      <c r="G717" s="87" t="s">
        <v>185</v>
      </c>
      <c r="H717" s="93">
        <v>532194</v>
      </c>
    </row>
    <row r="718" spans="2:8" ht="20.100000000000001" customHeight="1" x14ac:dyDescent="0.25">
      <c r="B718" s="92">
        <v>44444</v>
      </c>
      <c r="C718" s="87" t="s">
        <v>195</v>
      </c>
      <c r="D718" s="87" t="s">
        <v>187</v>
      </c>
      <c r="E718" s="87" t="s">
        <v>196</v>
      </c>
      <c r="F718" s="87">
        <v>2021</v>
      </c>
      <c r="G718" s="87" t="s">
        <v>185</v>
      </c>
      <c r="H718" s="93">
        <v>1757686</v>
      </c>
    </row>
    <row r="719" spans="2:8" ht="20.100000000000001" customHeight="1" x14ac:dyDescent="0.25">
      <c r="B719" s="92">
        <v>44446</v>
      </c>
      <c r="C719" s="87" t="s">
        <v>195</v>
      </c>
      <c r="D719" s="87" t="s">
        <v>187</v>
      </c>
      <c r="E719" s="87" t="s">
        <v>196</v>
      </c>
      <c r="F719" s="87">
        <v>2021</v>
      </c>
      <c r="G719" s="87" t="s">
        <v>185</v>
      </c>
      <c r="H719" s="93">
        <v>1557016</v>
      </c>
    </row>
    <row r="720" spans="2:8" ht="20.100000000000001" customHeight="1" x14ac:dyDescent="0.25">
      <c r="B720" s="92">
        <v>44446</v>
      </c>
      <c r="C720" s="87" t="s">
        <v>195</v>
      </c>
      <c r="D720" s="87" t="s">
        <v>190</v>
      </c>
      <c r="E720" s="87" t="s">
        <v>196</v>
      </c>
      <c r="F720" s="87">
        <v>2021</v>
      </c>
      <c r="G720" s="87" t="s">
        <v>185</v>
      </c>
      <c r="H720" s="93">
        <v>531649</v>
      </c>
    </row>
    <row r="721" spans="2:8" ht="20.100000000000001" customHeight="1" x14ac:dyDescent="0.25">
      <c r="B721" s="92">
        <v>44454</v>
      </c>
      <c r="C721" s="87" t="s">
        <v>195</v>
      </c>
      <c r="D721" s="87" t="s">
        <v>190</v>
      </c>
      <c r="E721" s="87" t="s">
        <v>196</v>
      </c>
      <c r="F721" s="87">
        <v>2021</v>
      </c>
      <c r="G721" s="87" t="s">
        <v>185</v>
      </c>
      <c r="H721" s="93">
        <v>175455</v>
      </c>
    </row>
    <row r="722" spans="2:8" ht="20.100000000000001" customHeight="1" x14ac:dyDescent="0.25">
      <c r="B722" s="92">
        <v>44454</v>
      </c>
      <c r="C722" s="87" t="s">
        <v>195</v>
      </c>
      <c r="D722" s="87" t="s">
        <v>190</v>
      </c>
      <c r="E722" s="87" t="s">
        <v>196</v>
      </c>
      <c r="F722" s="87">
        <v>2021</v>
      </c>
      <c r="G722" s="87" t="s">
        <v>185</v>
      </c>
      <c r="H722" s="93">
        <v>1100820</v>
      </c>
    </row>
    <row r="723" spans="2:8" ht="20.100000000000001" customHeight="1" x14ac:dyDescent="0.25">
      <c r="B723" s="92">
        <v>44456</v>
      </c>
      <c r="C723" s="87" t="s">
        <v>195</v>
      </c>
      <c r="D723" s="87" t="s">
        <v>190</v>
      </c>
      <c r="E723" s="87" t="s">
        <v>196</v>
      </c>
      <c r="F723" s="87">
        <v>2021</v>
      </c>
      <c r="G723" s="87" t="s">
        <v>185</v>
      </c>
      <c r="H723" s="93">
        <v>1655034</v>
      </c>
    </row>
    <row r="724" spans="2:8" ht="20.100000000000001" customHeight="1" x14ac:dyDescent="0.25">
      <c r="B724" s="92">
        <v>44457</v>
      </c>
      <c r="C724" s="87" t="s">
        <v>195</v>
      </c>
      <c r="D724" s="87" t="s">
        <v>190</v>
      </c>
      <c r="E724" s="87" t="s">
        <v>196</v>
      </c>
      <c r="F724" s="87">
        <v>2021</v>
      </c>
      <c r="G724" s="87" t="s">
        <v>185</v>
      </c>
      <c r="H724" s="93">
        <v>1187393</v>
      </c>
    </row>
    <row r="725" spans="2:8" ht="20.100000000000001" customHeight="1" x14ac:dyDescent="0.25">
      <c r="B725" s="92">
        <v>44460</v>
      </c>
      <c r="C725" s="87" t="s">
        <v>195</v>
      </c>
      <c r="D725" s="87" t="s">
        <v>190</v>
      </c>
      <c r="E725" s="87" t="s">
        <v>196</v>
      </c>
      <c r="F725" s="87">
        <v>2021</v>
      </c>
      <c r="G725" s="87" t="s">
        <v>185</v>
      </c>
      <c r="H725" s="93">
        <v>762023</v>
      </c>
    </row>
    <row r="726" spans="2:8" ht="20.100000000000001" customHeight="1" x14ac:dyDescent="0.25">
      <c r="B726" s="92">
        <v>44461</v>
      </c>
      <c r="C726" s="87" t="s">
        <v>195</v>
      </c>
      <c r="D726" s="87" t="s">
        <v>190</v>
      </c>
      <c r="E726" s="87" t="s">
        <v>196</v>
      </c>
      <c r="F726" s="87">
        <v>2021</v>
      </c>
      <c r="G726" s="87" t="s">
        <v>185</v>
      </c>
      <c r="H726" s="93">
        <v>1132099</v>
      </c>
    </row>
    <row r="727" spans="2:8" ht="20.100000000000001" customHeight="1" x14ac:dyDescent="0.25">
      <c r="B727" s="92">
        <v>44463</v>
      </c>
      <c r="C727" s="87" t="s">
        <v>195</v>
      </c>
      <c r="D727" s="87" t="s">
        <v>190</v>
      </c>
      <c r="E727" s="87" t="s">
        <v>196</v>
      </c>
      <c r="F727" s="87">
        <v>2021</v>
      </c>
      <c r="G727" s="87" t="s">
        <v>185</v>
      </c>
      <c r="H727" s="93">
        <v>492619</v>
      </c>
    </row>
    <row r="728" spans="2:8" ht="20.100000000000001" customHeight="1" x14ac:dyDescent="0.25">
      <c r="B728" s="92">
        <v>44464</v>
      </c>
      <c r="C728" s="87" t="s">
        <v>195</v>
      </c>
      <c r="D728" s="87" t="s">
        <v>190</v>
      </c>
      <c r="E728" s="87" t="s">
        <v>196</v>
      </c>
      <c r="F728" s="87">
        <v>2021</v>
      </c>
      <c r="G728" s="87" t="s">
        <v>185</v>
      </c>
      <c r="H728" s="93">
        <v>415572</v>
      </c>
    </row>
    <row r="729" spans="2:8" ht="20.100000000000001" customHeight="1" x14ac:dyDescent="0.25">
      <c r="B729" s="92">
        <v>44472</v>
      </c>
      <c r="C729" s="87" t="s">
        <v>195</v>
      </c>
      <c r="D729" s="87" t="s">
        <v>187</v>
      </c>
      <c r="E729" s="87" t="s">
        <v>197</v>
      </c>
      <c r="F729" s="87">
        <v>2021</v>
      </c>
      <c r="G729" s="87" t="s">
        <v>198</v>
      </c>
      <c r="H729" s="93">
        <v>1624960</v>
      </c>
    </row>
    <row r="730" spans="2:8" ht="20.100000000000001" customHeight="1" x14ac:dyDescent="0.25">
      <c r="B730" s="92">
        <v>44475</v>
      </c>
      <c r="C730" s="87" t="s">
        <v>195</v>
      </c>
      <c r="D730" s="87" t="s">
        <v>187</v>
      </c>
      <c r="E730" s="87" t="s">
        <v>197</v>
      </c>
      <c r="F730" s="87">
        <v>2021</v>
      </c>
      <c r="G730" s="87" t="s">
        <v>198</v>
      </c>
      <c r="H730" s="93">
        <v>1706175</v>
      </c>
    </row>
    <row r="731" spans="2:8" ht="20.100000000000001" customHeight="1" x14ac:dyDescent="0.25">
      <c r="B731" s="92">
        <v>44478</v>
      </c>
      <c r="C731" s="87" t="s">
        <v>195</v>
      </c>
      <c r="D731" s="87" t="s">
        <v>187</v>
      </c>
      <c r="E731" s="87" t="s">
        <v>197</v>
      </c>
      <c r="F731" s="87">
        <v>2021</v>
      </c>
      <c r="G731" s="87" t="s">
        <v>198</v>
      </c>
      <c r="H731" s="93">
        <v>1863812</v>
      </c>
    </row>
    <row r="732" spans="2:8" ht="20.100000000000001" customHeight="1" x14ac:dyDescent="0.25">
      <c r="B732" s="92">
        <v>44480</v>
      </c>
      <c r="C732" s="87" t="s">
        <v>195</v>
      </c>
      <c r="D732" s="87" t="s">
        <v>187</v>
      </c>
      <c r="E732" s="87" t="s">
        <v>197</v>
      </c>
      <c r="F732" s="87">
        <v>2021</v>
      </c>
      <c r="G732" s="87" t="s">
        <v>198</v>
      </c>
      <c r="H732" s="93">
        <v>1305768</v>
      </c>
    </row>
    <row r="733" spans="2:8" ht="20.100000000000001" customHeight="1" x14ac:dyDescent="0.25">
      <c r="B733" s="92">
        <v>44484</v>
      </c>
      <c r="C733" s="87" t="s">
        <v>195</v>
      </c>
      <c r="D733" s="87" t="s">
        <v>187</v>
      </c>
      <c r="E733" s="87" t="s">
        <v>197</v>
      </c>
      <c r="F733" s="87">
        <v>2021</v>
      </c>
      <c r="G733" s="87" t="s">
        <v>198</v>
      </c>
      <c r="H733" s="93">
        <v>693940</v>
      </c>
    </row>
    <row r="734" spans="2:8" ht="20.100000000000001" customHeight="1" x14ac:dyDescent="0.25">
      <c r="B734" s="92">
        <v>44484</v>
      </c>
      <c r="C734" s="87" t="s">
        <v>195</v>
      </c>
      <c r="D734" s="87" t="s">
        <v>187</v>
      </c>
      <c r="E734" s="87" t="s">
        <v>197</v>
      </c>
      <c r="F734" s="87">
        <v>2021</v>
      </c>
      <c r="G734" s="87" t="s">
        <v>198</v>
      </c>
      <c r="H734" s="93">
        <v>1456477</v>
      </c>
    </row>
    <row r="735" spans="2:8" ht="20.100000000000001" customHeight="1" x14ac:dyDescent="0.25">
      <c r="B735" s="92">
        <v>44484</v>
      </c>
      <c r="C735" s="87" t="s">
        <v>195</v>
      </c>
      <c r="D735" s="87" t="s">
        <v>187</v>
      </c>
      <c r="E735" s="87" t="s">
        <v>197</v>
      </c>
      <c r="F735" s="87">
        <v>2021</v>
      </c>
      <c r="G735" s="87" t="s">
        <v>198</v>
      </c>
      <c r="H735" s="93">
        <v>677163</v>
      </c>
    </row>
    <row r="736" spans="2:8" ht="20.100000000000001" customHeight="1" x14ac:dyDescent="0.25">
      <c r="B736" s="92">
        <v>44485</v>
      </c>
      <c r="C736" s="87" t="s">
        <v>195</v>
      </c>
      <c r="D736" s="87" t="s">
        <v>190</v>
      </c>
      <c r="E736" s="87" t="s">
        <v>197</v>
      </c>
      <c r="F736" s="87">
        <v>2021</v>
      </c>
      <c r="G736" s="87" t="s">
        <v>198</v>
      </c>
      <c r="H736" s="93">
        <v>192766</v>
      </c>
    </row>
    <row r="737" spans="2:8" ht="20.100000000000001" customHeight="1" x14ac:dyDescent="0.25">
      <c r="B737" s="92">
        <v>44485</v>
      </c>
      <c r="C737" s="87" t="s">
        <v>195</v>
      </c>
      <c r="D737" s="87" t="s">
        <v>187</v>
      </c>
      <c r="E737" s="87" t="s">
        <v>197</v>
      </c>
      <c r="F737" s="87">
        <v>2021</v>
      </c>
      <c r="G737" s="87" t="s">
        <v>198</v>
      </c>
      <c r="H737" s="93">
        <v>1501306</v>
      </c>
    </row>
    <row r="738" spans="2:8" ht="20.100000000000001" customHeight="1" x14ac:dyDescent="0.25">
      <c r="B738" s="92">
        <v>44487</v>
      </c>
      <c r="C738" s="87" t="s">
        <v>195</v>
      </c>
      <c r="D738" s="87" t="s">
        <v>187</v>
      </c>
      <c r="E738" s="87" t="s">
        <v>197</v>
      </c>
      <c r="F738" s="87">
        <v>2021</v>
      </c>
      <c r="G738" s="87" t="s">
        <v>198</v>
      </c>
      <c r="H738" s="93">
        <v>728012</v>
      </c>
    </row>
    <row r="739" spans="2:8" ht="20.100000000000001" customHeight="1" x14ac:dyDescent="0.25">
      <c r="B739" s="92">
        <v>44491</v>
      </c>
      <c r="C739" s="87" t="s">
        <v>195</v>
      </c>
      <c r="D739" s="87" t="s">
        <v>187</v>
      </c>
      <c r="E739" s="87" t="s">
        <v>197</v>
      </c>
      <c r="F739" s="87">
        <v>2021</v>
      </c>
      <c r="G739" s="87" t="s">
        <v>198</v>
      </c>
      <c r="H739" s="93">
        <v>154888</v>
      </c>
    </row>
    <row r="740" spans="2:8" ht="20.100000000000001" customHeight="1" x14ac:dyDescent="0.25">
      <c r="B740" s="92">
        <v>44492</v>
      </c>
      <c r="C740" s="87" t="s">
        <v>195</v>
      </c>
      <c r="D740" s="87" t="s">
        <v>190</v>
      </c>
      <c r="E740" s="87" t="s">
        <v>197</v>
      </c>
      <c r="F740" s="87">
        <v>2021</v>
      </c>
      <c r="G740" s="87" t="s">
        <v>198</v>
      </c>
      <c r="H740" s="93">
        <v>319150</v>
      </c>
    </row>
    <row r="741" spans="2:8" ht="20.100000000000001" customHeight="1" x14ac:dyDescent="0.25">
      <c r="B741" s="92">
        <v>44493</v>
      </c>
      <c r="C741" s="87" t="s">
        <v>195</v>
      </c>
      <c r="D741" s="87" t="s">
        <v>190</v>
      </c>
      <c r="E741" s="87" t="s">
        <v>197</v>
      </c>
      <c r="F741" s="87">
        <v>2021</v>
      </c>
      <c r="G741" s="87" t="s">
        <v>198</v>
      </c>
      <c r="H741" s="93">
        <v>1785872</v>
      </c>
    </row>
    <row r="742" spans="2:8" ht="20.100000000000001" customHeight="1" x14ac:dyDescent="0.25">
      <c r="B742" s="92">
        <v>44497</v>
      </c>
      <c r="C742" s="87" t="s">
        <v>195</v>
      </c>
      <c r="D742" s="87" t="s">
        <v>190</v>
      </c>
      <c r="E742" s="87" t="s">
        <v>197</v>
      </c>
      <c r="F742" s="87">
        <v>2021</v>
      </c>
      <c r="G742" s="87" t="s">
        <v>198</v>
      </c>
      <c r="H742" s="93">
        <v>491015</v>
      </c>
    </row>
    <row r="743" spans="2:8" ht="20.100000000000001" customHeight="1" x14ac:dyDescent="0.25">
      <c r="B743" s="92">
        <v>44497</v>
      </c>
      <c r="C743" s="87" t="s">
        <v>195</v>
      </c>
      <c r="D743" s="87" t="s">
        <v>190</v>
      </c>
      <c r="E743" s="87" t="s">
        <v>197</v>
      </c>
      <c r="F743" s="87">
        <v>2021</v>
      </c>
      <c r="G743" s="87" t="s">
        <v>198</v>
      </c>
      <c r="H743" s="93">
        <v>679174</v>
      </c>
    </row>
    <row r="744" spans="2:8" ht="20.100000000000001" customHeight="1" x14ac:dyDescent="0.25">
      <c r="B744" s="92">
        <v>44498</v>
      </c>
      <c r="C744" s="87" t="s">
        <v>195</v>
      </c>
      <c r="D744" s="87" t="s">
        <v>190</v>
      </c>
      <c r="E744" s="87" t="s">
        <v>197</v>
      </c>
      <c r="F744" s="87">
        <v>2021</v>
      </c>
      <c r="G744" s="87" t="s">
        <v>198</v>
      </c>
      <c r="H744" s="93">
        <v>831388</v>
      </c>
    </row>
    <row r="745" spans="2:8" ht="20.100000000000001" customHeight="1" x14ac:dyDescent="0.25">
      <c r="B745" s="92">
        <v>44502</v>
      </c>
      <c r="C745" s="87" t="s">
        <v>195</v>
      </c>
      <c r="D745" s="87" t="s">
        <v>190</v>
      </c>
      <c r="E745" s="87" t="s">
        <v>199</v>
      </c>
      <c r="F745" s="87">
        <v>2021</v>
      </c>
      <c r="G745" s="87" t="s">
        <v>198</v>
      </c>
      <c r="H745" s="93">
        <v>1301370</v>
      </c>
    </row>
    <row r="746" spans="2:8" ht="20.100000000000001" customHeight="1" x14ac:dyDescent="0.25">
      <c r="B746" s="92">
        <v>44504</v>
      </c>
      <c r="C746" s="87" t="s">
        <v>195</v>
      </c>
      <c r="D746" s="87" t="s">
        <v>190</v>
      </c>
      <c r="E746" s="87" t="s">
        <v>199</v>
      </c>
      <c r="F746" s="87">
        <v>2021</v>
      </c>
      <c r="G746" s="87" t="s">
        <v>198</v>
      </c>
      <c r="H746" s="93">
        <v>956612</v>
      </c>
    </row>
    <row r="747" spans="2:8" ht="20.100000000000001" customHeight="1" x14ac:dyDescent="0.25">
      <c r="B747" s="92">
        <v>44505</v>
      </c>
      <c r="C747" s="87" t="s">
        <v>195</v>
      </c>
      <c r="D747" s="87" t="s">
        <v>190</v>
      </c>
      <c r="E747" s="87" t="s">
        <v>199</v>
      </c>
      <c r="F747" s="87">
        <v>2021</v>
      </c>
      <c r="G747" s="87" t="s">
        <v>198</v>
      </c>
      <c r="H747" s="93">
        <v>1566826</v>
      </c>
    </row>
    <row r="748" spans="2:8" ht="20.100000000000001" customHeight="1" x14ac:dyDescent="0.25">
      <c r="B748" s="92">
        <v>44506</v>
      </c>
      <c r="C748" s="87" t="s">
        <v>195</v>
      </c>
      <c r="D748" s="87" t="s">
        <v>190</v>
      </c>
      <c r="E748" s="87" t="s">
        <v>199</v>
      </c>
      <c r="F748" s="87">
        <v>2021</v>
      </c>
      <c r="G748" s="87" t="s">
        <v>198</v>
      </c>
      <c r="H748" s="93">
        <v>1871003</v>
      </c>
    </row>
    <row r="749" spans="2:8" ht="20.100000000000001" customHeight="1" x14ac:dyDescent="0.25">
      <c r="B749" s="92">
        <v>44508</v>
      </c>
      <c r="C749" s="87" t="s">
        <v>195</v>
      </c>
      <c r="D749" s="87" t="s">
        <v>187</v>
      </c>
      <c r="E749" s="87" t="s">
        <v>199</v>
      </c>
      <c r="F749" s="87">
        <v>2021</v>
      </c>
      <c r="G749" s="87" t="s">
        <v>198</v>
      </c>
      <c r="H749" s="93">
        <v>1538943</v>
      </c>
    </row>
    <row r="750" spans="2:8" ht="20.100000000000001" customHeight="1" x14ac:dyDescent="0.25">
      <c r="B750" s="92">
        <v>44509</v>
      </c>
      <c r="C750" s="87" t="s">
        <v>195</v>
      </c>
      <c r="D750" s="87" t="s">
        <v>190</v>
      </c>
      <c r="E750" s="87" t="s">
        <v>199</v>
      </c>
      <c r="F750" s="87">
        <v>2021</v>
      </c>
      <c r="G750" s="87" t="s">
        <v>198</v>
      </c>
      <c r="H750" s="93">
        <v>149317</v>
      </c>
    </row>
    <row r="751" spans="2:8" ht="20.100000000000001" customHeight="1" x14ac:dyDescent="0.25">
      <c r="B751" s="92">
        <v>44511</v>
      </c>
      <c r="C751" s="87" t="s">
        <v>195</v>
      </c>
      <c r="D751" s="87" t="s">
        <v>190</v>
      </c>
      <c r="E751" s="87" t="s">
        <v>199</v>
      </c>
      <c r="F751" s="87">
        <v>2021</v>
      </c>
      <c r="G751" s="87" t="s">
        <v>198</v>
      </c>
      <c r="H751" s="93">
        <v>1835071</v>
      </c>
    </row>
    <row r="752" spans="2:8" ht="20.100000000000001" customHeight="1" x14ac:dyDescent="0.25">
      <c r="B752" s="92">
        <v>44512</v>
      </c>
      <c r="C752" s="87" t="s">
        <v>195</v>
      </c>
      <c r="D752" s="87" t="s">
        <v>190</v>
      </c>
      <c r="E752" s="87" t="s">
        <v>199</v>
      </c>
      <c r="F752" s="87">
        <v>2021</v>
      </c>
      <c r="G752" s="87" t="s">
        <v>198</v>
      </c>
      <c r="H752" s="93">
        <v>428155</v>
      </c>
    </row>
    <row r="753" spans="2:8" ht="20.100000000000001" customHeight="1" x14ac:dyDescent="0.25">
      <c r="B753" s="92">
        <v>44513</v>
      </c>
      <c r="C753" s="87" t="s">
        <v>195</v>
      </c>
      <c r="D753" s="87" t="s">
        <v>193</v>
      </c>
      <c r="E753" s="87" t="s">
        <v>199</v>
      </c>
      <c r="F753" s="87">
        <v>2021</v>
      </c>
      <c r="G753" s="87" t="s">
        <v>198</v>
      </c>
      <c r="H753" s="93">
        <v>1479869</v>
      </c>
    </row>
    <row r="754" spans="2:8" ht="20.100000000000001" customHeight="1" x14ac:dyDescent="0.25">
      <c r="B754" s="92">
        <v>44514</v>
      </c>
      <c r="C754" s="87" t="s">
        <v>195</v>
      </c>
      <c r="D754" s="87" t="s">
        <v>193</v>
      </c>
      <c r="E754" s="87" t="s">
        <v>199</v>
      </c>
      <c r="F754" s="87">
        <v>2021</v>
      </c>
      <c r="G754" s="87" t="s">
        <v>198</v>
      </c>
      <c r="H754" s="93">
        <v>455008</v>
      </c>
    </row>
    <row r="755" spans="2:8" ht="20.100000000000001" customHeight="1" x14ac:dyDescent="0.25">
      <c r="B755" s="92">
        <v>44515</v>
      </c>
      <c r="C755" s="87" t="s">
        <v>195</v>
      </c>
      <c r="D755" s="87" t="s">
        <v>187</v>
      </c>
      <c r="E755" s="87" t="s">
        <v>199</v>
      </c>
      <c r="F755" s="87">
        <v>2021</v>
      </c>
      <c r="G755" s="87" t="s">
        <v>198</v>
      </c>
      <c r="H755" s="93">
        <v>857548</v>
      </c>
    </row>
    <row r="756" spans="2:8" ht="20.100000000000001" customHeight="1" x14ac:dyDescent="0.25">
      <c r="B756" s="92">
        <v>44518</v>
      </c>
      <c r="C756" s="87" t="s">
        <v>195</v>
      </c>
      <c r="D756" s="87" t="s">
        <v>187</v>
      </c>
      <c r="E756" s="87" t="s">
        <v>199</v>
      </c>
      <c r="F756" s="87">
        <v>2021</v>
      </c>
      <c r="G756" s="87" t="s">
        <v>198</v>
      </c>
      <c r="H756" s="93">
        <v>1698152</v>
      </c>
    </row>
    <row r="757" spans="2:8" ht="20.100000000000001" customHeight="1" x14ac:dyDescent="0.25">
      <c r="B757" s="92">
        <v>44520</v>
      </c>
      <c r="C757" s="87" t="s">
        <v>195</v>
      </c>
      <c r="D757" s="87" t="s">
        <v>187</v>
      </c>
      <c r="E757" s="87" t="s">
        <v>199</v>
      </c>
      <c r="F757" s="87">
        <v>2021</v>
      </c>
      <c r="G757" s="87" t="s">
        <v>198</v>
      </c>
      <c r="H757" s="93">
        <v>1538034</v>
      </c>
    </row>
    <row r="758" spans="2:8" ht="20.100000000000001" customHeight="1" x14ac:dyDescent="0.25">
      <c r="B758" s="92">
        <v>44522</v>
      </c>
      <c r="C758" s="87" t="s">
        <v>195</v>
      </c>
      <c r="D758" s="87" t="s">
        <v>187</v>
      </c>
      <c r="E758" s="87" t="s">
        <v>199</v>
      </c>
      <c r="F758" s="87">
        <v>2021</v>
      </c>
      <c r="G758" s="87" t="s">
        <v>198</v>
      </c>
      <c r="H758" s="93">
        <v>431646</v>
      </c>
    </row>
    <row r="759" spans="2:8" ht="20.100000000000001" customHeight="1" x14ac:dyDescent="0.25">
      <c r="B759" s="92">
        <v>44523</v>
      </c>
      <c r="C759" s="87" t="s">
        <v>195</v>
      </c>
      <c r="D759" s="87" t="s">
        <v>193</v>
      </c>
      <c r="E759" s="87" t="s">
        <v>199</v>
      </c>
      <c r="F759" s="87">
        <v>2021</v>
      </c>
      <c r="G759" s="87" t="s">
        <v>198</v>
      </c>
      <c r="H759" s="93">
        <v>1613353</v>
      </c>
    </row>
    <row r="760" spans="2:8" ht="20.100000000000001" customHeight="1" x14ac:dyDescent="0.25">
      <c r="B760" s="92">
        <v>44523</v>
      </c>
      <c r="C760" s="87" t="s">
        <v>195</v>
      </c>
      <c r="D760" s="87" t="s">
        <v>187</v>
      </c>
      <c r="E760" s="87" t="s">
        <v>199</v>
      </c>
      <c r="F760" s="87">
        <v>2021</v>
      </c>
      <c r="G760" s="87" t="s">
        <v>198</v>
      </c>
      <c r="H760" s="93">
        <v>1891735</v>
      </c>
    </row>
    <row r="761" spans="2:8" ht="20.100000000000001" customHeight="1" x14ac:dyDescent="0.25">
      <c r="B761" s="92">
        <v>44524</v>
      </c>
      <c r="C761" s="87" t="s">
        <v>195</v>
      </c>
      <c r="D761" s="87" t="s">
        <v>190</v>
      </c>
      <c r="E761" s="87" t="s">
        <v>199</v>
      </c>
      <c r="F761" s="87">
        <v>2021</v>
      </c>
      <c r="G761" s="87" t="s">
        <v>198</v>
      </c>
      <c r="H761" s="93">
        <v>1287970</v>
      </c>
    </row>
    <row r="762" spans="2:8" ht="20.100000000000001" customHeight="1" x14ac:dyDescent="0.25">
      <c r="B762" s="92">
        <v>44525</v>
      </c>
      <c r="C762" s="87" t="s">
        <v>195</v>
      </c>
      <c r="D762" s="87" t="s">
        <v>193</v>
      </c>
      <c r="E762" s="87" t="s">
        <v>199</v>
      </c>
      <c r="F762" s="87">
        <v>2021</v>
      </c>
      <c r="G762" s="87" t="s">
        <v>198</v>
      </c>
      <c r="H762" s="93">
        <v>172298</v>
      </c>
    </row>
    <row r="763" spans="2:8" ht="20.100000000000001" customHeight="1" x14ac:dyDescent="0.25">
      <c r="B763" s="92">
        <v>44526</v>
      </c>
      <c r="C763" s="87" t="s">
        <v>195</v>
      </c>
      <c r="D763" s="87" t="s">
        <v>193</v>
      </c>
      <c r="E763" s="87" t="s">
        <v>199</v>
      </c>
      <c r="F763" s="87">
        <v>2021</v>
      </c>
      <c r="G763" s="87" t="s">
        <v>198</v>
      </c>
      <c r="H763" s="93">
        <v>140917</v>
      </c>
    </row>
    <row r="764" spans="2:8" ht="20.100000000000001" customHeight="1" x14ac:dyDescent="0.25">
      <c r="B764" s="92">
        <v>44529</v>
      </c>
      <c r="C764" s="87" t="s">
        <v>195</v>
      </c>
      <c r="D764" s="87" t="s">
        <v>193</v>
      </c>
      <c r="E764" s="87" t="s">
        <v>199</v>
      </c>
      <c r="F764" s="87">
        <v>2021</v>
      </c>
      <c r="G764" s="87" t="s">
        <v>198</v>
      </c>
      <c r="H764" s="93">
        <v>651020</v>
      </c>
    </row>
    <row r="765" spans="2:8" ht="20.100000000000001" customHeight="1" x14ac:dyDescent="0.25">
      <c r="B765" s="92">
        <v>44529</v>
      </c>
      <c r="C765" s="87" t="s">
        <v>195</v>
      </c>
      <c r="D765" s="87" t="s">
        <v>193</v>
      </c>
      <c r="E765" s="87" t="s">
        <v>199</v>
      </c>
      <c r="F765" s="87">
        <v>2021</v>
      </c>
      <c r="G765" s="87" t="s">
        <v>198</v>
      </c>
      <c r="H765" s="93">
        <v>1707982</v>
      </c>
    </row>
    <row r="766" spans="2:8" ht="20.100000000000001" customHeight="1" x14ac:dyDescent="0.25">
      <c r="B766" s="92">
        <v>44538</v>
      </c>
      <c r="C766" s="87" t="s">
        <v>195</v>
      </c>
      <c r="D766" s="87" t="s">
        <v>193</v>
      </c>
      <c r="E766" s="87" t="s">
        <v>200</v>
      </c>
      <c r="F766" s="87">
        <v>2021</v>
      </c>
      <c r="G766" s="87" t="s">
        <v>198</v>
      </c>
      <c r="H766" s="93">
        <v>1093090</v>
      </c>
    </row>
    <row r="767" spans="2:8" ht="20.100000000000001" customHeight="1" x14ac:dyDescent="0.25">
      <c r="B767" s="92">
        <v>44539</v>
      </c>
      <c r="C767" s="87" t="s">
        <v>195</v>
      </c>
      <c r="D767" s="87" t="s">
        <v>193</v>
      </c>
      <c r="E767" s="87" t="s">
        <v>200</v>
      </c>
      <c r="F767" s="87">
        <v>2021</v>
      </c>
      <c r="G767" s="87" t="s">
        <v>198</v>
      </c>
      <c r="H767" s="93">
        <v>768195</v>
      </c>
    </row>
    <row r="768" spans="2:8" ht="20.100000000000001" customHeight="1" x14ac:dyDescent="0.25">
      <c r="B768" s="92">
        <v>44540</v>
      </c>
      <c r="C768" s="87" t="s">
        <v>195</v>
      </c>
      <c r="D768" s="87" t="s">
        <v>193</v>
      </c>
      <c r="E768" s="87" t="s">
        <v>200</v>
      </c>
      <c r="F768" s="87">
        <v>2021</v>
      </c>
      <c r="G768" s="87" t="s">
        <v>198</v>
      </c>
      <c r="H768" s="93">
        <v>753790</v>
      </c>
    </row>
    <row r="769" spans="2:8" ht="20.100000000000001" customHeight="1" x14ac:dyDescent="0.25">
      <c r="B769" s="92">
        <v>44544</v>
      </c>
      <c r="C769" s="87" t="s">
        <v>195</v>
      </c>
      <c r="D769" s="87" t="s">
        <v>193</v>
      </c>
      <c r="E769" s="87" t="s">
        <v>200</v>
      </c>
      <c r="F769" s="87">
        <v>2021</v>
      </c>
      <c r="G769" s="87" t="s">
        <v>198</v>
      </c>
      <c r="H769" s="93">
        <v>597968</v>
      </c>
    </row>
    <row r="770" spans="2:8" ht="20.100000000000001" customHeight="1" x14ac:dyDescent="0.25">
      <c r="B770" s="92">
        <v>44544</v>
      </c>
      <c r="C770" s="87" t="s">
        <v>195</v>
      </c>
      <c r="D770" s="87" t="s">
        <v>190</v>
      </c>
      <c r="E770" s="87" t="s">
        <v>200</v>
      </c>
      <c r="F770" s="87">
        <v>2021</v>
      </c>
      <c r="G770" s="87" t="s">
        <v>198</v>
      </c>
      <c r="H770" s="93">
        <v>1975800</v>
      </c>
    </row>
    <row r="771" spans="2:8" ht="20.100000000000001" customHeight="1" x14ac:dyDescent="0.25">
      <c r="B771" s="92">
        <v>44548</v>
      </c>
      <c r="C771" s="87" t="s">
        <v>195</v>
      </c>
      <c r="D771" s="87" t="s">
        <v>193</v>
      </c>
      <c r="E771" s="87" t="s">
        <v>200</v>
      </c>
      <c r="F771" s="87">
        <v>2021</v>
      </c>
      <c r="G771" s="87" t="s">
        <v>198</v>
      </c>
      <c r="H771" s="93">
        <v>401833</v>
      </c>
    </row>
    <row r="772" spans="2:8" ht="20.100000000000001" customHeight="1" x14ac:dyDescent="0.25">
      <c r="B772" s="92">
        <v>44550</v>
      </c>
      <c r="C772" s="87" t="s">
        <v>195</v>
      </c>
      <c r="D772" s="87" t="s">
        <v>183</v>
      </c>
      <c r="E772" s="87" t="s">
        <v>200</v>
      </c>
      <c r="F772" s="87">
        <v>2021</v>
      </c>
      <c r="G772" s="87" t="s">
        <v>198</v>
      </c>
      <c r="H772" s="93">
        <v>484032</v>
      </c>
    </row>
    <row r="773" spans="2:8" ht="20.100000000000001" customHeight="1" x14ac:dyDescent="0.25">
      <c r="B773" s="92">
        <v>44550</v>
      </c>
      <c r="C773" s="87" t="s">
        <v>195</v>
      </c>
      <c r="D773" s="87" t="s">
        <v>187</v>
      </c>
      <c r="E773" s="87" t="s">
        <v>200</v>
      </c>
      <c r="F773" s="87">
        <v>2021</v>
      </c>
      <c r="G773" s="87" t="s">
        <v>198</v>
      </c>
      <c r="H773" s="93">
        <v>997894</v>
      </c>
    </row>
    <row r="774" spans="2:8" ht="20.100000000000001" customHeight="1" x14ac:dyDescent="0.25">
      <c r="B774" s="92">
        <v>44552</v>
      </c>
      <c r="C774" s="87" t="s">
        <v>195</v>
      </c>
      <c r="D774" s="87" t="s">
        <v>193</v>
      </c>
      <c r="E774" s="87" t="s">
        <v>200</v>
      </c>
      <c r="F774" s="87">
        <v>2021</v>
      </c>
      <c r="G774" s="87" t="s">
        <v>198</v>
      </c>
      <c r="H774" s="93">
        <v>1797272</v>
      </c>
    </row>
    <row r="775" spans="2:8" ht="20.100000000000001" customHeight="1" x14ac:dyDescent="0.25">
      <c r="B775" s="92">
        <v>44554</v>
      </c>
      <c r="C775" s="87" t="s">
        <v>195</v>
      </c>
      <c r="D775" s="87" t="s">
        <v>187</v>
      </c>
      <c r="E775" s="87" t="s">
        <v>200</v>
      </c>
      <c r="F775" s="87">
        <v>2021</v>
      </c>
      <c r="G775" s="87" t="s">
        <v>198</v>
      </c>
      <c r="H775" s="93">
        <v>653332</v>
      </c>
    </row>
    <row r="776" spans="2:8" ht="20.100000000000001" customHeight="1" x14ac:dyDescent="0.25">
      <c r="B776" s="92">
        <v>44554</v>
      </c>
      <c r="C776" s="87" t="s">
        <v>195</v>
      </c>
      <c r="D776" s="87" t="s">
        <v>187</v>
      </c>
      <c r="E776" s="87" t="s">
        <v>200</v>
      </c>
      <c r="F776" s="87">
        <v>2021</v>
      </c>
      <c r="G776" s="87" t="s">
        <v>198</v>
      </c>
      <c r="H776" s="93">
        <v>172372</v>
      </c>
    </row>
    <row r="777" spans="2:8" ht="20.100000000000001" customHeight="1" x14ac:dyDescent="0.25">
      <c r="B777" s="92">
        <v>44556</v>
      </c>
      <c r="C777" s="87" t="s">
        <v>195</v>
      </c>
      <c r="D777" s="87" t="s">
        <v>193</v>
      </c>
      <c r="E777" s="87" t="s">
        <v>200</v>
      </c>
      <c r="F777" s="87">
        <v>2021</v>
      </c>
      <c r="G777" s="87" t="s">
        <v>198</v>
      </c>
      <c r="H777" s="93">
        <v>1152230</v>
      </c>
    </row>
    <row r="778" spans="2:8" ht="20.100000000000001" customHeight="1" x14ac:dyDescent="0.25">
      <c r="B778" s="92">
        <v>44558</v>
      </c>
      <c r="C778" s="87" t="s">
        <v>195</v>
      </c>
      <c r="D778" s="87" t="s">
        <v>193</v>
      </c>
      <c r="E778" s="87" t="s">
        <v>200</v>
      </c>
      <c r="F778" s="87">
        <v>2021</v>
      </c>
      <c r="G778" s="87" t="s">
        <v>198</v>
      </c>
      <c r="H778" s="93">
        <v>202460</v>
      </c>
    </row>
    <row r="779" spans="2:8" ht="20.100000000000001" customHeight="1" x14ac:dyDescent="0.25">
      <c r="B779" s="92">
        <v>44559</v>
      </c>
      <c r="C779" s="87" t="s">
        <v>195</v>
      </c>
      <c r="D779" s="87" t="s">
        <v>193</v>
      </c>
      <c r="E779" s="87" t="s">
        <v>200</v>
      </c>
      <c r="F779" s="87">
        <v>2021</v>
      </c>
      <c r="G779" s="87" t="s">
        <v>198</v>
      </c>
      <c r="H779" s="93">
        <v>1248770</v>
      </c>
    </row>
    <row r="780" spans="2:8" ht="20.100000000000001" customHeight="1" x14ac:dyDescent="0.25">
      <c r="B780" s="92">
        <v>44565</v>
      </c>
      <c r="C780" s="87" t="s">
        <v>195</v>
      </c>
      <c r="D780" s="87" t="s">
        <v>190</v>
      </c>
      <c r="E780" s="87" t="s">
        <v>201</v>
      </c>
      <c r="F780" s="87">
        <v>2022</v>
      </c>
      <c r="G780" s="87" t="s">
        <v>202</v>
      </c>
      <c r="H780" s="93">
        <v>890440</v>
      </c>
    </row>
    <row r="781" spans="2:8" ht="20.100000000000001" customHeight="1" x14ac:dyDescent="0.25">
      <c r="B781" s="92">
        <v>44565</v>
      </c>
      <c r="C781" s="87" t="s">
        <v>195</v>
      </c>
      <c r="D781" s="89" t="s">
        <v>183</v>
      </c>
      <c r="E781" s="87" t="s">
        <v>201</v>
      </c>
      <c r="F781" s="87">
        <v>2022</v>
      </c>
      <c r="G781" s="87" t="s">
        <v>202</v>
      </c>
      <c r="H781" s="93">
        <v>699946</v>
      </c>
    </row>
    <row r="782" spans="2:8" ht="20.100000000000001" customHeight="1" x14ac:dyDescent="0.25">
      <c r="B782" s="92">
        <v>44573</v>
      </c>
      <c r="C782" s="87" t="s">
        <v>195</v>
      </c>
      <c r="D782" s="89" t="s">
        <v>187</v>
      </c>
      <c r="E782" s="87" t="s">
        <v>201</v>
      </c>
      <c r="F782" s="87">
        <v>2022</v>
      </c>
      <c r="G782" s="87" t="s">
        <v>202</v>
      </c>
      <c r="H782" s="93">
        <v>231825</v>
      </c>
    </row>
    <row r="783" spans="2:8" ht="20.100000000000001" customHeight="1" x14ac:dyDescent="0.25">
      <c r="B783" s="92">
        <v>44573</v>
      </c>
      <c r="C783" s="87" t="s">
        <v>195</v>
      </c>
      <c r="D783" s="89" t="s">
        <v>187</v>
      </c>
      <c r="E783" s="87" t="s">
        <v>201</v>
      </c>
      <c r="F783" s="87">
        <v>2022</v>
      </c>
      <c r="G783" s="87" t="s">
        <v>202</v>
      </c>
      <c r="H783" s="93">
        <v>1345108</v>
      </c>
    </row>
    <row r="784" spans="2:8" ht="20.100000000000001" customHeight="1" x14ac:dyDescent="0.25">
      <c r="B784" s="92">
        <v>44573</v>
      </c>
      <c r="C784" s="87" t="s">
        <v>195</v>
      </c>
      <c r="D784" s="89" t="s">
        <v>190</v>
      </c>
      <c r="E784" s="87" t="s">
        <v>201</v>
      </c>
      <c r="F784" s="87">
        <v>2022</v>
      </c>
      <c r="G784" s="87" t="s">
        <v>202</v>
      </c>
      <c r="H784" s="93">
        <v>208248</v>
      </c>
    </row>
    <row r="785" spans="2:8" ht="20.100000000000001" customHeight="1" x14ac:dyDescent="0.25">
      <c r="B785" s="92">
        <v>44575</v>
      </c>
      <c r="C785" s="87" t="s">
        <v>195</v>
      </c>
      <c r="D785" s="89" t="s">
        <v>193</v>
      </c>
      <c r="E785" s="87" t="s">
        <v>201</v>
      </c>
      <c r="F785" s="87">
        <v>2022</v>
      </c>
      <c r="G785" s="87" t="s">
        <v>202</v>
      </c>
      <c r="H785" s="93">
        <v>1368251</v>
      </c>
    </row>
    <row r="786" spans="2:8" ht="20.100000000000001" customHeight="1" x14ac:dyDescent="0.25">
      <c r="B786" s="92">
        <v>44576</v>
      </c>
      <c r="C786" s="87" t="s">
        <v>195</v>
      </c>
      <c r="D786" s="89" t="s">
        <v>183</v>
      </c>
      <c r="E786" s="87" t="s">
        <v>201</v>
      </c>
      <c r="F786" s="87">
        <v>2022</v>
      </c>
      <c r="G786" s="87" t="s">
        <v>202</v>
      </c>
      <c r="H786" s="93">
        <v>1766857</v>
      </c>
    </row>
    <row r="787" spans="2:8" ht="20.100000000000001" customHeight="1" x14ac:dyDescent="0.25">
      <c r="B787" s="92">
        <v>44577</v>
      </c>
      <c r="C787" s="87" t="s">
        <v>195</v>
      </c>
      <c r="D787" s="89" t="s">
        <v>183</v>
      </c>
      <c r="E787" s="87" t="s">
        <v>201</v>
      </c>
      <c r="F787" s="87">
        <v>2022</v>
      </c>
      <c r="G787" s="87" t="s">
        <v>202</v>
      </c>
      <c r="H787" s="93">
        <v>362392</v>
      </c>
    </row>
    <row r="788" spans="2:8" ht="20.100000000000001" customHeight="1" x14ac:dyDescent="0.25">
      <c r="B788" s="92">
        <v>44579</v>
      </c>
      <c r="C788" s="87" t="s">
        <v>195</v>
      </c>
      <c r="D788" s="89" t="s">
        <v>187</v>
      </c>
      <c r="E788" s="87" t="s">
        <v>201</v>
      </c>
      <c r="F788" s="87">
        <v>2022</v>
      </c>
      <c r="G788" s="87" t="s">
        <v>202</v>
      </c>
      <c r="H788" s="93">
        <v>1376384</v>
      </c>
    </row>
    <row r="789" spans="2:8" ht="20.100000000000001" customHeight="1" x14ac:dyDescent="0.25">
      <c r="B789" s="92">
        <v>44579</v>
      </c>
      <c r="C789" s="87" t="s">
        <v>195</v>
      </c>
      <c r="D789" s="89" t="s">
        <v>193</v>
      </c>
      <c r="E789" s="87" t="s">
        <v>201</v>
      </c>
      <c r="F789" s="87">
        <v>2022</v>
      </c>
      <c r="G789" s="87" t="s">
        <v>202</v>
      </c>
      <c r="H789" s="93">
        <v>303946</v>
      </c>
    </row>
    <row r="790" spans="2:8" ht="20.100000000000001" customHeight="1" x14ac:dyDescent="0.25">
      <c r="B790" s="92">
        <v>44582</v>
      </c>
      <c r="C790" s="87" t="s">
        <v>195</v>
      </c>
      <c r="D790" s="89" t="s">
        <v>183</v>
      </c>
      <c r="E790" s="87" t="s">
        <v>201</v>
      </c>
      <c r="F790" s="87">
        <v>2022</v>
      </c>
      <c r="G790" s="87" t="s">
        <v>202</v>
      </c>
      <c r="H790" s="93">
        <v>1446936</v>
      </c>
    </row>
    <row r="791" spans="2:8" ht="20.100000000000001" customHeight="1" x14ac:dyDescent="0.25">
      <c r="B791" s="92">
        <v>44582</v>
      </c>
      <c r="C791" s="87" t="s">
        <v>195</v>
      </c>
      <c r="D791" s="89" t="s">
        <v>187</v>
      </c>
      <c r="E791" s="87" t="s">
        <v>201</v>
      </c>
      <c r="F791" s="87">
        <v>2022</v>
      </c>
      <c r="G791" s="87" t="s">
        <v>202</v>
      </c>
      <c r="H791" s="93">
        <v>1693881</v>
      </c>
    </row>
    <row r="792" spans="2:8" ht="20.100000000000001" customHeight="1" x14ac:dyDescent="0.25">
      <c r="B792" s="92">
        <v>44588</v>
      </c>
      <c r="C792" s="87" t="s">
        <v>195</v>
      </c>
      <c r="D792" s="89" t="s">
        <v>183</v>
      </c>
      <c r="E792" s="87" t="s">
        <v>201</v>
      </c>
      <c r="F792" s="87">
        <v>2022</v>
      </c>
      <c r="G792" s="87" t="s">
        <v>202</v>
      </c>
      <c r="H792" s="93">
        <v>1162971</v>
      </c>
    </row>
    <row r="793" spans="2:8" ht="20.100000000000001" customHeight="1" x14ac:dyDescent="0.25">
      <c r="B793" s="92">
        <v>44589</v>
      </c>
      <c r="C793" s="87" t="s">
        <v>195</v>
      </c>
      <c r="D793" s="89" t="s">
        <v>187</v>
      </c>
      <c r="E793" s="87" t="s">
        <v>201</v>
      </c>
      <c r="F793" s="87">
        <v>2022</v>
      </c>
      <c r="G793" s="87" t="s">
        <v>202</v>
      </c>
      <c r="H793" s="93">
        <v>332072</v>
      </c>
    </row>
    <row r="794" spans="2:8" ht="20.100000000000001" customHeight="1" x14ac:dyDescent="0.25">
      <c r="B794" s="92">
        <v>44589</v>
      </c>
      <c r="C794" s="87" t="s">
        <v>195</v>
      </c>
      <c r="D794" s="89" t="s">
        <v>193</v>
      </c>
      <c r="E794" s="87" t="s">
        <v>201</v>
      </c>
      <c r="F794" s="87">
        <v>2022</v>
      </c>
      <c r="G794" s="87" t="s">
        <v>202</v>
      </c>
      <c r="H794" s="93">
        <v>1509100</v>
      </c>
    </row>
    <row r="795" spans="2:8" ht="20.100000000000001" customHeight="1" x14ac:dyDescent="0.25">
      <c r="B795" s="92">
        <v>44590</v>
      </c>
      <c r="C795" s="87" t="s">
        <v>195</v>
      </c>
      <c r="D795" s="89" t="s">
        <v>183</v>
      </c>
      <c r="E795" s="87" t="s">
        <v>201</v>
      </c>
      <c r="F795" s="87">
        <v>2022</v>
      </c>
      <c r="G795" s="87" t="s">
        <v>202</v>
      </c>
      <c r="H795" s="93">
        <v>1816733</v>
      </c>
    </row>
    <row r="796" spans="2:8" ht="20.100000000000001" customHeight="1" x14ac:dyDescent="0.25">
      <c r="B796" s="92">
        <v>44591</v>
      </c>
      <c r="C796" s="87" t="s">
        <v>195</v>
      </c>
      <c r="D796" s="89" t="s">
        <v>190</v>
      </c>
      <c r="E796" s="87" t="s">
        <v>201</v>
      </c>
      <c r="F796" s="87">
        <v>2022</v>
      </c>
      <c r="G796" s="87" t="s">
        <v>202</v>
      </c>
      <c r="H796" s="93">
        <v>1904892</v>
      </c>
    </row>
    <row r="797" spans="2:8" ht="20.100000000000001" customHeight="1" x14ac:dyDescent="0.25">
      <c r="B797" s="92">
        <v>44591</v>
      </c>
      <c r="C797" s="87" t="s">
        <v>195</v>
      </c>
      <c r="D797" s="89" t="s">
        <v>190</v>
      </c>
      <c r="E797" s="87" t="s">
        <v>201</v>
      </c>
      <c r="F797" s="87">
        <v>2022</v>
      </c>
      <c r="G797" s="87" t="s">
        <v>202</v>
      </c>
      <c r="H797" s="93">
        <v>1844904</v>
      </c>
    </row>
    <row r="798" spans="2:8" ht="20.100000000000001" customHeight="1" x14ac:dyDescent="0.25">
      <c r="B798" s="92">
        <v>44592</v>
      </c>
      <c r="C798" s="87" t="s">
        <v>195</v>
      </c>
      <c r="D798" s="89" t="s">
        <v>190</v>
      </c>
      <c r="E798" s="87" t="s">
        <v>201</v>
      </c>
      <c r="F798" s="87">
        <v>2022</v>
      </c>
      <c r="G798" s="87" t="s">
        <v>202</v>
      </c>
      <c r="H798" s="93">
        <v>769203</v>
      </c>
    </row>
    <row r="799" spans="2:8" ht="20.100000000000001" customHeight="1" x14ac:dyDescent="0.25">
      <c r="B799" s="92">
        <v>44592</v>
      </c>
      <c r="C799" s="87" t="s">
        <v>195</v>
      </c>
      <c r="D799" s="89" t="s">
        <v>187</v>
      </c>
      <c r="E799" s="87" t="s">
        <v>201</v>
      </c>
      <c r="F799" s="87">
        <v>2022</v>
      </c>
      <c r="G799" s="87" t="s">
        <v>202</v>
      </c>
      <c r="H799" s="93">
        <v>1451234</v>
      </c>
    </row>
    <row r="800" spans="2:8" ht="20.100000000000001" customHeight="1" x14ac:dyDescent="0.25">
      <c r="B800" s="92">
        <v>44593</v>
      </c>
      <c r="C800" s="87" t="s">
        <v>195</v>
      </c>
      <c r="D800" s="89" t="s">
        <v>183</v>
      </c>
      <c r="E800" s="87" t="s">
        <v>203</v>
      </c>
      <c r="F800" s="87">
        <v>2022</v>
      </c>
      <c r="G800" s="87" t="s">
        <v>202</v>
      </c>
      <c r="H800" s="93">
        <v>548582</v>
      </c>
    </row>
    <row r="801" spans="2:8" ht="20.100000000000001" customHeight="1" x14ac:dyDescent="0.25">
      <c r="B801" s="92">
        <v>44594</v>
      </c>
      <c r="C801" s="87" t="s">
        <v>195</v>
      </c>
      <c r="D801" s="89" t="s">
        <v>190</v>
      </c>
      <c r="E801" s="87" t="s">
        <v>203</v>
      </c>
      <c r="F801" s="87">
        <v>2022</v>
      </c>
      <c r="G801" s="87" t="s">
        <v>202</v>
      </c>
      <c r="H801" s="93">
        <v>560067</v>
      </c>
    </row>
    <row r="802" spans="2:8" ht="20.100000000000001" customHeight="1" x14ac:dyDescent="0.25">
      <c r="B802" s="92">
        <v>44594</v>
      </c>
      <c r="C802" s="87" t="s">
        <v>195</v>
      </c>
      <c r="D802" s="87" t="s">
        <v>183</v>
      </c>
      <c r="E802" s="87" t="s">
        <v>203</v>
      </c>
      <c r="F802" s="87">
        <v>2022</v>
      </c>
      <c r="G802" s="87" t="s">
        <v>202</v>
      </c>
      <c r="H802" s="93">
        <v>1379309</v>
      </c>
    </row>
    <row r="803" spans="2:8" ht="20.100000000000001" customHeight="1" x14ac:dyDescent="0.25">
      <c r="B803" s="92">
        <v>44597</v>
      </c>
      <c r="C803" s="87" t="s">
        <v>195</v>
      </c>
      <c r="D803" s="87" t="s">
        <v>187</v>
      </c>
      <c r="E803" s="87" t="s">
        <v>203</v>
      </c>
      <c r="F803" s="87">
        <v>2022</v>
      </c>
      <c r="G803" s="87" t="s">
        <v>202</v>
      </c>
      <c r="H803" s="93">
        <v>342741</v>
      </c>
    </row>
    <row r="804" spans="2:8" ht="20.100000000000001" customHeight="1" x14ac:dyDescent="0.25">
      <c r="B804" s="92">
        <v>44598</v>
      </c>
      <c r="C804" s="87" t="s">
        <v>195</v>
      </c>
      <c r="D804" s="87" t="s">
        <v>183</v>
      </c>
      <c r="E804" s="87" t="s">
        <v>203</v>
      </c>
      <c r="F804" s="87">
        <v>2022</v>
      </c>
      <c r="G804" s="87" t="s">
        <v>202</v>
      </c>
      <c r="H804" s="93">
        <v>681756</v>
      </c>
    </row>
    <row r="805" spans="2:8" ht="20.100000000000001" customHeight="1" x14ac:dyDescent="0.25">
      <c r="B805" s="92">
        <v>44599</v>
      </c>
      <c r="C805" s="87" t="s">
        <v>195</v>
      </c>
      <c r="D805" s="87" t="s">
        <v>187</v>
      </c>
      <c r="E805" s="87" t="s">
        <v>203</v>
      </c>
      <c r="F805" s="87">
        <v>2022</v>
      </c>
      <c r="G805" s="87" t="s">
        <v>202</v>
      </c>
      <c r="H805" s="93">
        <v>619416</v>
      </c>
    </row>
    <row r="806" spans="2:8" ht="20.100000000000001" customHeight="1" x14ac:dyDescent="0.25">
      <c r="B806" s="92">
        <v>44602</v>
      </c>
      <c r="C806" s="87" t="s">
        <v>195</v>
      </c>
      <c r="D806" s="87" t="s">
        <v>183</v>
      </c>
      <c r="E806" s="87" t="s">
        <v>203</v>
      </c>
      <c r="F806" s="87">
        <v>2022</v>
      </c>
      <c r="G806" s="87" t="s">
        <v>202</v>
      </c>
      <c r="H806" s="93">
        <v>1229004</v>
      </c>
    </row>
    <row r="807" spans="2:8" ht="20.100000000000001" customHeight="1" x14ac:dyDescent="0.25">
      <c r="B807" s="92">
        <v>44602</v>
      </c>
      <c r="C807" s="87" t="s">
        <v>195</v>
      </c>
      <c r="D807" s="87" t="s">
        <v>183</v>
      </c>
      <c r="E807" s="87" t="s">
        <v>203</v>
      </c>
      <c r="F807" s="87">
        <v>2022</v>
      </c>
      <c r="G807" s="87" t="s">
        <v>202</v>
      </c>
      <c r="H807" s="93">
        <v>1025294</v>
      </c>
    </row>
    <row r="808" spans="2:8" ht="20.100000000000001" customHeight="1" x14ac:dyDescent="0.25">
      <c r="B808" s="92">
        <v>44602</v>
      </c>
      <c r="C808" s="87" t="s">
        <v>195</v>
      </c>
      <c r="D808" s="87" t="s">
        <v>190</v>
      </c>
      <c r="E808" s="87" t="s">
        <v>203</v>
      </c>
      <c r="F808" s="87">
        <v>2022</v>
      </c>
      <c r="G808" s="87" t="s">
        <v>202</v>
      </c>
      <c r="H808" s="93">
        <v>485770</v>
      </c>
    </row>
    <row r="809" spans="2:8" ht="20.100000000000001" customHeight="1" x14ac:dyDescent="0.25">
      <c r="B809" s="92">
        <v>44603</v>
      </c>
      <c r="C809" s="87" t="s">
        <v>195</v>
      </c>
      <c r="D809" s="87" t="s">
        <v>183</v>
      </c>
      <c r="E809" s="87" t="s">
        <v>203</v>
      </c>
      <c r="F809" s="87">
        <v>2022</v>
      </c>
      <c r="G809" s="87" t="s">
        <v>202</v>
      </c>
      <c r="H809" s="93">
        <v>540529</v>
      </c>
    </row>
    <row r="810" spans="2:8" ht="20.100000000000001" customHeight="1" x14ac:dyDescent="0.25">
      <c r="B810" s="92">
        <v>44605</v>
      </c>
      <c r="C810" s="87" t="s">
        <v>195</v>
      </c>
      <c r="D810" s="87" t="s">
        <v>187</v>
      </c>
      <c r="E810" s="87" t="s">
        <v>203</v>
      </c>
      <c r="F810" s="87">
        <v>2022</v>
      </c>
      <c r="G810" s="87" t="s">
        <v>202</v>
      </c>
      <c r="H810" s="93">
        <v>1020997</v>
      </c>
    </row>
    <row r="811" spans="2:8" ht="20.100000000000001" customHeight="1" x14ac:dyDescent="0.25">
      <c r="B811" s="92">
        <v>44605</v>
      </c>
      <c r="C811" s="87" t="s">
        <v>195</v>
      </c>
      <c r="D811" s="87" t="s">
        <v>183</v>
      </c>
      <c r="E811" s="87" t="s">
        <v>203</v>
      </c>
      <c r="F811" s="87">
        <v>2022</v>
      </c>
      <c r="G811" s="87" t="s">
        <v>202</v>
      </c>
      <c r="H811" s="93">
        <v>991075</v>
      </c>
    </row>
    <row r="812" spans="2:8" ht="20.100000000000001" customHeight="1" x14ac:dyDescent="0.25">
      <c r="B812" s="92">
        <v>44606</v>
      </c>
      <c r="C812" s="87" t="s">
        <v>195</v>
      </c>
      <c r="D812" s="87" t="s">
        <v>193</v>
      </c>
      <c r="E812" s="87" t="s">
        <v>203</v>
      </c>
      <c r="F812" s="87">
        <v>2022</v>
      </c>
      <c r="G812" s="87" t="s">
        <v>202</v>
      </c>
      <c r="H812" s="93">
        <v>1909906</v>
      </c>
    </row>
    <row r="813" spans="2:8" ht="20.100000000000001" customHeight="1" x14ac:dyDescent="0.25">
      <c r="B813" s="92">
        <v>44607</v>
      </c>
      <c r="C813" s="87" t="s">
        <v>195</v>
      </c>
      <c r="D813" s="87" t="s">
        <v>193</v>
      </c>
      <c r="E813" s="87" t="s">
        <v>203</v>
      </c>
      <c r="F813" s="87">
        <v>2022</v>
      </c>
      <c r="G813" s="87" t="s">
        <v>202</v>
      </c>
      <c r="H813" s="93">
        <v>867097</v>
      </c>
    </row>
    <row r="814" spans="2:8" ht="20.100000000000001" customHeight="1" x14ac:dyDescent="0.25">
      <c r="B814" s="92">
        <v>44609</v>
      </c>
      <c r="C814" s="87" t="s">
        <v>195</v>
      </c>
      <c r="D814" s="87" t="s">
        <v>183</v>
      </c>
      <c r="E814" s="87" t="s">
        <v>203</v>
      </c>
      <c r="F814" s="87">
        <v>2022</v>
      </c>
      <c r="G814" s="87" t="s">
        <v>202</v>
      </c>
      <c r="H814" s="93">
        <v>1403980</v>
      </c>
    </row>
    <row r="815" spans="2:8" ht="20.100000000000001" customHeight="1" x14ac:dyDescent="0.25">
      <c r="B815" s="92">
        <v>44612</v>
      </c>
      <c r="C815" s="87" t="s">
        <v>195</v>
      </c>
      <c r="D815" s="87" t="s">
        <v>187</v>
      </c>
      <c r="E815" s="87" t="s">
        <v>203</v>
      </c>
      <c r="F815" s="87">
        <v>2022</v>
      </c>
      <c r="G815" s="87" t="s">
        <v>202</v>
      </c>
      <c r="H815" s="93">
        <v>1528172</v>
      </c>
    </row>
    <row r="816" spans="2:8" ht="20.100000000000001" customHeight="1" x14ac:dyDescent="0.25">
      <c r="B816" s="92">
        <v>44613</v>
      </c>
      <c r="C816" s="87" t="s">
        <v>195</v>
      </c>
      <c r="D816" s="87" t="s">
        <v>190</v>
      </c>
      <c r="E816" s="87" t="s">
        <v>203</v>
      </c>
      <c r="F816" s="87">
        <v>2022</v>
      </c>
      <c r="G816" s="87" t="s">
        <v>202</v>
      </c>
      <c r="H816" s="93">
        <v>619639</v>
      </c>
    </row>
    <row r="817" spans="2:8" ht="20.100000000000001" customHeight="1" x14ac:dyDescent="0.25">
      <c r="B817" s="92">
        <v>44613</v>
      </c>
      <c r="C817" s="87" t="s">
        <v>195</v>
      </c>
      <c r="D817" s="87" t="s">
        <v>190</v>
      </c>
      <c r="E817" s="87" t="s">
        <v>203</v>
      </c>
      <c r="F817" s="87">
        <v>2022</v>
      </c>
      <c r="G817" s="87" t="s">
        <v>202</v>
      </c>
      <c r="H817" s="93">
        <v>621829</v>
      </c>
    </row>
    <row r="818" spans="2:8" ht="20.100000000000001" customHeight="1" x14ac:dyDescent="0.25">
      <c r="B818" s="92">
        <v>44613</v>
      </c>
      <c r="C818" s="87" t="s">
        <v>195</v>
      </c>
      <c r="D818" s="87" t="s">
        <v>190</v>
      </c>
      <c r="E818" s="87" t="s">
        <v>203</v>
      </c>
      <c r="F818" s="87">
        <v>2022</v>
      </c>
      <c r="G818" s="87" t="s">
        <v>202</v>
      </c>
      <c r="H818" s="93">
        <v>774735</v>
      </c>
    </row>
    <row r="819" spans="2:8" ht="20.100000000000001" customHeight="1" x14ac:dyDescent="0.25">
      <c r="B819" s="92">
        <v>44613</v>
      </c>
      <c r="C819" s="87" t="s">
        <v>195</v>
      </c>
      <c r="D819" s="87" t="s">
        <v>183</v>
      </c>
      <c r="E819" s="87" t="s">
        <v>203</v>
      </c>
      <c r="F819" s="87">
        <v>2022</v>
      </c>
      <c r="G819" s="87" t="s">
        <v>202</v>
      </c>
      <c r="H819" s="93">
        <v>849848</v>
      </c>
    </row>
    <row r="820" spans="2:8" ht="20.100000000000001" customHeight="1" x14ac:dyDescent="0.25">
      <c r="B820" s="92">
        <v>44613</v>
      </c>
      <c r="C820" s="87" t="s">
        <v>195</v>
      </c>
      <c r="D820" s="87" t="s">
        <v>187</v>
      </c>
      <c r="E820" s="87" t="s">
        <v>203</v>
      </c>
      <c r="F820" s="87">
        <v>2022</v>
      </c>
      <c r="G820" s="87" t="s">
        <v>202</v>
      </c>
      <c r="H820" s="93">
        <v>1322622</v>
      </c>
    </row>
    <row r="821" spans="2:8" ht="20.100000000000001" customHeight="1" x14ac:dyDescent="0.25">
      <c r="B821" s="92">
        <v>44613</v>
      </c>
      <c r="C821" s="87" t="s">
        <v>195</v>
      </c>
      <c r="D821" s="87" t="s">
        <v>193</v>
      </c>
      <c r="E821" s="87" t="s">
        <v>203</v>
      </c>
      <c r="F821" s="87">
        <v>2022</v>
      </c>
      <c r="G821" s="87" t="s">
        <v>202</v>
      </c>
      <c r="H821" s="93">
        <v>1192453</v>
      </c>
    </row>
    <row r="822" spans="2:8" ht="20.100000000000001" customHeight="1" x14ac:dyDescent="0.25">
      <c r="B822" s="92">
        <v>44614</v>
      </c>
      <c r="C822" s="87" t="s">
        <v>195</v>
      </c>
      <c r="D822" s="87" t="s">
        <v>183</v>
      </c>
      <c r="E822" s="87" t="s">
        <v>203</v>
      </c>
      <c r="F822" s="87">
        <v>2022</v>
      </c>
      <c r="G822" s="87" t="s">
        <v>202</v>
      </c>
      <c r="H822" s="93">
        <v>740388</v>
      </c>
    </row>
    <row r="823" spans="2:8" ht="20.100000000000001" customHeight="1" x14ac:dyDescent="0.25">
      <c r="B823" s="92">
        <v>44616</v>
      </c>
      <c r="C823" s="87" t="s">
        <v>195</v>
      </c>
      <c r="D823" s="87" t="s">
        <v>190</v>
      </c>
      <c r="E823" s="87" t="s">
        <v>203</v>
      </c>
      <c r="F823" s="87">
        <v>2022</v>
      </c>
      <c r="G823" s="87" t="s">
        <v>202</v>
      </c>
      <c r="H823" s="93">
        <v>741779</v>
      </c>
    </row>
    <row r="824" spans="2:8" ht="20.100000000000001" customHeight="1" x14ac:dyDescent="0.25">
      <c r="B824" s="92">
        <v>44617</v>
      </c>
      <c r="C824" s="87" t="s">
        <v>195</v>
      </c>
      <c r="D824" s="87" t="s">
        <v>183</v>
      </c>
      <c r="E824" s="87" t="s">
        <v>203</v>
      </c>
      <c r="F824" s="87">
        <v>2022</v>
      </c>
      <c r="G824" s="87" t="s">
        <v>202</v>
      </c>
      <c r="H824" s="93">
        <v>1882278</v>
      </c>
    </row>
    <row r="825" spans="2:8" ht="20.100000000000001" customHeight="1" x14ac:dyDescent="0.25">
      <c r="B825" s="92">
        <v>44622</v>
      </c>
      <c r="C825" s="87" t="s">
        <v>195</v>
      </c>
      <c r="D825" s="87" t="s">
        <v>187</v>
      </c>
      <c r="E825" s="87" t="s">
        <v>204</v>
      </c>
      <c r="F825" s="87">
        <v>2022</v>
      </c>
      <c r="G825" s="87" t="s">
        <v>202</v>
      </c>
      <c r="H825" s="93">
        <v>1599567</v>
      </c>
    </row>
    <row r="826" spans="2:8" ht="20.100000000000001" customHeight="1" x14ac:dyDescent="0.25">
      <c r="B826" s="92">
        <v>44622</v>
      </c>
      <c r="C826" s="87" t="s">
        <v>195</v>
      </c>
      <c r="D826" s="87" t="s">
        <v>193</v>
      </c>
      <c r="E826" s="87" t="s">
        <v>204</v>
      </c>
      <c r="F826" s="87">
        <v>2022</v>
      </c>
      <c r="G826" s="87" t="s">
        <v>202</v>
      </c>
      <c r="H826" s="93">
        <v>163305</v>
      </c>
    </row>
    <row r="827" spans="2:8" ht="20.100000000000001" customHeight="1" x14ac:dyDescent="0.25">
      <c r="B827" s="92">
        <v>44622</v>
      </c>
      <c r="C827" s="87" t="s">
        <v>195</v>
      </c>
      <c r="D827" s="87" t="s">
        <v>183</v>
      </c>
      <c r="E827" s="87" t="s">
        <v>204</v>
      </c>
      <c r="F827" s="87">
        <v>2022</v>
      </c>
      <c r="G827" s="87" t="s">
        <v>202</v>
      </c>
      <c r="H827" s="93">
        <v>1002596</v>
      </c>
    </row>
    <row r="828" spans="2:8" ht="20.100000000000001" customHeight="1" x14ac:dyDescent="0.25">
      <c r="B828" s="92">
        <v>44624</v>
      </c>
      <c r="C828" s="87" t="s">
        <v>195</v>
      </c>
      <c r="D828" s="87" t="s">
        <v>187</v>
      </c>
      <c r="E828" s="87" t="s">
        <v>204</v>
      </c>
      <c r="F828" s="87">
        <v>2022</v>
      </c>
      <c r="G828" s="87" t="s">
        <v>202</v>
      </c>
      <c r="H828" s="93">
        <v>1190683</v>
      </c>
    </row>
    <row r="829" spans="2:8" ht="20.100000000000001" customHeight="1" x14ac:dyDescent="0.25">
      <c r="B829" s="92">
        <v>44625</v>
      </c>
      <c r="C829" s="87" t="s">
        <v>195</v>
      </c>
      <c r="D829" s="87" t="s">
        <v>183</v>
      </c>
      <c r="E829" s="87" t="s">
        <v>204</v>
      </c>
      <c r="F829" s="87">
        <v>2022</v>
      </c>
      <c r="G829" s="87" t="s">
        <v>202</v>
      </c>
      <c r="H829" s="93">
        <v>1051637</v>
      </c>
    </row>
    <row r="830" spans="2:8" ht="20.100000000000001" customHeight="1" x14ac:dyDescent="0.25">
      <c r="B830" s="92">
        <v>44626</v>
      </c>
      <c r="C830" s="87" t="s">
        <v>195</v>
      </c>
      <c r="D830" s="87" t="s">
        <v>193</v>
      </c>
      <c r="E830" s="87" t="s">
        <v>204</v>
      </c>
      <c r="F830" s="87">
        <v>2022</v>
      </c>
      <c r="G830" s="87" t="s">
        <v>202</v>
      </c>
      <c r="H830" s="93">
        <v>264522</v>
      </c>
    </row>
    <row r="831" spans="2:8" ht="20.100000000000001" customHeight="1" x14ac:dyDescent="0.25">
      <c r="B831" s="92">
        <v>44627</v>
      </c>
      <c r="C831" s="87" t="s">
        <v>195</v>
      </c>
      <c r="D831" s="87" t="s">
        <v>183</v>
      </c>
      <c r="E831" s="87" t="s">
        <v>204</v>
      </c>
      <c r="F831" s="87">
        <v>2022</v>
      </c>
      <c r="G831" s="87" t="s">
        <v>202</v>
      </c>
      <c r="H831" s="93">
        <v>412015</v>
      </c>
    </row>
    <row r="832" spans="2:8" ht="20.100000000000001" customHeight="1" x14ac:dyDescent="0.25">
      <c r="B832" s="92">
        <v>44627</v>
      </c>
      <c r="C832" s="87" t="s">
        <v>195</v>
      </c>
      <c r="D832" s="87" t="s">
        <v>190</v>
      </c>
      <c r="E832" s="87" t="s">
        <v>204</v>
      </c>
      <c r="F832" s="87">
        <v>2022</v>
      </c>
      <c r="G832" s="87" t="s">
        <v>202</v>
      </c>
      <c r="H832" s="93">
        <v>1614571</v>
      </c>
    </row>
    <row r="833" spans="2:8" ht="20.100000000000001" customHeight="1" x14ac:dyDescent="0.25">
      <c r="B833" s="92">
        <v>44628</v>
      </c>
      <c r="C833" s="87" t="s">
        <v>195</v>
      </c>
      <c r="D833" s="87" t="s">
        <v>187</v>
      </c>
      <c r="E833" s="87" t="s">
        <v>204</v>
      </c>
      <c r="F833" s="87">
        <v>2022</v>
      </c>
      <c r="G833" s="87" t="s">
        <v>202</v>
      </c>
      <c r="H833" s="93">
        <v>254514</v>
      </c>
    </row>
    <row r="834" spans="2:8" ht="20.100000000000001" customHeight="1" x14ac:dyDescent="0.25">
      <c r="B834" s="92">
        <v>44629</v>
      </c>
      <c r="C834" s="87" t="s">
        <v>195</v>
      </c>
      <c r="D834" s="87" t="s">
        <v>183</v>
      </c>
      <c r="E834" s="87" t="s">
        <v>204</v>
      </c>
      <c r="F834" s="87">
        <v>2022</v>
      </c>
      <c r="G834" s="87" t="s">
        <v>202</v>
      </c>
      <c r="H834" s="93">
        <v>1444944</v>
      </c>
    </row>
    <row r="835" spans="2:8" ht="20.100000000000001" customHeight="1" x14ac:dyDescent="0.25">
      <c r="B835" s="92">
        <v>44629</v>
      </c>
      <c r="C835" s="87" t="s">
        <v>195</v>
      </c>
      <c r="D835" s="87" t="s">
        <v>183</v>
      </c>
      <c r="E835" s="87" t="s">
        <v>204</v>
      </c>
      <c r="F835" s="87">
        <v>2022</v>
      </c>
      <c r="G835" s="87" t="s">
        <v>202</v>
      </c>
      <c r="H835" s="93">
        <v>216677</v>
      </c>
    </row>
    <row r="836" spans="2:8" ht="20.100000000000001" customHeight="1" x14ac:dyDescent="0.25">
      <c r="B836" s="92">
        <v>44630</v>
      </c>
      <c r="C836" s="87" t="s">
        <v>195</v>
      </c>
      <c r="D836" s="87" t="s">
        <v>187</v>
      </c>
      <c r="E836" s="87" t="s">
        <v>204</v>
      </c>
      <c r="F836" s="87">
        <v>2022</v>
      </c>
      <c r="G836" s="87" t="s">
        <v>202</v>
      </c>
      <c r="H836" s="93">
        <v>792194</v>
      </c>
    </row>
    <row r="837" spans="2:8" ht="20.100000000000001" customHeight="1" x14ac:dyDescent="0.25">
      <c r="B837" s="92">
        <v>44632</v>
      </c>
      <c r="C837" s="87" t="s">
        <v>195</v>
      </c>
      <c r="D837" s="87" t="s">
        <v>183</v>
      </c>
      <c r="E837" s="87" t="s">
        <v>204</v>
      </c>
      <c r="F837" s="87">
        <v>2022</v>
      </c>
      <c r="G837" s="87" t="s">
        <v>202</v>
      </c>
      <c r="H837" s="93">
        <v>1068878</v>
      </c>
    </row>
    <row r="838" spans="2:8" ht="20.100000000000001" customHeight="1" x14ac:dyDescent="0.25">
      <c r="B838" s="92">
        <v>44634</v>
      </c>
      <c r="C838" s="87" t="s">
        <v>195</v>
      </c>
      <c r="D838" s="87" t="s">
        <v>187</v>
      </c>
      <c r="E838" s="87" t="s">
        <v>204</v>
      </c>
      <c r="F838" s="87">
        <v>2022</v>
      </c>
      <c r="G838" s="87" t="s">
        <v>202</v>
      </c>
      <c r="H838" s="93">
        <v>1045898</v>
      </c>
    </row>
    <row r="839" spans="2:8" ht="20.100000000000001" customHeight="1" x14ac:dyDescent="0.25">
      <c r="B839" s="92">
        <v>44635</v>
      </c>
      <c r="C839" s="87" t="s">
        <v>195</v>
      </c>
      <c r="D839" s="87" t="s">
        <v>190</v>
      </c>
      <c r="E839" s="87" t="s">
        <v>204</v>
      </c>
      <c r="F839" s="87">
        <v>2022</v>
      </c>
      <c r="G839" s="87" t="s">
        <v>202</v>
      </c>
      <c r="H839" s="93">
        <v>488346</v>
      </c>
    </row>
    <row r="840" spans="2:8" ht="20.100000000000001" customHeight="1" x14ac:dyDescent="0.25">
      <c r="B840" s="92">
        <v>44636</v>
      </c>
      <c r="C840" s="87" t="s">
        <v>195</v>
      </c>
      <c r="D840" s="87" t="s">
        <v>183</v>
      </c>
      <c r="E840" s="87" t="s">
        <v>204</v>
      </c>
      <c r="F840" s="87">
        <v>2022</v>
      </c>
      <c r="G840" s="87" t="s">
        <v>202</v>
      </c>
      <c r="H840" s="93">
        <v>1931891</v>
      </c>
    </row>
    <row r="841" spans="2:8" ht="20.100000000000001" customHeight="1" x14ac:dyDescent="0.25">
      <c r="B841" s="92">
        <v>44637</v>
      </c>
      <c r="C841" s="87" t="s">
        <v>195</v>
      </c>
      <c r="D841" s="87" t="s">
        <v>187</v>
      </c>
      <c r="E841" s="87" t="s">
        <v>204</v>
      </c>
      <c r="F841" s="87">
        <v>2022</v>
      </c>
      <c r="G841" s="87" t="s">
        <v>202</v>
      </c>
      <c r="H841" s="93">
        <v>365633</v>
      </c>
    </row>
    <row r="842" spans="2:8" ht="20.100000000000001" customHeight="1" x14ac:dyDescent="0.25">
      <c r="B842" s="92">
        <v>44637</v>
      </c>
      <c r="C842" s="87" t="s">
        <v>195</v>
      </c>
      <c r="D842" s="87" t="s">
        <v>190</v>
      </c>
      <c r="E842" s="87" t="s">
        <v>204</v>
      </c>
      <c r="F842" s="87">
        <v>2022</v>
      </c>
      <c r="G842" s="87" t="s">
        <v>202</v>
      </c>
      <c r="H842" s="93">
        <v>1960330</v>
      </c>
    </row>
    <row r="843" spans="2:8" ht="20.100000000000001" customHeight="1" x14ac:dyDescent="0.25">
      <c r="B843" s="92">
        <v>44638</v>
      </c>
      <c r="C843" s="87" t="s">
        <v>195</v>
      </c>
      <c r="D843" s="87" t="s">
        <v>193</v>
      </c>
      <c r="E843" s="87" t="s">
        <v>204</v>
      </c>
      <c r="F843" s="87">
        <v>2022</v>
      </c>
      <c r="G843" s="87" t="s">
        <v>202</v>
      </c>
      <c r="H843" s="93">
        <v>1549591</v>
      </c>
    </row>
    <row r="844" spans="2:8" ht="20.100000000000001" customHeight="1" x14ac:dyDescent="0.25">
      <c r="B844" s="92">
        <v>44640</v>
      </c>
      <c r="C844" s="87" t="s">
        <v>195</v>
      </c>
      <c r="D844" s="89" t="s">
        <v>183</v>
      </c>
      <c r="E844" s="87" t="s">
        <v>204</v>
      </c>
      <c r="F844" s="87">
        <v>2022</v>
      </c>
      <c r="G844" s="87" t="s">
        <v>202</v>
      </c>
      <c r="H844" s="93">
        <v>1396686</v>
      </c>
    </row>
    <row r="845" spans="2:8" ht="20.100000000000001" customHeight="1" x14ac:dyDescent="0.25">
      <c r="B845" s="92">
        <v>44641</v>
      </c>
      <c r="C845" s="87" t="s">
        <v>195</v>
      </c>
      <c r="D845" s="89" t="s">
        <v>187</v>
      </c>
      <c r="E845" s="87" t="s">
        <v>204</v>
      </c>
      <c r="F845" s="87">
        <v>2022</v>
      </c>
      <c r="G845" s="87" t="s">
        <v>202</v>
      </c>
      <c r="H845" s="93">
        <v>598158</v>
      </c>
    </row>
    <row r="846" spans="2:8" ht="20.100000000000001" customHeight="1" x14ac:dyDescent="0.25">
      <c r="B846" s="92">
        <v>44643</v>
      </c>
      <c r="C846" s="87" t="s">
        <v>195</v>
      </c>
      <c r="D846" s="89" t="s">
        <v>187</v>
      </c>
      <c r="E846" s="87" t="s">
        <v>204</v>
      </c>
      <c r="F846" s="87">
        <v>2022</v>
      </c>
      <c r="G846" s="87" t="s">
        <v>202</v>
      </c>
      <c r="H846" s="93">
        <v>1128891</v>
      </c>
    </row>
    <row r="847" spans="2:8" ht="20.100000000000001" customHeight="1" x14ac:dyDescent="0.25">
      <c r="B847" s="92">
        <v>44643</v>
      </c>
      <c r="C847" s="87" t="s">
        <v>195</v>
      </c>
      <c r="D847" s="89" t="s">
        <v>190</v>
      </c>
      <c r="E847" s="87" t="s">
        <v>204</v>
      </c>
      <c r="F847" s="87">
        <v>2022</v>
      </c>
      <c r="G847" s="87" t="s">
        <v>202</v>
      </c>
      <c r="H847" s="93">
        <v>1831381</v>
      </c>
    </row>
    <row r="848" spans="2:8" ht="20.100000000000001" customHeight="1" x14ac:dyDescent="0.25">
      <c r="B848" s="92">
        <v>44644</v>
      </c>
      <c r="C848" s="87" t="s">
        <v>195</v>
      </c>
      <c r="D848" s="89" t="s">
        <v>193</v>
      </c>
      <c r="E848" s="87" t="s">
        <v>204</v>
      </c>
      <c r="F848" s="87">
        <v>2022</v>
      </c>
      <c r="G848" s="87" t="s">
        <v>202</v>
      </c>
      <c r="H848" s="93">
        <v>974375</v>
      </c>
    </row>
    <row r="849" spans="2:8" ht="20.100000000000001" customHeight="1" x14ac:dyDescent="0.25">
      <c r="B849" s="92">
        <v>44645</v>
      </c>
      <c r="C849" s="87" t="s">
        <v>195</v>
      </c>
      <c r="D849" s="89" t="s">
        <v>183</v>
      </c>
      <c r="E849" s="87" t="s">
        <v>204</v>
      </c>
      <c r="F849" s="87">
        <v>2022</v>
      </c>
      <c r="G849" s="87" t="s">
        <v>202</v>
      </c>
      <c r="H849" s="93">
        <v>187578</v>
      </c>
    </row>
    <row r="850" spans="2:8" ht="20.100000000000001" customHeight="1" x14ac:dyDescent="0.25">
      <c r="B850" s="92">
        <v>44647</v>
      </c>
      <c r="C850" s="87" t="s">
        <v>195</v>
      </c>
      <c r="D850" s="89" t="s">
        <v>183</v>
      </c>
      <c r="E850" s="87" t="s">
        <v>204</v>
      </c>
      <c r="F850" s="87">
        <v>2022</v>
      </c>
      <c r="G850" s="87" t="s">
        <v>202</v>
      </c>
      <c r="H850" s="93">
        <v>1671909</v>
      </c>
    </row>
    <row r="851" spans="2:8" ht="20.100000000000001" customHeight="1" x14ac:dyDescent="0.25">
      <c r="B851" s="92">
        <v>44648</v>
      </c>
      <c r="C851" s="87" t="s">
        <v>195</v>
      </c>
      <c r="D851" s="89" t="s">
        <v>187</v>
      </c>
      <c r="E851" s="87" t="s">
        <v>204</v>
      </c>
      <c r="F851" s="87">
        <v>2022</v>
      </c>
      <c r="G851" s="87" t="s">
        <v>202</v>
      </c>
      <c r="H851" s="93">
        <v>1049303</v>
      </c>
    </row>
    <row r="852" spans="2:8" ht="20.100000000000001" customHeight="1" x14ac:dyDescent="0.25">
      <c r="B852" s="92">
        <v>44649</v>
      </c>
      <c r="C852" s="87" t="s">
        <v>195</v>
      </c>
      <c r="D852" s="89" t="s">
        <v>193</v>
      </c>
      <c r="E852" s="87" t="s">
        <v>204</v>
      </c>
      <c r="F852" s="87">
        <v>2022</v>
      </c>
      <c r="G852" s="87" t="s">
        <v>202</v>
      </c>
      <c r="H852" s="93">
        <v>255056</v>
      </c>
    </row>
    <row r="853" spans="2:8" ht="20.100000000000001" customHeight="1" x14ac:dyDescent="0.25">
      <c r="B853" s="92">
        <v>44650</v>
      </c>
      <c r="C853" s="87" t="s">
        <v>195</v>
      </c>
      <c r="D853" s="89" t="s">
        <v>183</v>
      </c>
      <c r="E853" s="87" t="s">
        <v>204</v>
      </c>
      <c r="F853" s="87">
        <v>2022</v>
      </c>
      <c r="G853" s="87" t="s">
        <v>202</v>
      </c>
      <c r="H853" s="93">
        <v>1013527</v>
      </c>
    </row>
    <row r="854" spans="2:8" ht="20.100000000000001" customHeight="1" x14ac:dyDescent="0.25">
      <c r="B854" s="92">
        <v>44650</v>
      </c>
      <c r="C854" s="87" t="s">
        <v>195</v>
      </c>
      <c r="D854" s="89" t="s">
        <v>187</v>
      </c>
      <c r="E854" s="87" t="s">
        <v>204</v>
      </c>
      <c r="F854" s="87">
        <v>2022</v>
      </c>
      <c r="G854" s="87" t="s">
        <v>202</v>
      </c>
      <c r="H854" s="93">
        <v>1409749</v>
      </c>
    </row>
    <row r="855" spans="2:8" ht="20.100000000000001" customHeight="1" x14ac:dyDescent="0.25">
      <c r="B855" s="92">
        <v>44654</v>
      </c>
      <c r="C855" s="87" t="s">
        <v>195</v>
      </c>
      <c r="D855" s="89" t="s">
        <v>183</v>
      </c>
      <c r="E855" s="87" t="s">
        <v>205</v>
      </c>
      <c r="F855" s="87">
        <v>2022</v>
      </c>
      <c r="G855" s="87" t="s">
        <v>202</v>
      </c>
      <c r="H855" s="93">
        <v>613870</v>
      </c>
    </row>
    <row r="856" spans="2:8" ht="20.100000000000001" customHeight="1" x14ac:dyDescent="0.25">
      <c r="B856" s="92">
        <v>44655</v>
      </c>
      <c r="C856" s="87" t="s">
        <v>195</v>
      </c>
      <c r="D856" s="89" t="s">
        <v>187</v>
      </c>
      <c r="E856" s="87" t="s">
        <v>205</v>
      </c>
      <c r="F856" s="87">
        <v>2022</v>
      </c>
      <c r="G856" s="87" t="s">
        <v>202</v>
      </c>
      <c r="H856" s="93">
        <v>1733091</v>
      </c>
    </row>
    <row r="857" spans="2:8" ht="20.100000000000001" customHeight="1" x14ac:dyDescent="0.25">
      <c r="B857" s="92">
        <v>44655</v>
      </c>
      <c r="C857" s="87" t="s">
        <v>195</v>
      </c>
      <c r="D857" s="89" t="s">
        <v>193</v>
      </c>
      <c r="E857" s="87" t="s">
        <v>205</v>
      </c>
      <c r="F857" s="87">
        <v>2022</v>
      </c>
      <c r="G857" s="87" t="s">
        <v>202</v>
      </c>
      <c r="H857" s="93">
        <v>350793</v>
      </c>
    </row>
    <row r="858" spans="2:8" ht="20.100000000000001" customHeight="1" x14ac:dyDescent="0.25">
      <c r="B858" s="92">
        <v>44656</v>
      </c>
      <c r="C858" s="87" t="s">
        <v>195</v>
      </c>
      <c r="D858" s="89" t="s">
        <v>183</v>
      </c>
      <c r="E858" s="87" t="s">
        <v>205</v>
      </c>
      <c r="F858" s="87">
        <v>2022</v>
      </c>
      <c r="G858" s="87" t="s">
        <v>202</v>
      </c>
      <c r="H858" s="93">
        <v>861955</v>
      </c>
    </row>
    <row r="859" spans="2:8" ht="20.100000000000001" customHeight="1" x14ac:dyDescent="0.25">
      <c r="B859" s="92">
        <v>44658</v>
      </c>
      <c r="C859" s="87" t="s">
        <v>195</v>
      </c>
      <c r="D859" s="89" t="s">
        <v>190</v>
      </c>
      <c r="E859" s="87" t="s">
        <v>205</v>
      </c>
      <c r="F859" s="87">
        <v>2022</v>
      </c>
      <c r="G859" s="87" t="s">
        <v>202</v>
      </c>
      <c r="H859" s="93">
        <v>1713238</v>
      </c>
    </row>
    <row r="860" spans="2:8" ht="20.100000000000001" customHeight="1" x14ac:dyDescent="0.25">
      <c r="B860" s="92">
        <v>44662</v>
      </c>
      <c r="C860" s="87" t="s">
        <v>195</v>
      </c>
      <c r="D860" s="89" t="s">
        <v>190</v>
      </c>
      <c r="E860" s="87" t="s">
        <v>205</v>
      </c>
      <c r="F860" s="87">
        <v>2022</v>
      </c>
      <c r="G860" s="87" t="s">
        <v>202</v>
      </c>
      <c r="H860" s="93">
        <v>1219629</v>
      </c>
    </row>
    <row r="861" spans="2:8" ht="20.100000000000001" customHeight="1" x14ac:dyDescent="0.25">
      <c r="B861" s="92">
        <v>44662</v>
      </c>
      <c r="C861" s="87" t="s">
        <v>195</v>
      </c>
      <c r="D861" s="89" t="s">
        <v>190</v>
      </c>
      <c r="E861" s="87" t="s">
        <v>205</v>
      </c>
      <c r="F861" s="87">
        <v>2022</v>
      </c>
      <c r="G861" s="87" t="s">
        <v>202</v>
      </c>
      <c r="H861" s="93">
        <v>1489196</v>
      </c>
    </row>
    <row r="862" spans="2:8" ht="20.100000000000001" customHeight="1" x14ac:dyDescent="0.25">
      <c r="B862" s="92">
        <v>44663</v>
      </c>
      <c r="C862" s="87" t="s">
        <v>195</v>
      </c>
      <c r="D862" s="89" t="s">
        <v>187</v>
      </c>
      <c r="E862" s="87" t="s">
        <v>205</v>
      </c>
      <c r="F862" s="87">
        <v>2022</v>
      </c>
      <c r="G862" s="87" t="s">
        <v>202</v>
      </c>
      <c r="H862" s="93">
        <v>1567746</v>
      </c>
    </row>
    <row r="863" spans="2:8" ht="20.100000000000001" customHeight="1" x14ac:dyDescent="0.25">
      <c r="B863" s="92">
        <v>44665</v>
      </c>
      <c r="C863" s="87" t="s">
        <v>195</v>
      </c>
      <c r="D863" s="89" t="s">
        <v>183</v>
      </c>
      <c r="E863" s="87" t="s">
        <v>205</v>
      </c>
      <c r="F863" s="87">
        <v>2022</v>
      </c>
      <c r="G863" s="87" t="s">
        <v>202</v>
      </c>
      <c r="H863" s="93">
        <v>1485483</v>
      </c>
    </row>
    <row r="864" spans="2:8" ht="20.100000000000001" customHeight="1" x14ac:dyDescent="0.25">
      <c r="B864" s="92">
        <v>44671</v>
      </c>
      <c r="C864" s="87" t="s">
        <v>195</v>
      </c>
      <c r="D864" s="89" t="s">
        <v>190</v>
      </c>
      <c r="E864" s="87" t="s">
        <v>205</v>
      </c>
      <c r="F864" s="87">
        <v>2022</v>
      </c>
      <c r="G864" s="87" t="s">
        <v>202</v>
      </c>
      <c r="H864" s="93">
        <v>1210891</v>
      </c>
    </row>
    <row r="865" spans="2:8" ht="20.100000000000001" customHeight="1" x14ac:dyDescent="0.25">
      <c r="B865" s="92">
        <v>44672</v>
      </c>
      <c r="C865" s="87" t="s">
        <v>195</v>
      </c>
      <c r="D865" s="87" t="s">
        <v>183</v>
      </c>
      <c r="E865" s="87" t="s">
        <v>205</v>
      </c>
      <c r="F865" s="87">
        <v>2022</v>
      </c>
      <c r="G865" s="87" t="s">
        <v>202</v>
      </c>
      <c r="H865" s="93">
        <v>1939148</v>
      </c>
    </row>
    <row r="866" spans="2:8" ht="20.100000000000001" customHeight="1" x14ac:dyDescent="0.25">
      <c r="B866" s="92">
        <v>44672</v>
      </c>
      <c r="C866" s="87" t="s">
        <v>195</v>
      </c>
      <c r="D866" s="87" t="s">
        <v>187</v>
      </c>
      <c r="E866" s="87" t="s">
        <v>205</v>
      </c>
      <c r="F866" s="87">
        <v>2022</v>
      </c>
      <c r="G866" s="87" t="s">
        <v>202</v>
      </c>
      <c r="H866" s="93">
        <v>1263558</v>
      </c>
    </row>
    <row r="867" spans="2:8" ht="20.100000000000001" customHeight="1" x14ac:dyDescent="0.25">
      <c r="B867" s="92">
        <v>44674</v>
      </c>
      <c r="C867" s="87" t="s">
        <v>195</v>
      </c>
      <c r="D867" s="87" t="s">
        <v>183</v>
      </c>
      <c r="E867" s="87" t="s">
        <v>205</v>
      </c>
      <c r="F867" s="87">
        <v>2022</v>
      </c>
      <c r="G867" s="87" t="s">
        <v>202</v>
      </c>
      <c r="H867" s="93">
        <v>633445</v>
      </c>
    </row>
    <row r="868" spans="2:8" ht="20.100000000000001" customHeight="1" x14ac:dyDescent="0.25">
      <c r="B868" s="92">
        <v>44675</v>
      </c>
      <c r="C868" s="87" t="s">
        <v>195</v>
      </c>
      <c r="D868" s="87" t="s">
        <v>187</v>
      </c>
      <c r="E868" s="87" t="s">
        <v>205</v>
      </c>
      <c r="F868" s="87">
        <v>2022</v>
      </c>
      <c r="G868" s="87" t="s">
        <v>202</v>
      </c>
      <c r="H868" s="93">
        <v>1293856</v>
      </c>
    </row>
    <row r="869" spans="2:8" ht="20.100000000000001" customHeight="1" x14ac:dyDescent="0.25">
      <c r="B869" s="92">
        <v>44679</v>
      </c>
      <c r="C869" s="87" t="s">
        <v>195</v>
      </c>
      <c r="D869" s="87" t="s">
        <v>183</v>
      </c>
      <c r="E869" s="87" t="s">
        <v>205</v>
      </c>
      <c r="F869" s="87">
        <v>2022</v>
      </c>
      <c r="G869" s="87" t="s">
        <v>202</v>
      </c>
      <c r="H869" s="93">
        <v>1794560</v>
      </c>
    </row>
    <row r="870" spans="2:8" ht="20.100000000000001" customHeight="1" x14ac:dyDescent="0.25">
      <c r="B870" s="92">
        <v>44681</v>
      </c>
      <c r="C870" s="87" t="s">
        <v>195</v>
      </c>
      <c r="D870" s="87" t="s">
        <v>183</v>
      </c>
      <c r="E870" s="87" t="s">
        <v>205</v>
      </c>
      <c r="F870" s="87">
        <v>2022</v>
      </c>
      <c r="G870" s="87" t="s">
        <v>202</v>
      </c>
      <c r="H870" s="93">
        <v>530477</v>
      </c>
    </row>
    <row r="871" spans="2:8" ht="20.100000000000001" customHeight="1" x14ac:dyDescent="0.25">
      <c r="B871" s="92">
        <v>44681</v>
      </c>
      <c r="C871" s="87" t="s">
        <v>195</v>
      </c>
      <c r="D871" s="87" t="s">
        <v>190</v>
      </c>
      <c r="E871" s="87" t="s">
        <v>205</v>
      </c>
      <c r="F871" s="87">
        <v>2022</v>
      </c>
      <c r="G871" s="87" t="s">
        <v>202</v>
      </c>
      <c r="H871" s="93">
        <v>1482817</v>
      </c>
    </row>
    <row r="872" spans="2:8" ht="20.100000000000001" customHeight="1" x14ac:dyDescent="0.25">
      <c r="B872" s="92">
        <v>44685</v>
      </c>
      <c r="C872" s="87" t="s">
        <v>195</v>
      </c>
      <c r="D872" s="87" t="s">
        <v>183</v>
      </c>
      <c r="E872" s="87" t="s">
        <v>206</v>
      </c>
      <c r="F872" s="87">
        <v>2022</v>
      </c>
      <c r="G872" s="87" t="s">
        <v>207</v>
      </c>
      <c r="H872" s="93">
        <v>543637</v>
      </c>
    </row>
    <row r="873" spans="2:8" ht="20.100000000000001" customHeight="1" x14ac:dyDescent="0.25">
      <c r="B873" s="92">
        <v>44685</v>
      </c>
      <c r="C873" s="87" t="s">
        <v>195</v>
      </c>
      <c r="D873" s="87" t="s">
        <v>187</v>
      </c>
      <c r="E873" s="87" t="s">
        <v>206</v>
      </c>
      <c r="F873" s="87">
        <v>2022</v>
      </c>
      <c r="G873" s="87" t="s">
        <v>207</v>
      </c>
      <c r="H873" s="93">
        <v>793983</v>
      </c>
    </row>
    <row r="874" spans="2:8" ht="20.100000000000001" customHeight="1" x14ac:dyDescent="0.25">
      <c r="B874" s="92">
        <v>44687</v>
      </c>
      <c r="C874" s="87" t="s">
        <v>195</v>
      </c>
      <c r="D874" s="87" t="s">
        <v>183</v>
      </c>
      <c r="E874" s="87" t="s">
        <v>206</v>
      </c>
      <c r="F874" s="87">
        <v>2022</v>
      </c>
      <c r="G874" s="87" t="s">
        <v>207</v>
      </c>
      <c r="H874" s="93">
        <v>1736583</v>
      </c>
    </row>
    <row r="875" spans="2:8" ht="20.100000000000001" customHeight="1" x14ac:dyDescent="0.25">
      <c r="B875" s="92">
        <v>44688</v>
      </c>
      <c r="C875" s="87" t="s">
        <v>195</v>
      </c>
      <c r="D875" s="87" t="s">
        <v>193</v>
      </c>
      <c r="E875" s="87" t="s">
        <v>206</v>
      </c>
      <c r="F875" s="87">
        <v>2022</v>
      </c>
      <c r="G875" s="87" t="s">
        <v>207</v>
      </c>
      <c r="H875" s="93">
        <v>1366036</v>
      </c>
    </row>
    <row r="876" spans="2:8" ht="20.100000000000001" customHeight="1" x14ac:dyDescent="0.25">
      <c r="B876" s="92">
        <v>44691</v>
      </c>
      <c r="C876" s="87" t="s">
        <v>195</v>
      </c>
      <c r="D876" s="87" t="s">
        <v>193</v>
      </c>
      <c r="E876" s="87" t="s">
        <v>206</v>
      </c>
      <c r="F876" s="87">
        <v>2022</v>
      </c>
      <c r="G876" s="87" t="s">
        <v>207</v>
      </c>
      <c r="H876" s="93">
        <v>1695853</v>
      </c>
    </row>
    <row r="877" spans="2:8" ht="20.100000000000001" customHeight="1" x14ac:dyDescent="0.25">
      <c r="B877" s="92">
        <v>44692</v>
      </c>
      <c r="C877" s="87" t="s">
        <v>195</v>
      </c>
      <c r="D877" s="87" t="s">
        <v>183</v>
      </c>
      <c r="E877" s="87" t="s">
        <v>206</v>
      </c>
      <c r="F877" s="87">
        <v>2022</v>
      </c>
      <c r="G877" s="87" t="s">
        <v>207</v>
      </c>
      <c r="H877" s="93">
        <v>499256</v>
      </c>
    </row>
    <row r="878" spans="2:8" ht="20.100000000000001" customHeight="1" x14ac:dyDescent="0.25">
      <c r="B878" s="92">
        <v>44693</v>
      </c>
      <c r="C878" s="87" t="s">
        <v>195</v>
      </c>
      <c r="D878" s="87" t="s">
        <v>187</v>
      </c>
      <c r="E878" s="87" t="s">
        <v>206</v>
      </c>
      <c r="F878" s="87">
        <v>2022</v>
      </c>
      <c r="G878" s="87" t="s">
        <v>207</v>
      </c>
      <c r="H878" s="93">
        <v>1559663</v>
      </c>
    </row>
    <row r="879" spans="2:8" ht="20.100000000000001" customHeight="1" x14ac:dyDescent="0.25">
      <c r="B879" s="92">
        <v>44693</v>
      </c>
      <c r="C879" s="87" t="s">
        <v>195</v>
      </c>
      <c r="D879" s="87" t="s">
        <v>190</v>
      </c>
      <c r="E879" s="87" t="s">
        <v>206</v>
      </c>
      <c r="F879" s="87">
        <v>2022</v>
      </c>
      <c r="G879" s="87" t="s">
        <v>207</v>
      </c>
      <c r="H879" s="93">
        <v>1038488</v>
      </c>
    </row>
    <row r="880" spans="2:8" ht="20.100000000000001" customHeight="1" x14ac:dyDescent="0.25">
      <c r="B880" s="92">
        <v>44697</v>
      </c>
      <c r="C880" s="87" t="s">
        <v>195</v>
      </c>
      <c r="D880" s="87" t="s">
        <v>190</v>
      </c>
      <c r="E880" s="87" t="s">
        <v>206</v>
      </c>
      <c r="F880" s="87">
        <v>2022</v>
      </c>
      <c r="G880" s="87" t="s">
        <v>207</v>
      </c>
      <c r="H880" s="93">
        <v>630073</v>
      </c>
    </row>
    <row r="881" spans="2:8" ht="20.100000000000001" customHeight="1" x14ac:dyDescent="0.25">
      <c r="B881" s="92">
        <v>44698</v>
      </c>
      <c r="C881" s="87" t="s">
        <v>195</v>
      </c>
      <c r="D881" s="87" t="s">
        <v>190</v>
      </c>
      <c r="E881" s="87" t="s">
        <v>206</v>
      </c>
      <c r="F881" s="87">
        <v>2022</v>
      </c>
      <c r="G881" s="87" t="s">
        <v>207</v>
      </c>
      <c r="H881" s="93">
        <v>1243853</v>
      </c>
    </row>
    <row r="882" spans="2:8" ht="20.100000000000001" customHeight="1" x14ac:dyDescent="0.25">
      <c r="B882" s="92">
        <v>44698</v>
      </c>
      <c r="C882" s="87" t="s">
        <v>195</v>
      </c>
      <c r="D882" s="87" t="s">
        <v>183</v>
      </c>
      <c r="E882" s="87" t="s">
        <v>206</v>
      </c>
      <c r="F882" s="87">
        <v>2022</v>
      </c>
      <c r="G882" s="87" t="s">
        <v>207</v>
      </c>
      <c r="H882" s="93">
        <v>717738</v>
      </c>
    </row>
    <row r="883" spans="2:8" ht="20.100000000000001" customHeight="1" x14ac:dyDescent="0.25">
      <c r="B883" s="92">
        <v>44698</v>
      </c>
      <c r="C883" s="87" t="s">
        <v>195</v>
      </c>
      <c r="D883" s="87" t="s">
        <v>187</v>
      </c>
      <c r="E883" s="87" t="s">
        <v>206</v>
      </c>
      <c r="F883" s="87">
        <v>2022</v>
      </c>
      <c r="G883" s="87" t="s">
        <v>207</v>
      </c>
      <c r="H883" s="93">
        <v>1886401</v>
      </c>
    </row>
    <row r="884" spans="2:8" ht="20.100000000000001" customHeight="1" x14ac:dyDescent="0.25">
      <c r="B884" s="92">
        <v>44698</v>
      </c>
      <c r="C884" s="87" t="s">
        <v>195</v>
      </c>
      <c r="D884" s="87" t="s">
        <v>193</v>
      </c>
      <c r="E884" s="87" t="s">
        <v>206</v>
      </c>
      <c r="F884" s="87">
        <v>2022</v>
      </c>
      <c r="G884" s="87" t="s">
        <v>207</v>
      </c>
      <c r="H884" s="93">
        <v>381940</v>
      </c>
    </row>
    <row r="885" spans="2:8" ht="20.100000000000001" customHeight="1" x14ac:dyDescent="0.25">
      <c r="B885" s="92">
        <v>44699</v>
      </c>
      <c r="C885" s="87" t="s">
        <v>195</v>
      </c>
      <c r="D885" s="87" t="s">
        <v>183</v>
      </c>
      <c r="E885" s="87" t="s">
        <v>206</v>
      </c>
      <c r="F885" s="87">
        <v>2022</v>
      </c>
      <c r="G885" s="87" t="s">
        <v>207</v>
      </c>
      <c r="H885" s="93">
        <v>1922753</v>
      </c>
    </row>
    <row r="886" spans="2:8" ht="20.100000000000001" customHeight="1" x14ac:dyDescent="0.25">
      <c r="B886" s="92">
        <v>44701</v>
      </c>
      <c r="C886" s="87" t="s">
        <v>195</v>
      </c>
      <c r="D886" s="87" t="s">
        <v>190</v>
      </c>
      <c r="E886" s="87" t="s">
        <v>206</v>
      </c>
      <c r="F886" s="87">
        <v>2022</v>
      </c>
      <c r="G886" s="87" t="s">
        <v>207</v>
      </c>
      <c r="H886" s="93">
        <v>766953</v>
      </c>
    </row>
    <row r="887" spans="2:8" ht="20.100000000000001" customHeight="1" x14ac:dyDescent="0.25">
      <c r="B887" s="92">
        <v>44702</v>
      </c>
      <c r="C887" s="87" t="s">
        <v>195</v>
      </c>
      <c r="D887" s="87" t="s">
        <v>183</v>
      </c>
      <c r="E887" s="87" t="s">
        <v>206</v>
      </c>
      <c r="F887" s="87">
        <v>2022</v>
      </c>
      <c r="G887" s="87" t="s">
        <v>207</v>
      </c>
      <c r="H887" s="93">
        <v>1436558</v>
      </c>
    </row>
    <row r="888" spans="2:8" ht="20.100000000000001" customHeight="1" x14ac:dyDescent="0.25">
      <c r="B888" s="92">
        <v>44703</v>
      </c>
      <c r="C888" s="87" t="s">
        <v>195</v>
      </c>
      <c r="D888" s="87" t="s">
        <v>187</v>
      </c>
      <c r="E888" s="87" t="s">
        <v>206</v>
      </c>
      <c r="F888" s="87">
        <v>2022</v>
      </c>
      <c r="G888" s="87" t="s">
        <v>207</v>
      </c>
      <c r="H888" s="93">
        <v>359238</v>
      </c>
    </row>
    <row r="889" spans="2:8" ht="20.100000000000001" customHeight="1" x14ac:dyDescent="0.25">
      <c r="B889" s="92">
        <v>44705</v>
      </c>
      <c r="C889" s="87" t="s">
        <v>192</v>
      </c>
      <c r="D889" s="87" t="s">
        <v>193</v>
      </c>
      <c r="E889" s="87" t="s">
        <v>206</v>
      </c>
      <c r="F889" s="87">
        <v>2022</v>
      </c>
      <c r="G889" s="87" t="s">
        <v>207</v>
      </c>
      <c r="H889" s="93">
        <v>935260</v>
      </c>
    </row>
    <row r="890" spans="2:8" ht="20.100000000000001" customHeight="1" x14ac:dyDescent="0.25">
      <c r="B890" s="92">
        <v>44705</v>
      </c>
      <c r="C890" s="87" t="s">
        <v>192</v>
      </c>
      <c r="D890" s="87" t="s">
        <v>183</v>
      </c>
      <c r="E890" s="87" t="s">
        <v>206</v>
      </c>
      <c r="F890" s="87">
        <v>2022</v>
      </c>
      <c r="G890" s="87" t="s">
        <v>207</v>
      </c>
      <c r="H890" s="93">
        <v>1170290</v>
      </c>
    </row>
    <row r="891" spans="2:8" ht="20.100000000000001" customHeight="1" x14ac:dyDescent="0.25">
      <c r="B891" s="92">
        <v>44707</v>
      </c>
      <c r="C891" s="87" t="s">
        <v>192</v>
      </c>
      <c r="D891" s="87" t="s">
        <v>187</v>
      </c>
      <c r="E891" s="87" t="s">
        <v>206</v>
      </c>
      <c r="F891" s="87">
        <v>2022</v>
      </c>
      <c r="G891" s="87" t="s">
        <v>207</v>
      </c>
      <c r="H891" s="93">
        <v>1399111</v>
      </c>
    </row>
    <row r="892" spans="2:8" ht="20.100000000000001" customHeight="1" x14ac:dyDescent="0.25">
      <c r="B892" s="92">
        <v>44708</v>
      </c>
      <c r="C892" s="87" t="s">
        <v>192</v>
      </c>
      <c r="D892" s="87" t="s">
        <v>183</v>
      </c>
      <c r="E892" s="87" t="s">
        <v>206</v>
      </c>
      <c r="F892" s="87">
        <v>2022</v>
      </c>
      <c r="G892" s="87" t="s">
        <v>207</v>
      </c>
      <c r="H892" s="93">
        <v>1246102</v>
      </c>
    </row>
    <row r="893" spans="2:8" ht="20.100000000000001" customHeight="1" x14ac:dyDescent="0.25">
      <c r="B893" s="92">
        <v>44708</v>
      </c>
      <c r="C893" s="87" t="s">
        <v>192</v>
      </c>
      <c r="D893" s="87" t="s">
        <v>193</v>
      </c>
      <c r="E893" s="87" t="s">
        <v>206</v>
      </c>
      <c r="F893" s="87">
        <v>2022</v>
      </c>
      <c r="G893" s="87" t="s">
        <v>207</v>
      </c>
      <c r="H893" s="93">
        <v>1349313</v>
      </c>
    </row>
    <row r="894" spans="2:8" ht="20.100000000000001" customHeight="1" x14ac:dyDescent="0.25">
      <c r="B894" s="92">
        <v>44709</v>
      </c>
      <c r="C894" s="87" t="s">
        <v>192</v>
      </c>
      <c r="D894" s="87" t="s">
        <v>183</v>
      </c>
      <c r="E894" s="87" t="s">
        <v>206</v>
      </c>
      <c r="F894" s="87">
        <v>2022</v>
      </c>
      <c r="G894" s="87" t="s">
        <v>207</v>
      </c>
      <c r="H894" s="93">
        <v>1216686</v>
      </c>
    </row>
    <row r="895" spans="2:8" ht="20.100000000000001" customHeight="1" x14ac:dyDescent="0.25">
      <c r="B895" s="92">
        <v>44710</v>
      </c>
      <c r="C895" s="87" t="s">
        <v>192</v>
      </c>
      <c r="D895" s="87" t="s">
        <v>190</v>
      </c>
      <c r="E895" s="87" t="s">
        <v>206</v>
      </c>
      <c r="F895" s="87">
        <v>2022</v>
      </c>
      <c r="G895" s="87" t="s">
        <v>207</v>
      </c>
      <c r="H895" s="93">
        <v>1613825</v>
      </c>
    </row>
    <row r="896" spans="2:8" ht="20.100000000000001" customHeight="1" x14ac:dyDescent="0.25">
      <c r="B896" s="92">
        <v>44710</v>
      </c>
      <c r="C896" s="87" t="s">
        <v>192</v>
      </c>
      <c r="D896" s="87" t="s">
        <v>187</v>
      </c>
      <c r="E896" s="87" t="s">
        <v>206</v>
      </c>
      <c r="F896" s="87">
        <v>2022</v>
      </c>
      <c r="G896" s="87" t="s">
        <v>207</v>
      </c>
      <c r="H896" s="93">
        <v>553592</v>
      </c>
    </row>
    <row r="897" spans="2:8" ht="20.100000000000001" customHeight="1" x14ac:dyDescent="0.25">
      <c r="B897" s="92">
        <v>44711</v>
      </c>
      <c r="C897" s="87" t="s">
        <v>192</v>
      </c>
      <c r="D897" s="87" t="s">
        <v>183</v>
      </c>
      <c r="E897" s="87" t="s">
        <v>206</v>
      </c>
      <c r="F897" s="87">
        <v>2022</v>
      </c>
      <c r="G897" s="87" t="s">
        <v>207</v>
      </c>
      <c r="H897" s="93">
        <v>1151530</v>
      </c>
    </row>
    <row r="898" spans="2:8" ht="20.100000000000001" customHeight="1" x14ac:dyDescent="0.25">
      <c r="B898" s="92">
        <v>44711</v>
      </c>
      <c r="C898" s="87" t="s">
        <v>192</v>
      </c>
      <c r="D898" s="87" t="s">
        <v>183</v>
      </c>
      <c r="E898" s="87" t="s">
        <v>206</v>
      </c>
      <c r="F898" s="87">
        <v>2022</v>
      </c>
      <c r="G898" s="87" t="s">
        <v>207</v>
      </c>
      <c r="H898" s="93">
        <v>1505763</v>
      </c>
    </row>
    <row r="899" spans="2:8" ht="20.100000000000001" customHeight="1" x14ac:dyDescent="0.25">
      <c r="B899" s="92">
        <v>44713</v>
      </c>
      <c r="C899" s="87" t="s">
        <v>192</v>
      </c>
      <c r="D899" s="87" t="s">
        <v>187</v>
      </c>
      <c r="E899" s="87" t="s">
        <v>208</v>
      </c>
      <c r="F899" s="87">
        <v>2022</v>
      </c>
      <c r="G899" s="87" t="s">
        <v>207</v>
      </c>
      <c r="H899" s="93">
        <v>1654795</v>
      </c>
    </row>
    <row r="900" spans="2:8" ht="20.100000000000001" customHeight="1" x14ac:dyDescent="0.25">
      <c r="B900" s="92">
        <v>44714</v>
      </c>
      <c r="C900" s="87" t="s">
        <v>192</v>
      </c>
      <c r="D900" s="87" t="s">
        <v>183</v>
      </c>
      <c r="E900" s="87" t="s">
        <v>208</v>
      </c>
      <c r="F900" s="87">
        <v>2022</v>
      </c>
      <c r="G900" s="87" t="s">
        <v>207</v>
      </c>
      <c r="H900" s="93">
        <v>145397</v>
      </c>
    </row>
    <row r="901" spans="2:8" ht="20.100000000000001" customHeight="1" x14ac:dyDescent="0.25">
      <c r="B901" s="92">
        <v>44715</v>
      </c>
      <c r="C901" s="87" t="s">
        <v>192</v>
      </c>
      <c r="D901" s="87" t="s">
        <v>187</v>
      </c>
      <c r="E901" s="87" t="s">
        <v>208</v>
      </c>
      <c r="F901" s="87">
        <v>2022</v>
      </c>
      <c r="G901" s="87" t="s">
        <v>207</v>
      </c>
      <c r="H901" s="93">
        <v>162687</v>
      </c>
    </row>
    <row r="902" spans="2:8" ht="20.100000000000001" customHeight="1" x14ac:dyDescent="0.25">
      <c r="B902" s="92">
        <v>44717</v>
      </c>
      <c r="C902" s="87" t="s">
        <v>192</v>
      </c>
      <c r="D902" s="87" t="s">
        <v>190</v>
      </c>
      <c r="E902" s="87" t="s">
        <v>208</v>
      </c>
      <c r="F902" s="87">
        <v>2022</v>
      </c>
      <c r="G902" s="87" t="s">
        <v>207</v>
      </c>
      <c r="H902" s="93">
        <v>1015528</v>
      </c>
    </row>
    <row r="903" spans="2:8" ht="20.100000000000001" customHeight="1" x14ac:dyDescent="0.25">
      <c r="B903" s="92">
        <v>44720</v>
      </c>
      <c r="C903" s="87" t="s">
        <v>192</v>
      </c>
      <c r="D903" s="87" t="s">
        <v>183</v>
      </c>
      <c r="E903" s="87" t="s">
        <v>208</v>
      </c>
      <c r="F903" s="87">
        <v>2022</v>
      </c>
      <c r="G903" s="87" t="s">
        <v>207</v>
      </c>
      <c r="H903" s="93">
        <v>1695801</v>
      </c>
    </row>
    <row r="904" spans="2:8" ht="20.100000000000001" customHeight="1" x14ac:dyDescent="0.25">
      <c r="B904" s="92">
        <v>44721</v>
      </c>
      <c r="C904" s="87" t="s">
        <v>192</v>
      </c>
      <c r="D904" s="87" t="s">
        <v>187</v>
      </c>
      <c r="E904" s="87" t="s">
        <v>208</v>
      </c>
      <c r="F904" s="87">
        <v>2022</v>
      </c>
      <c r="G904" s="87" t="s">
        <v>207</v>
      </c>
      <c r="H904" s="93">
        <v>1493683</v>
      </c>
    </row>
    <row r="905" spans="2:8" ht="20.100000000000001" customHeight="1" x14ac:dyDescent="0.25">
      <c r="B905" s="92">
        <v>44721</v>
      </c>
      <c r="C905" s="87" t="s">
        <v>192</v>
      </c>
      <c r="D905" s="87" t="s">
        <v>190</v>
      </c>
      <c r="E905" s="87" t="s">
        <v>208</v>
      </c>
      <c r="F905" s="87">
        <v>2022</v>
      </c>
      <c r="G905" s="87" t="s">
        <v>207</v>
      </c>
      <c r="H905" s="93">
        <v>299988</v>
      </c>
    </row>
    <row r="906" spans="2:8" ht="20.100000000000001" customHeight="1" x14ac:dyDescent="0.25">
      <c r="B906" s="92">
        <v>44721</v>
      </c>
      <c r="C906" s="87" t="s">
        <v>192</v>
      </c>
      <c r="D906" s="87" t="s">
        <v>193</v>
      </c>
      <c r="E906" s="87" t="s">
        <v>208</v>
      </c>
      <c r="F906" s="87">
        <v>2022</v>
      </c>
      <c r="G906" s="87" t="s">
        <v>207</v>
      </c>
      <c r="H906" s="93">
        <v>633604</v>
      </c>
    </row>
    <row r="907" spans="2:8" ht="20.100000000000001" customHeight="1" x14ac:dyDescent="0.25">
      <c r="B907" s="92">
        <v>44724</v>
      </c>
      <c r="C907" s="87" t="s">
        <v>192</v>
      </c>
      <c r="D907" s="89" t="s">
        <v>183</v>
      </c>
      <c r="E907" s="87" t="s">
        <v>208</v>
      </c>
      <c r="F907" s="87">
        <v>2022</v>
      </c>
      <c r="G907" s="87" t="s">
        <v>207</v>
      </c>
      <c r="H907" s="93">
        <v>986904</v>
      </c>
    </row>
    <row r="908" spans="2:8" ht="20.100000000000001" customHeight="1" x14ac:dyDescent="0.25">
      <c r="B908" s="92">
        <v>44725</v>
      </c>
      <c r="C908" s="87" t="s">
        <v>192</v>
      </c>
      <c r="D908" s="89" t="s">
        <v>187</v>
      </c>
      <c r="E908" s="87" t="s">
        <v>208</v>
      </c>
      <c r="F908" s="87">
        <v>2022</v>
      </c>
      <c r="G908" s="87" t="s">
        <v>207</v>
      </c>
      <c r="H908" s="93">
        <v>1721416</v>
      </c>
    </row>
    <row r="909" spans="2:8" ht="20.100000000000001" customHeight="1" x14ac:dyDescent="0.25">
      <c r="B909" s="92">
        <v>44726</v>
      </c>
      <c r="C909" s="87" t="s">
        <v>192</v>
      </c>
      <c r="D909" s="89" t="s">
        <v>187</v>
      </c>
      <c r="E909" s="87" t="s">
        <v>208</v>
      </c>
      <c r="F909" s="87">
        <v>2022</v>
      </c>
      <c r="G909" s="87" t="s">
        <v>207</v>
      </c>
      <c r="H909" s="93">
        <v>768191</v>
      </c>
    </row>
    <row r="910" spans="2:8" ht="20.100000000000001" customHeight="1" x14ac:dyDescent="0.25">
      <c r="B910" s="92">
        <v>44726</v>
      </c>
      <c r="C910" s="87" t="s">
        <v>192</v>
      </c>
      <c r="D910" s="89" t="s">
        <v>190</v>
      </c>
      <c r="E910" s="87" t="s">
        <v>208</v>
      </c>
      <c r="F910" s="87">
        <v>2022</v>
      </c>
      <c r="G910" s="87" t="s">
        <v>207</v>
      </c>
      <c r="H910" s="93">
        <v>1678538</v>
      </c>
    </row>
    <row r="911" spans="2:8" ht="20.100000000000001" customHeight="1" x14ac:dyDescent="0.25">
      <c r="B911" s="92">
        <v>44727</v>
      </c>
      <c r="C911" s="87" t="s">
        <v>192</v>
      </c>
      <c r="D911" s="89" t="s">
        <v>193</v>
      </c>
      <c r="E911" s="87" t="s">
        <v>208</v>
      </c>
      <c r="F911" s="87">
        <v>2022</v>
      </c>
      <c r="G911" s="87" t="s">
        <v>207</v>
      </c>
      <c r="H911" s="93">
        <v>1482479</v>
      </c>
    </row>
    <row r="912" spans="2:8" ht="20.100000000000001" customHeight="1" x14ac:dyDescent="0.25">
      <c r="B912" s="92">
        <v>44729</v>
      </c>
      <c r="C912" s="87" t="s">
        <v>192</v>
      </c>
      <c r="D912" s="89" t="s">
        <v>183</v>
      </c>
      <c r="E912" s="87" t="s">
        <v>208</v>
      </c>
      <c r="F912" s="87">
        <v>2022</v>
      </c>
      <c r="G912" s="87" t="s">
        <v>207</v>
      </c>
      <c r="H912" s="93">
        <v>1360610</v>
      </c>
    </row>
    <row r="913" spans="2:8" ht="20.100000000000001" customHeight="1" x14ac:dyDescent="0.25">
      <c r="B913" s="92">
        <v>44730</v>
      </c>
      <c r="C913" s="87" t="s">
        <v>192</v>
      </c>
      <c r="D913" s="89" t="s">
        <v>183</v>
      </c>
      <c r="E913" s="87" t="s">
        <v>208</v>
      </c>
      <c r="F913" s="87">
        <v>2022</v>
      </c>
      <c r="G913" s="87" t="s">
        <v>207</v>
      </c>
      <c r="H913" s="93">
        <v>1327948</v>
      </c>
    </row>
    <row r="914" spans="2:8" ht="20.100000000000001" customHeight="1" x14ac:dyDescent="0.25">
      <c r="B914" s="92">
        <v>44733</v>
      </c>
      <c r="C914" s="87" t="s">
        <v>192</v>
      </c>
      <c r="D914" s="89" t="s">
        <v>187</v>
      </c>
      <c r="E914" s="87" t="s">
        <v>208</v>
      </c>
      <c r="F914" s="87">
        <v>2022</v>
      </c>
      <c r="G914" s="87" t="s">
        <v>207</v>
      </c>
      <c r="H914" s="93">
        <v>470519</v>
      </c>
    </row>
    <row r="915" spans="2:8" ht="20.100000000000001" customHeight="1" x14ac:dyDescent="0.25">
      <c r="B915" s="92">
        <v>44734</v>
      </c>
      <c r="C915" s="87" t="s">
        <v>192</v>
      </c>
      <c r="D915" s="89" t="s">
        <v>193</v>
      </c>
      <c r="E915" s="87" t="s">
        <v>208</v>
      </c>
      <c r="F915" s="87">
        <v>2022</v>
      </c>
      <c r="G915" s="87" t="s">
        <v>207</v>
      </c>
      <c r="H915" s="93">
        <v>1614083</v>
      </c>
    </row>
    <row r="916" spans="2:8" ht="20.100000000000001" customHeight="1" x14ac:dyDescent="0.25">
      <c r="B916" s="92">
        <v>44735</v>
      </c>
      <c r="C916" s="87" t="s">
        <v>192</v>
      </c>
      <c r="D916" s="89" t="s">
        <v>183</v>
      </c>
      <c r="E916" s="87" t="s">
        <v>208</v>
      </c>
      <c r="F916" s="87">
        <v>2022</v>
      </c>
      <c r="G916" s="87" t="s">
        <v>207</v>
      </c>
      <c r="H916" s="93">
        <v>1545186</v>
      </c>
    </row>
    <row r="917" spans="2:8" ht="20.100000000000001" customHeight="1" x14ac:dyDescent="0.25">
      <c r="B917" s="92">
        <v>44735</v>
      </c>
      <c r="C917" s="87" t="s">
        <v>192</v>
      </c>
      <c r="D917" s="89" t="s">
        <v>187</v>
      </c>
      <c r="E917" s="87" t="s">
        <v>208</v>
      </c>
      <c r="F917" s="87">
        <v>2022</v>
      </c>
      <c r="G917" s="87" t="s">
        <v>207</v>
      </c>
      <c r="H917" s="93">
        <v>443420</v>
      </c>
    </row>
    <row r="918" spans="2:8" ht="20.100000000000001" customHeight="1" x14ac:dyDescent="0.25">
      <c r="B918" s="92">
        <v>44739</v>
      </c>
      <c r="C918" s="87" t="s">
        <v>192</v>
      </c>
      <c r="D918" s="89" t="s">
        <v>183</v>
      </c>
      <c r="E918" s="87" t="s">
        <v>208</v>
      </c>
      <c r="F918" s="87">
        <v>2022</v>
      </c>
      <c r="G918" s="87" t="s">
        <v>207</v>
      </c>
      <c r="H918" s="93">
        <v>1517230</v>
      </c>
    </row>
    <row r="919" spans="2:8" ht="20.100000000000001" customHeight="1" x14ac:dyDescent="0.25">
      <c r="B919" s="92">
        <v>44739</v>
      </c>
      <c r="C919" s="87" t="s">
        <v>192</v>
      </c>
      <c r="D919" s="89" t="s">
        <v>187</v>
      </c>
      <c r="E919" s="87" t="s">
        <v>208</v>
      </c>
      <c r="F919" s="87">
        <v>2022</v>
      </c>
      <c r="G919" s="87" t="s">
        <v>207</v>
      </c>
      <c r="H919" s="93">
        <v>1051248</v>
      </c>
    </row>
    <row r="920" spans="2:8" ht="20.100000000000001" customHeight="1" x14ac:dyDescent="0.25">
      <c r="B920" s="92">
        <v>44740</v>
      </c>
      <c r="C920" s="87" t="s">
        <v>192</v>
      </c>
      <c r="D920" s="89" t="s">
        <v>193</v>
      </c>
      <c r="E920" s="87" t="s">
        <v>208</v>
      </c>
      <c r="F920" s="87">
        <v>2022</v>
      </c>
      <c r="G920" s="87" t="s">
        <v>207</v>
      </c>
      <c r="H920" s="93">
        <v>873882</v>
      </c>
    </row>
    <row r="921" spans="2:8" ht="20.100000000000001" customHeight="1" x14ac:dyDescent="0.25">
      <c r="B921" s="92">
        <v>44741</v>
      </c>
      <c r="C921" s="87" t="s">
        <v>192</v>
      </c>
      <c r="D921" s="89" t="s">
        <v>183</v>
      </c>
      <c r="E921" s="87" t="s">
        <v>208</v>
      </c>
      <c r="F921" s="87">
        <v>2022</v>
      </c>
      <c r="G921" s="87" t="s">
        <v>207</v>
      </c>
      <c r="H921" s="93">
        <v>754301</v>
      </c>
    </row>
    <row r="922" spans="2:8" ht="20.100000000000001" customHeight="1" x14ac:dyDescent="0.25">
      <c r="B922" s="92">
        <v>44744</v>
      </c>
      <c r="C922" s="87" t="s">
        <v>192</v>
      </c>
      <c r="D922" s="89" t="s">
        <v>190</v>
      </c>
      <c r="E922" s="87" t="s">
        <v>184</v>
      </c>
      <c r="F922" s="87">
        <v>2022</v>
      </c>
      <c r="G922" s="87" t="s">
        <v>185</v>
      </c>
      <c r="H922" s="93">
        <v>369331</v>
      </c>
    </row>
    <row r="923" spans="2:8" ht="20.100000000000001" customHeight="1" x14ac:dyDescent="0.25">
      <c r="B923" s="92">
        <v>44746</v>
      </c>
      <c r="C923" s="87" t="s">
        <v>188</v>
      </c>
      <c r="D923" s="89" t="s">
        <v>190</v>
      </c>
      <c r="E923" s="87" t="s">
        <v>184</v>
      </c>
      <c r="F923" s="87">
        <v>2022</v>
      </c>
      <c r="G923" s="87" t="s">
        <v>185</v>
      </c>
      <c r="H923" s="93">
        <v>1998763</v>
      </c>
    </row>
    <row r="924" spans="2:8" ht="20.100000000000001" customHeight="1" x14ac:dyDescent="0.25">
      <c r="B924" s="92">
        <v>44746</v>
      </c>
      <c r="C924" s="87" t="s">
        <v>188</v>
      </c>
      <c r="D924" s="89" t="s">
        <v>190</v>
      </c>
      <c r="E924" s="87" t="s">
        <v>184</v>
      </c>
      <c r="F924" s="87">
        <v>2022</v>
      </c>
      <c r="G924" s="87" t="s">
        <v>185</v>
      </c>
      <c r="H924" s="93">
        <v>1183220</v>
      </c>
    </row>
    <row r="925" spans="2:8" ht="20.100000000000001" customHeight="1" x14ac:dyDescent="0.25">
      <c r="B925" s="92">
        <v>44750</v>
      </c>
      <c r="C925" s="87" t="s">
        <v>188</v>
      </c>
      <c r="D925" s="89" t="s">
        <v>187</v>
      </c>
      <c r="E925" s="87" t="s">
        <v>184</v>
      </c>
      <c r="F925" s="87">
        <v>2022</v>
      </c>
      <c r="G925" s="87" t="s">
        <v>185</v>
      </c>
      <c r="H925" s="93">
        <v>798923</v>
      </c>
    </row>
    <row r="926" spans="2:8" ht="20.100000000000001" customHeight="1" x14ac:dyDescent="0.25">
      <c r="B926" s="92">
        <v>44751</v>
      </c>
      <c r="C926" s="87" t="s">
        <v>188</v>
      </c>
      <c r="D926" s="89" t="s">
        <v>183</v>
      </c>
      <c r="E926" s="87" t="s">
        <v>184</v>
      </c>
      <c r="F926" s="87">
        <v>2022</v>
      </c>
      <c r="G926" s="87" t="s">
        <v>185</v>
      </c>
      <c r="H926" s="93">
        <v>747931</v>
      </c>
    </row>
    <row r="927" spans="2:8" ht="20.100000000000001" customHeight="1" x14ac:dyDescent="0.25">
      <c r="B927" s="92">
        <v>44751</v>
      </c>
      <c r="C927" s="87" t="s">
        <v>188</v>
      </c>
      <c r="D927" s="89" t="s">
        <v>190</v>
      </c>
      <c r="E927" s="87" t="s">
        <v>184</v>
      </c>
      <c r="F927" s="87">
        <v>2022</v>
      </c>
      <c r="G927" s="87" t="s">
        <v>185</v>
      </c>
      <c r="H927" s="93">
        <v>936508</v>
      </c>
    </row>
    <row r="928" spans="2:8" ht="20.100000000000001" customHeight="1" x14ac:dyDescent="0.25">
      <c r="B928" s="92">
        <v>44751</v>
      </c>
      <c r="C928" s="87" t="s">
        <v>188</v>
      </c>
      <c r="D928" s="87" t="s">
        <v>183</v>
      </c>
      <c r="E928" s="87" t="s">
        <v>184</v>
      </c>
      <c r="F928" s="87">
        <v>2022</v>
      </c>
      <c r="G928" s="87" t="s">
        <v>185</v>
      </c>
      <c r="H928" s="93">
        <v>580939</v>
      </c>
    </row>
    <row r="929" spans="2:8" ht="20.100000000000001" customHeight="1" x14ac:dyDescent="0.25">
      <c r="B929" s="92">
        <v>44751</v>
      </c>
      <c r="C929" s="87" t="s">
        <v>188</v>
      </c>
      <c r="D929" s="87" t="s">
        <v>187</v>
      </c>
      <c r="E929" s="87" t="s">
        <v>184</v>
      </c>
      <c r="F929" s="87">
        <v>2022</v>
      </c>
      <c r="G929" s="87" t="s">
        <v>185</v>
      </c>
      <c r="H929" s="93">
        <v>1156733</v>
      </c>
    </row>
    <row r="930" spans="2:8" ht="20.100000000000001" customHeight="1" x14ac:dyDescent="0.25">
      <c r="B930" s="92">
        <v>44751</v>
      </c>
      <c r="C930" s="87" t="s">
        <v>188</v>
      </c>
      <c r="D930" s="87" t="s">
        <v>183</v>
      </c>
      <c r="E930" s="87" t="s">
        <v>184</v>
      </c>
      <c r="F930" s="87">
        <v>2022</v>
      </c>
      <c r="G930" s="87" t="s">
        <v>185</v>
      </c>
      <c r="H930" s="93">
        <v>648732</v>
      </c>
    </row>
    <row r="931" spans="2:8" ht="20.100000000000001" customHeight="1" x14ac:dyDescent="0.25">
      <c r="B931" s="92">
        <v>44754</v>
      </c>
      <c r="C931" s="87" t="s">
        <v>188</v>
      </c>
      <c r="D931" s="87" t="s">
        <v>187</v>
      </c>
      <c r="E931" s="87" t="s">
        <v>184</v>
      </c>
      <c r="F931" s="87">
        <v>2022</v>
      </c>
      <c r="G931" s="87" t="s">
        <v>185</v>
      </c>
      <c r="H931" s="93">
        <v>1929643</v>
      </c>
    </row>
    <row r="932" spans="2:8" ht="20.100000000000001" customHeight="1" x14ac:dyDescent="0.25">
      <c r="B932" s="92">
        <v>44755</v>
      </c>
      <c r="C932" s="87" t="s">
        <v>188</v>
      </c>
      <c r="D932" s="87" t="s">
        <v>183</v>
      </c>
      <c r="E932" s="87" t="s">
        <v>184</v>
      </c>
      <c r="F932" s="87">
        <v>2022</v>
      </c>
      <c r="G932" s="87" t="s">
        <v>185</v>
      </c>
      <c r="H932" s="93">
        <v>1967857</v>
      </c>
    </row>
    <row r="933" spans="2:8" ht="20.100000000000001" customHeight="1" x14ac:dyDescent="0.25">
      <c r="B933" s="92">
        <v>44757</v>
      </c>
      <c r="C933" s="87" t="s">
        <v>188</v>
      </c>
      <c r="D933" s="87" t="s">
        <v>183</v>
      </c>
      <c r="E933" s="87" t="s">
        <v>184</v>
      </c>
      <c r="F933" s="87">
        <v>2022</v>
      </c>
      <c r="G933" s="87" t="s">
        <v>185</v>
      </c>
      <c r="H933" s="93">
        <v>259975</v>
      </c>
    </row>
    <row r="934" spans="2:8" ht="20.100000000000001" customHeight="1" x14ac:dyDescent="0.25">
      <c r="B934" s="92">
        <v>44758</v>
      </c>
      <c r="C934" s="87" t="s">
        <v>188</v>
      </c>
      <c r="D934" s="87" t="s">
        <v>190</v>
      </c>
      <c r="E934" s="87" t="s">
        <v>184</v>
      </c>
      <c r="F934" s="87">
        <v>2022</v>
      </c>
      <c r="G934" s="87" t="s">
        <v>185</v>
      </c>
      <c r="H934" s="93">
        <v>1374309</v>
      </c>
    </row>
    <row r="935" spans="2:8" ht="20.100000000000001" customHeight="1" x14ac:dyDescent="0.25">
      <c r="B935" s="92">
        <v>44758</v>
      </c>
      <c r="C935" s="87" t="s">
        <v>188</v>
      </c>
      <c r="D935" s="87" t="s">
        <v>183</v>
      </c>
      <c r="E935" s="87" t="s">
        <v>184</v>
      </c>
      <c r="F935" s="87">
        <v>2022</v>
      </c>
      <c r="G935" s="87" t="s">
        <v>185</v>
      </c>
      <c r="H935" s="93">
        <v>1430419</v>
      </c>
    </row>
    <row r="936" spans="2:8" ht="20.100000000000001" customHeight="1" x14ac:dyDescent="0.25">
      <c r="B936" s="92">
        <v>44761</v>
      </c>
      <c r="C936" s="87" t="s">
        <v>188</v>
      </c>
      <c r="D936" s="87" t="s">
        <v>187</v>
      </c>
      <c r="E936" s="87" t="s">
        <v>184</v>
      </c>
      <c r="F936" s="87">
        <v>2022</v>
      </c>
      <c r="G936" s="87" t="s">
        <v>185</v>
      </c>
      <c r="H936" s="93">
        <v>1648652</v>
      </c>
    </row>
    <row r="937" spans="2:8" ht="20.100000000000001" customHeight="1" x14ac:dyDescent="0.25">
      <c r="B937" s="92">
        <v>44767</v>
      </c>
      <c r="C937" s="87" t="s">
        <v>188</v>
      </c>
      <c r="D937" s="87" t="s">
        <v>183</v>
      </c>
      <c r="E937" s="87" t="s">
        <v>184</v>
      </c>
      <c r="F937" s="87">
        <v>2022</v>
      </c>
      <c r="G937" s="87" t="s">
        <v>185</v>
      </c>
      <c r="H937" s="93">
        <v>608773</v>
      </c>
    </row>
    <row r="938" spans="2:8" ht="20.100000000000001" customHeight="1" x14ac:dyDescent="0.25">
      <c r="B938" s="92">
        <v>44767</v>
      </c>
      <c r="C938" s="87" t="s">
        <v>188</v>
      </c>
      <c r="D938" s="87" t="s">
        <v>193</v>
      </c>
      <c r="E938" s="87" t="s">
        <v>184</v>
      </c>
      <c r="F938" s="87">
        <v>2022</v>
      </c>
      <c r="G938" s="87" t="s">
        <v>185</v>
      </c>
      <c r="H938" s="93">
        <v>1752206</v>
      </c>
    </row>
    <row r="939" spans="2:8" ht="20.100000000000001" customHeight="1" x14ac:dyDescent="0.25">
      <c r="B939" s="92">
        <v>44768</v>
      </c>
      <c r="C939" s="87" t="s">
        <v>188</v>
      </c>
      <c r="D939" s="87" t="s">
        <v>193</v>
      </c>
      <c r="E939" s="87" t="s">
        <v>184</v>
      </c>
      <c r="F939" s="87">
        <v>2022</v>
      </c>
      <c r="G939" s="87" t="s">
        <v>185</v>
      </c>
      <c r="H939" s="93">
        <v>678100</v>
      </c>
    </row>
    <row r="940" spans="2:8" ht="20.100000000000001" customHeight="1" x14ac:dyDescent="0.25">
      <c r="B940" s="92">
        <v>44773</v>
      </c>
      <c r="C940" s="87" t="s">
        <v>188</v>
      </c>
      <c r="D940" s="87" t="s">
        <v>183</v>
      </c>
      <c r="E940" s="87" t="s">
        <v>184</v>
      </c>
      <c r="F940" s="87">
        <v>2022</v>
      </c>
      <c r="G940" s="87" t="s">
        <v>185</v>
      </c>
      <c r="H940" s="93">
        <v>1681097</v>
      </c>
    </row>
    <row r="941" spans="2:8" ht="20.100000000000001" customHeight="1" x14ac:dyDescent="0.25">
      <c r="B941" s="92">
        <v>44774</v>
      </c>
      <c r="C941" s="87" t="s">
        <v>188</v>
      </c>
      <c r="D941" s="87" t="s">
        <v>187</v>
      </c>
      <c r="E941" s="87" t="s">
        <v>191</v>
      </c>
      <c r="F941" s="87">
        <v>2022</v>
      </c>
      <c r="G941" s="87" t="s">
        <v>185</v>
      </c>
      <c r="H941" s="93">
        <v>615129</v>
      </c>
    </row>
    <row r="942" spans="2:8" ht="20.100000000000001" customHeight="1" x14ac:dyDescent="0.25">
      <c r="B942" s="92">
        <v>44774</v>
      </c>
      <c r="C942" s="87" t="s">
        <v>188</v>
      </c>
      <c r="D942" s="87" t="s">
        <v>190</v>
      </c>
      <c r="E942" s="87" t="s">
        <v>191</v>
      </c>
      <c r="F942" s="87">
        <v>2022</v>
      </c>
      <c r="G942" s="87" t="s">
        <v>185</v>
      </c>
      <c r="H942" s="93">
        <v>1982446</v>
      </c>
    </row>
    <row r="943" spans="2:8" ht="20.100000000000001" customHeight="1" x14ac:dyDescent="0.25">
      <c r="B943" s="92">
        <v>44775</v>
      </c>
      <c r="C943" s="87" t="s">
        <v>188</v>
      </c>
      <c r="D943" s="87" t="s">
        <v>190</v>
      </c>
      <c r="E943" s="87" t="s">
        <v>191</v>
      </c>
      <c r="F943" s="87">
        <v>2022</v>
      </c>
      <c r="G943" s="87" t="s">
        <v>185</v>
      </c>
      <c r="H943" s="93">
        <v>1953112</v>
      </c>
    </row>
    <row r="944" spans="2:8" ht="20.100000000000001" customHeight="1" x14ac:dyDescent="0.25">
      <c r="B944" s="92">
        <v>44775</v>
      </c>
      <c r="C944" s="87" t="s">
        <v>188</v>
      </c>
      <c r="D944" s="87" t="s">
        <v>190</v>
      </c>
      <c r="E944" s="87" t="s">
        <v>191</v>
      </c>
      <c r="F944" s="87">
        <v>2022</v>
      </c>
      <c r="G944" s="87" t="s">
        <v>185</v>
      </c>
      <c r="H944" s="93">
        <v>1334216</v>
      </c>
    </row>
    <row r="945" spans="2:8" ht="20.100000000000001" customHeight="1" x14ac:dyDescent="0.25">
      <c r="B945" s="92">
        <v>44778</v>
      </c>
      <c r="C945" s="87" t="s">
        <v>188</v>
      </c>
      <c r="D945" s="87" t="s">
        <v>183</v>
      </c>
      <c r="E945" s="87" t="s">
        <v>191</v>
      </c>
      <c r="F945" s="87">
        <v>2022</v>
      </c>
      <c r="G945" s="87" t="s">
        <v>185</v>
      </c>
      <c r="H945" s="93">
        <v>923297</v>
      </c>
    </row>
    <row r="946" spans="2:8" ht="20.100000000000001" customHeight="1" x14ac:dyDescent="0.25">
      <c r="B946" s="92">
        <v>44778</v>
      </c>
      <c r="C946" s="87" t="s">
        <v>188</v>
      </c>
      <c r="D946" s="87" t="s">
        <v>187</v>
      </c>
      <c r="E946" s="87" t="s">
        <v>191</v>
      </c>
      <c r="F946" s="87">
        <v>2022</v>
      </c>
      <c r="G946" s="87" t="s">
        <v>185</v>
      </c>
      <c r="H946" s="93">
        <v>1060035</v>
      </c>
    </row>
    <row r="947" spans="2:8" ht="20.100000000000001" customHeight="1" x14ac:dyDescent="0.25">
      <c r="B947" s="92">
        <v>44778</v>
      </c>
      <c r="C947" s="87" t="s">
        <v>188</v>
      </c>
      <c r="D947" s="87" t="s">
        <v>193</v>
      </c>
      <c r="E947" s="87" t="s">
        <v>191</v>
      </c>
      <c r="F947" s="87">
        <v>2022</v>
      </c>
      <c r="G947" s="87" t="s">
        <v>185</v>
      </c>
      <c r="H947" s="93">
        <v>1213464</v>
      </c>
    </row>
    <row r="948" spans="2:8" ht="20.100000000000001" customHeight="1" x14ac:dyDescent="0.25">
      <c r="B948" s="92">
        <v>44779</v>
      </c>
      <c r="C948" s="87" t="s">
        <v>188</v>
      </c>
      <c r="D948" s="87" t="s">
        <v>183</v>
      </c>
      <c r="E948" s="87" t="s">
        <v>191</v>
      </c>
      <c r="F948" s="87">
        <v>2022</v>
      </c>
      <c r="G948" s="87" t="s">
        <v>185</v>
      </c>
      <c r="H948" s="93">
        <v>1441704</v>
      </c>
    </row>
    <row r="949" spans="2:8" ht="20.100000000000001" customHeight="1" x14ac:dyDescent="0.25">
      <c r="B949" s="92">
        <v>44783</v>
      </c>
      <c r="C949" s="87" t="s">
        <v>188</v>
      </c>
      <c r="D949" s="87" t="s">
        <v>190</v>
      </c>
      <c r="E949" s="87" t="s">
        <v>191</v>
      </c>
      <c r="F949" s="87">
        <v>2022</v>
      </c>
      <c r="G949" s="87" t="s">
        <v>185</v>
      </c>
      <c r="H949" s="93">
        <v>509308</v>
      </c>
    </row>
    <row r="950" spans="2:8" ht="20.100000000000001" customHeight="1" x14ac:dyDescent="0.25">
      <c r="B950" s="92">
        <v>44783</v>
      </c>
      <c r="C950" s="87" t="s">
        <v>188</v>
      </c>
      <c r="D950" s="87" t="s">
        <v>183</v>
      </c>
      <c r="E950" s="87" t="s">
        <v>191</v>
      </c>
      <c r="F950" s="87">
        <v>2022</v>
      </c>
      <c r="G950" s="87" t="s">
        <v>185</v>
      </c>
      <c r="H950" s="93">
        <v>795151</v>
      </c>
    </row>
    <row r="951" spans="2:8" ht="20.100000000000001" customHeight="1" x14ac:dyDescent="0.25">
      <c r="B951" s="92">
        <v>44784</v>
      </c>
      <c r="C951" s="87" t="s">
        <v>188</v>
      </c>
      <c r="D951" s="87" t="s">
        <v>187</v>
      </c>
      <c r="E951" s="87" t="s">
        <v>191</v>
      </c>
      <c r="F951" s="87">
        <v>2022</v>
      </c>
      <c r="G951" s="87" t="s">
        <v>185</v>
      </c>
      <c r="H951" s="93">
        <v>970001</v>
      </c>
    </row>
    <row r="952" spans="2:8" ht="20.100000000000001" customHeight="1" x14ac:dyDescent="0.25">
      <c r="B952" s="92">
        <v>44786</v>
      </c>
      <c r="C952" s="87" t="s">
        <v>188</v>
      </c>
      <c r="D952" s="87" t="s">
        <v>193</v>
      </c>
      <c r="E952" s="87" t="s">
        <v>191</v>
      </c>
      <c r="F952" s="87">
        <v>2022</v>
      </c>
      <c r="G952" s="87" t="s">
        <v>185</v>
      </c>
      <c r="H952" s="93">
        <v>1323102</v>
      </c>
    </row>
    <row r="953" spans="2:8" ht="20.100000000000001" customHeight="1" x14ac:dyDescent="0.25">
      <c r="B953" s="92">
        <v>44787</v>
      </c>
      <c r="C953" s="87" t="s">
        <v>188</v>
      </c>
      <c r="D953" s="87" t="s">
        <v>183</v>
      </c>
      <c r="E953" s="87" t="s">
        <v>191</v>
      </c>
      <c r="F953" s="87">
        <v>2022</v>
      </c>
      <c r="G953" s="87" t="s">
        <v>185</v>
      </c>
      <c r="H953" s="93">
        <v>1719288</v>
      </c>
    </row>
    <row r="954" spans="2:8" ht="20.100000000000001" customHeight="1" x14ac:dyDescent="0.25">
      <c r="B954" s="92">
        <v>44788</v>
      </c>
      <c r="C954" s="87" t="s">
        <v>188</v>
      </c>
      <c r="D954" s="87" t="s">
        <v>187</v>
      </c>
      <c r="E954" s="87" t="s">
        <v>191</v>
      </c>
      <c r="F954" s="87">
        <v>2022</v>
      </c>
      <c r="G954" s="87" t="s">
        <v>185</v>
      </c>
      <c r="H954" s="93">
        <v>545305</v>
      </c>
    </row>
    <row r="955" spans="2:8" ht="20.100000000000001" customHeight="1" x14ac:dyDescent="0.25">
      <c r="B955" s="92">
        <v>44788</v>
      </c>
      <c r="C955" s="87" t="s">
        <v>188</v>
      </c>
      <c r="D955" s="87" t="s">
        <v>183</v>
      </c>
      <c r="E955" s="87" t="s">
        <v>191</v>
      </c>
      <c r="F955" s="87">
        <v>2022</v>
      </c>
      <c r="G955" s="87" t="s">
        <v>185</v>
      </c>
      <c r="H955" s="93">
        <v>1100065</v>
      </c>
    </row>
    <row r="956" spans="2:8" ht="20.100000000000001" customHeight="1" x14ac:dyDescent="0.25">
      <c r="B956" s="92">
        <v>44790</v>
      </c>
      <c r="C956" s="87" t="s">
        <v>188</v>
      </c>
      <c r="D956" s="87" t="s">
        <v>193</v>
      </c>
      <c r="E956" s="87" t="s">
        <v>191</v>
      </c>
      <c r="F956" s="87">
        <v>2022</v>
      </c>
      <c r="G956" s="87" t="s">
        <v>185</v>
      </c>
      <c r="H956" s="93">
        <v>1178486</v>
      </c>
    </row>
    <row r="957" spans="2:8" ht="20.100000000000001" customHeight="1" x14ac:dyDescent="0.25">
      <c r="B957" s="92">
        <v>44796</v>
      </c>
      <c r="C957" s="87" t="s">
        <v>188</v>
      </c>
      <c r="D957" s="87" t="s">
        <v>183</v>
      </c>
      <c r="E957" s="87" t="s">
        <v>191</v>
      </c>
      <c r="F957" s="87">
        <v>2022</v>
      </c>
      <c r="G957" s="87" t="s">
        <v>185</v>
      </c>
      <c r="H957" s="93">
        <v>725587</v>
      </c>
    </row>
    <row r="958" spans="2:8" ht="20.100000000000001" customHeight="1" x14ac:dyDescent="0.25">
      <c r="B958" s="92">
        <v>44796</v>
      </c>
      <c r="C958" s="87" t="s">
        <v>188</v>
      </c>
      <c r="D958" s="87" t="s">
        <v>190</v>
      </c>
      <c r="E958" s="87" t="s">
        <v>191</v>
      </c>
      <c r="F958" s="87">
        <v>2022</v>
      </c>
      <c r="G958" s="87" t="s">
        <v>185</v>
      </c>
      <c r="H958" s="93">
        <v>1682112</v>
      </c>
    </row>
    <row r="959" spans="2:8" ht="20.100000000000001" customHeight="1" x14ac:dyDescent="0.25">
      <c r="B959" s="92">
        <v>44797</v>
      </c>
      <c r="C959" s="87" t="s">
        <v>188</v>
      </c>
      <c r="D959" s="87" t="s">
        <v>187</v>
      </c>
      <c r="E959" s="87" t="s">
        <v>191</v>
      </c>
      <c r="F959" s="87">
        <v>2022</v>
      </c>
      <c r="G959" s="87" t="s">
        <v>185</v>
      </c>
      <c r="H959" s="93">
        <v>1283815</v>
      </c>
    </row>
    <row r="960" spans="2:8" ht="20.100000000000001" customHeight="1" x14ac:dyDescent="0.25">
      <c r="B960" s="92">
        <v>44799</v>
      </c>
      <c r="C960" s="87" t="s">
        <v>188</v>
      </c>
      <c r="D960" s="87" t="s">
        <v>183</v>
      </c>
      <c r="E960" s="87" t="s">
        <v>191</v>
      </c>
      <c r="F960" s="87">
        <v>2022</v>
      </c>
      <c r="G960" s="87" t="s">
        <v>185</v>
      </c>
      <c r="H960" s="93">
        <v>1728548</v>
      </c>
    </row>
    <row r="961" spans="2:8" ht="20.100000000000001" customHeight="1" x14ac:dyDescent="0.25">
      <c r="B961" s="92">
        <v>44802</v>
      </c>
      <c r="C961" s="87" t="s">
        <v>188</v>
      </c>
      <c r="D961" s="87" t="s">
        <v>183</v>
      </c>
      <c r="E961" s="87" t="s">
        <v>191</v>
      </c>
      <c r="F961" s="87">
        <v>2022</v>
      </c>
      <c r="G961" s="87" t="s">
        <v>185</v>
      </c>
      <c r="H961" s="93">
        <v>1184509</v>
      </c>
    </row>
    <row r="962" spans="2:8" ht="20.100000000000001" customHeight="1" x14ac:dyDescent="0.25">
      <c r="B962" s="92">
        <v>44804</v>
      </c>
      <c r="C962" s="87" t="s">
        <v>188</v>
      </c>
      <c r="D962" s="87" t="s">
        <v>187</v>
      </c>
      <c r="E962" s="87" t="s">
        <v>191</v>
      </c>
      <c r="F962" s="87">
        <v>2022</v>
      </c>
      <c r="G962" s="87" t="s">
        <v>185</v>
      </c>
      <c r="H962" s="93">
        <v>1403679</v>
      </c>
    </row>
    <row r="963" spans="2:8" ht="20.100000000000001" customHeight="1" x14ac:dyDescent="0.25">
      <c r="B963" s="92">
        <v>44805</v>
      </c>
      <c r="C963" s="87" t="s">
        <v>188</v>
      </c>
      <c r="D963" s="87" t="s">
        <v>183</v>
      </c>
      <c r="E963" s="87" t="s">
        <v>196</v>
      </c>
      <c r="F963" s="87">
        <v>2022</v>
      </c>
      <c r="G963" s="87" t="s">
        <v>185</v>
      </c>
      <c r="H963" s="93">
        <v>1182590</v>
      </c>
    </row>
    <row r="964" spans="2:8" ht="20.100000000000001" customHeight="1" x14ac:dyDescent="0.25">
      <c r="B964" s="92">
        <v>44806</v>
      </c>
      <c r="C964" s="87" t="s">
        <v>188</v>
      </c>
      <c r="D964" s="87" t="s">
        <v>187</v>
      </c>
      <c r="E964" s="87" t="s">
        <v>196</v>
      </c>
      <c r="F964" s="87">
        <v>2022</v>
      </c>
      <c r="G964" s="87" t="s">
        <v>185</v>
      </c>
      <c r="H964" s="93">
        <v>218240</v>
      </c>
    </row>
    <row r="965" spans="2:8" ht="20.100000000000001" customHeight="1" x14ac:dyDescent="0.25">
      <c r="B965" s="92">
        <v>44811</v>
      </c>
      <c r="C965" s="87" t="s">
        <v>188</v>
      </c>
      <c r="D965" s="87" t="s">
        <v>190</v>
      </c>
      <c r="E965" s="87" t="s">
        <v>196</v>
      </c>
      <c r="F965" s="87">
        <v>2022</v>
      </c>
      <c r="G965" s="87" t="s">
        <v>185</v>
      </c>
      <c r="H965" s="93">
        <v>1793709</v>
      </c>
    </row>
    <row r="966" spans="2:8" ht="20.100000000000001" customHeight="1" x14ac:dyDescent="0.25">
      <c r="B966" s="92">
        <v>44815</v>
      </c>
      <c r="C966" s="87" t="s">
        <v>188</v>
      </c>
      <c r="D966" s="87" t="s">
        <v>183</v>
      </c>
      <c r="E966" s="87" t="s">
        <v>196</v>
      </c>
      <c r="F966" s="87">
        <v>2022</v>
      </c>
      <c r="G966" s="87" t="s">
        <v>185</v>
      </c>
      <c r="H966" s="93">
        <v>881630</v>
      </c>
    </row>
    <row r="967" spans="2:8" ht="20.100000000000001" customHeight="1" x14ac:dyDescent="0.25">
      <c r="B967" s="92">
        <v>44816</v>
      </c>
      <c r="C967" s="87" t="s">
        <v>188</v>
      </c>
      <c r="D967" s="87" t="s">
        <v>187</v>
      </c>
      <c r="E967" s="87" t="s">
        <v>196</v>
      </c>
      <c r="F967" s="87">
        <v>2022</v>
      </c>
      <c r="G967" s="87" t="s">
        <v>185</v>
      </c>
      <c r="H967" s="93">
        <v>1579357</v>
      </c>
    </row>
    <row r="968" spans="2:8" ht="20.100000000000001" customHeight="1" x14ac:dyDescent="0.25">
      <c r="B968" s="92">
        <v>44816</v>
      </c>
      <c r="C968" s="87" t="s">
        <v>188</v>
      </c>
      <c r="D968" s="87" t="s">
        <v>190</v>
      </c>
      <c r="E968" s="87" t="s">
        <v>196</v>
      </c>
      <c r="F968" s="87">
        <v>2022</v>
      </c>
      <c r="G968" s="87" t="s">
        <v>185</v>
      </c>
      <c r="H968" s="93">
        <v>1881690</v>
      </c>
    </row>
    <row r="969" spans="2:8" ht="20.100000000000001" customHeight="1" x14ac:dyDescent="0.25">
      <c r="B969" s="92">
        <v>44816</v>
      </c>
      <c r="C969" s="87" t="s">
        <v>188</v>
      </c>
      <c r="D969" s="87" t="s">
        <v>193</v>
      </c>
      <c r="E969" s="87" t="s">
        <v>196</v>
      </c>
      <c r="F969" s="87">
        <v>2022</v>
      </c>
      <c r="G969" s="87" t="s">
        <v>185</v>
      </c>
      <c r="H969" s="93">
        <v>425145</v>
      </c>
    </row>
    <row r="970" spans="2:8" ht="20.100000000000001" customHeight="1" x14ac:dyDescent="0.25">
      <c r="B970" s="92">
        <v>44816</v>
      </c>
      <c r="C970" s="87" t="s">
        <v>188</v>
      </c>
      <c r="D970" s="89" t="s">
        <v>183</v>
      </c>
      <c r="E970" s="87" t="s">
        <v>196</v>
      </c>
      <c r="F970" s="87">
        <v>2022</v>
      </c>
      <c r="G970" s="87" t="s">
        <v>185</v>
      </c>
      <c r="H970" s="93">
        <v>170272</v>
      </c>
    </row>
    <row r="971" spans="2:8" ht="20.100000000000001" customHeight="1" x14ac:dyDescent="0.25">
      <c r="B971" s="92">
        <v>44817</v>
      </c>
      <c r="C971" s="87" t="s">
        <v>188</v>
      </c>
      <c r="D971" s="89" t="s">
        <v>187</v>
      </c>
      <c r="E971" s="87" t="s">
        <v>196</v>
      </c>
      <c r="F971" s="87">
        <v>2022</v>
      </c>
      <c r="G971" s="87" t="s">
        <v>185</v>
      </c>
      <c r="H971" s="93">
        <v>1340840</v>
      </c>
    </row>
    <row r="972" spans="2:8" ht="20.100000000000001" customHeight="1" x14ac:dyDescent="0.25">
      <c r="B972" s="92">
        <v>44819</v>
      </c>
      <c r="C972" s="87" t="s">
        <v>188</v>
      </c>
      <c r="D972" s="89" t="s">
        <v>187</v>
      </c>
      <c r="E972" s="87" t="s">
        <v>196</v>
      </c>
      <c r="F972" s="87">
        <v>2022</v>
      </c>
      <c r="G972" s="87" t="s">
        <v>185</v>
      </c>
      <c r="H972" s="93">
        <v>1731924</v>
      </c>
    </row>
    <row r="973" spans="2:8" ht="20.100000000000001" customHeight="1" x14ac:dyDescent="0.25">
      <c r="B973" s="92">
        <v>44819</v>
      </c>
      <c r="C973" s="87" t="s">
        <v>188</v>
      </c>
      <c r="D973" s="89" t="s">
        <v>190</v>
      </c>
      <c r="E973" s="87" t="s">
        <v>196</v>
      </c>
      <c r="F973" s="87">
        <v>2022</v>
      </c>
      <c r="G973" s="87" t="s">
        <v>185</v>
      </c>
      <c r="H973" s="93">
        <v>1030957</v>
      </c>
    </row>
    <row r="974" spans="2:8" ht="20.100000000000001" customHeight="1" x14ac:dyDescent="0.25">
      <c r="B974" s="92">
        <v>44820</v>
      </c>
      <c r="C974" s="87" t="s">
        <v>188</v>
      </c>
      <c r="D974" s="89" t="s">
        <v>193</v>
      </c>
      <c r="E974" s="87" t="s">
        <v>196</v>
      </c>
      <c r="F974" s="87">
        <v>2022</v>
      </c>
      <c r="G974" s="87" t="s">
        <v>185</v>
      </c>
      <c r="H974" s="93">
        <v>247066</v>
      </c>
    </row>
    <row r="975" spans="2:8" ht="20.100000000000001" customHeight="1" x14ac:dyDescent="0.25">
      <c r="B975" s="92">
        <v>44822</v>
      </c>
      <c r="C975" s="87" t="s">
        <v>188</v>
      </c>
      <c r="D975" s="89" t="s">
        <v>183</v>
      </c>
      <c r="E975" s="87" t="s">
        <v>196</v>
      </c>
      <c r="F975" s="87">
        <v>2022</v>
      </c>
      <c r="G975" s="87" t="s">
        <v>185</v>
      </c>
      <c r="H975" s="93">
        <v>250567</v>
      </c>
    </row>
    <row r="976" spans="2:8" ht="20.100000000000001" customHeight="1" x14ac:dyDescent="0.25">
      <c r="B976" s="92">
        <v>44824</v>
      </c>
      <c r="C976" s="87" t="s">
        <v>188</v>
      </c>
      <c r="D976" s="89" t="s">
        <v>183</v>
      </c>
      <c r="E976" s="87" t="s">
        <v>196</v>
      </c>
      <c r="F976" s="87">
        <v>2022</v>
      </c>
      <c r="G976" s="87" t="s">
        <v>185</v>
      </c>
      <c r="H976" s="93">
        <v>1186037</v>
      </c>
    </row>
    <row r="977" spans="2:8" ht="20.100000000000001" customHeight="1" x14ac:dyDescent="0.25">
      <c r="B977" s="92">
        <v>44825</v>
      </c>
      <c r="C977" s="87" t="s">
        <v>188</v>
      </c>
      <c r="D977" s="89" t="s">
        <v>187</v>
      </c>
      <c r="E977" s="87" t="s">
        <v>196</v>
      </c>
      <c r="F977" s="87">
        <v>2022</v>
      </c>
      <c r="G977" s="87" t="s">
        <v>185</v>
      </c>
      <c r="H977" s="93">
        <v>1537340</v>
      </c>
    </row>
    <row r="978" spans="2:8" ht="20.100000000000001" customHeight="1" x14ac:dyDescent="0.25">
      <c r="B978" s="92">
        <v>44832</v>
      </c>
      <c r="C978" s="87" t="s">
        <v>188</v>
      </c>
      <c r="D978" s="89" t="s">
        <v>193</v>
      </c>
      <c r="E978" s="87" t="s">
        <v>196</v>
      </c>
      <c r="F978" s="87">
        <v>2022</v>
      </c>
      <c r="G978" s="87" t="s">
        <v>185</v>
      </c>
      <c r="H978" s="93">
        <v>552073</v>
      </c>
    </row>
    <row r="979" spans="2:8" ht="20.100000000000001" customHeight="1" x14ac:dyDescent="0.25">
      <c r="B979" s="92">
        <v>44833</v>
      </c>
      <c r="C979" s="87" t="s">
        <v>188</v>
      </c>
      <c r="D979" s="89" t="s">
        <v>183</v>
      </c>
      <c r="E979" s="87" t="s">
        <v>196</v>
      </c>
      <c r="F979" s="87">
        <v>2022</v>
      </c>
      <c r="G979" s="87" t="s">
        <v>185</v>
      </c>
      <c r="H979" s="93">
        <v>686369</v>
      </c>
    </row>
    <row r="980" spans="2:8" ht="20.100000000000001" customHeight="1" x14ac:dyDescent="0.25">
      <c r="B980" s="92">
        <v>44834</v>
      </c>
      <c r="C980" s="87" t="s">
        <v>188</v>
      </c>
      <c r="D980" s="89" t="s">
        <v>187</v>
      </c>
      <c r="E980" s="87" t="s">
        <v>196</v>
      </c>
      <c r="F980" s="87">
        <v>2022</v>
      </c>
      <c r="G980" s="87" t="s">
        <v>185</v>
      </c>
      <c r="H980" s="93">
        <v>953560</v>
      </c>
    </row>
    <row r="981" spans="2:8" ht="20.100000000000001" customHeight="1" x14ac:dyDescent="0.25">
      <c r="B981" s="92">
        <v>44835</v>
      </c>
      <c r="C981" s="87" t="s">
        <v>188</v>
      </c>
      <c r="D981" s="89" t="s">
        <v>183</v>
      </c>
      <c r="E981" s="87" t="s">
        <v>197</v>
      </c>
      <c r="F981" s="87">
        <v>2022</v>
      </c>
      <c r="G981" s="87" t="s">
        <v>198</v>
      </c>
      <c r="H981" s="93">
        <v>1135057</v>
      </c>
    </row>
    <row r="982" spans="2:8" ht="20.100000000000001" customHeight="1" x14ac:dyDescent="0.25">
      <c r="B982" s="92">
        <v>44836</v>
      </c>
      <c r="C982" s="87" t="s">
        <v>188</v>
      </c>
      <c r="D982" s="89" t="s">
        <v>187</v>
      </c>
      <c r="E982" s="87" t="s">
        <v>197</v>
      </c>
      <c r="F982" s="87">
        <v>2022</v>
      </c>
      <c r="G982" s="87" t="s">
        <v>198</v>
      </c>
      <c r="H982" s="93">
        <v>774526</v>
      </c>
    </row>
    <row r="983" spans="2:8" ht="20.100000000000001" customHeight="1" x14ac:dyDescent="0.25">
      <c r="B983" s="92">
        <v>44836</v>
      </c>
      <c r="C983" s="87" t="s">
        <v>188</v>
      </c>
      <c r="D983" s="89" t="s">
        <v>193</v>
      </c>
      <c r="E983" s="87" t="s">
        <v>197</v>
      </c>
      <c r="F983" s="87">
        <v>2022</v>
      </c>
      <c r="G983" s="87" t="s">
        <v>198</v>
      </c>
      <c r="H983" s="93">
        <v>1015942</v>
      </c>
    </row>
    <row r="984" spans="2:8" ht="20.100000000000001" customHeight="1" x14ac:dyDescent="0.25">
      <c r="B984" s="92">
        <v>44836</v>
      </c>
      <c r="C984" s="87" t="s">
        <v>188</v>
      </c>
      <c r="D984" s="89" t="s">
        <v>183</v>
      </c>
      <c r="E984" s="87" t="s">
        <v>197</v>
      </c>
      <c r="F984" s="87">
        <v>2022</v>
      </c>
      <c r="G984" s="87" t="s">
        <v>198</v>
      </c>
      <c r="H984" s="93">
        <v>1993520</v>
      </c>
    </row>
    <row r="985" spans="2:8" ht="20.100000000000001" customHeight="1" x14ac:dyDescent="0.25">
      <c r="B985" s="92">
        <v>44838</v>
      </c>
      <c r="C985" s="87" t="s">
        <v>188</v>
      </c>
      <c r="D985" s="89" t="s">
        <v>190</v>
      </c>
      <c r="E985" s="87" t="s">
        <v>197</v>
      </c>
      <c r="F985" s="87">
        <v>2022</v>
      </c>
      <c r="G985" s="87" t="s">
        <v>198</v>
      </c>
      <c r="H985" s="93">
        <v>259226</v>
      </c>
    </row>
    <row r="986" spans="2:8" ht="20.100000000000001" customHeight="1" x14ac:dyDescent="0.25">
      <c r="B986" s="92">
        <v>44839</v>
      </c>
      <c r="C986" s="87" t="s">
        <v>188</v>
      </c>
      <c r="D986" s="89" t="s">
        <v>190</v>
      </c>
      <c r="E986" s="87" t="s">
        <v>197</v>
      </c>
      <c r="F986" s="87">
        <v>2022</v>
      </c>
      <c r="G986" s="87" t="s">
        <v>198</v>
      </c>
      <c r="H986" s="88">
        <v>500000</v>
      </c>
    </row>
    <row r="987" spans="2:8" ht="20.100000000000001" customHeight="1" x14ac:dyDescent="0.25">
      <c r="B987" s="92">
        <v>44840</v>
      </c>
      <c r="C987" s="87" t="s">
        <v>188</v>
      </c>
      <c r="D987" s="89" t="s">
        <v>190</v>
      </c>
      <c r="E987" s="87" t="s">
        <v>197</v>
      </c>
      <c r="F987" s="87">
        <v>2022</v>
      </c>
      <c r="G987" s="87" t="s">
        <v>198</v>
      </c>
      <c r="H987" s="88">
        <v>480000</v>
      </c>
    </row>
    <row r="988" spans="2:8" ht="20.100000000000001" customHeight="1" x14ac:dyDescent="0.25">
      <c r="B988" s="92">
        <v>44840</v>
      </c>
      <c r="C988" s="87" t="s">
        <v>188</v>
      </c>
      <c r="D988" s="89" t="s">
        <v>187</v>
      </c>
      <c r="E988" s="87" t="s">
        <v>197</v>
      </c>
      <c r="F988" s="87">
        <v>2022</v>
      </c>
      <c r="G988" s="87" t="s">
        <v>198</v>
      </c>
      <c r="H988" s="93">
        <v>1323102</v>
      </c>
    </row>
    <row r="989" spans="2:8" ht="20.100000000000001" customHeight="1" x14ac:dyDescent="0.25">
      <c r="B989" s="92">
        <v>44841</v>
      </c>
      <c r="C989" s="87" t="s">
        <v>188</v>
      </c>
      <c r="D989" s="89" t="s">
        <v>183</v>
      </c>
      <c r="E989" s="87" t="s">
        <v>197</v>
      </c>
      <c r="F989" s="87">
        <v>2022</v>
      </c>
      <c r="G989" s="87" t="s">
        <v>198</v>
      </c>
      <c r="H989" s="93">
        <v>1719288</v>
      </c>
    </row>
    <row r="990" spans="2:8" ht="20.100000000000001" customHeight="1" x14ac:dyDescent="0.25">
      <c r="B990" s="92">
        <v>44841</v>
      </c>
      <c r="C990" s="87" t="s">
        <v>188</v>
      </c>
      <c r="D990" s="89" t="s">
        <v>190</v>
      </c>
      <c r="E990" s="87" t="s">
        <v>197</v>
      </c>
      <c r="F990" s="87">
        <v>2022</v>
      </c>
      <c r="G990" s="87" t="s">
        <v>198</v>
      </c>
      <c r="H990" s="93">
        <v>545305</v>
      </c>
    </row>
    <row r="991" spans="2:8" ht="20.100000000000001" customHeight="1" x14ac:dyDescent="0.25">
      <c r="B991" s="92">
        <v>44842</v>
      </c>
      <c r="C991" s="87" t="s">
        <v>188</v>
      </c>
      <c r="D991" s="87" t="s">
        <v>183</v>
      </c>
      <c r="E991" s="87" t="s">
        <v>197</v>
      </c>
      <c r="F991" s="87">
        <v>2022</v>
      </c>
      <c r="G991" s="87" t="s">
        <v>198</v>
      </c>
      <c r="H991" s="93">
        <v>1100065</v>
      </c>
    </row>
    <row r="992" spans="2:8" ht="20.100000000000001" customHeight="1" x14ac:dyDescent="0.25">
      <c r="B992" s="92">
        <v>44843</v>
      </c>
      <c r="C992" s="87" t="s">
        <v>188</v>
      </c>
      <c r="D992" s="87" t="s">
        <v>187</v>
      </c>
      <c r="E992" s="87" t="s">
        <v>197</v>
      </c>
      <c r="F992" s="87">
        <v>2022</v>
      </c>
      <c r="G992" s="87" t="s">
        <v>198</v>
      </c>
      <c r="H992" s="93">
        <v>1178486</v>
      </c>
    </row>
    <row r="993" spans="2:8" ht="20.100000000000001" customHeight="1" x14ac:dyDescent="0.25">
      <c r="B993" s="92">
        <v>44845</v>
      </c>
      <c r="C993" s="87" t="s">
        <v>188</v>
      </c>
      <c r="D993" s="87" t="s">
        <v>183</v>
      </c>
      <c r="E993" s="87" t="s">
        <v>197</v>
      </c>
      <c r="F993" s="87">
        <v>2022</v>
      </c>
      <c r="G993" s="87" t="s">
        <v>198</v>
      </c>
      <c r="H993" s="93">
        <v>725587</v>
      </c>
    </row>
    <row r="994" spans="2:8" ht="20.100000000000001" customHeight="1" x14ac:dyDescent="0.25">
      <c r="B994" s="92">
        <v>44845</v>
      </c>
      <c r="C994" s="87" t="s">
        <v>188</v>
      </c>
      <c r="D994" s="87" t="s">
        <v>187</v>
      </c>
      <c r="E994" s="87" t="s">
        <v>197</v>
      </c>
      <c r="F994" s="87">
        <v>2022</v>
      </c>
      <c r="G994" s="87" t="s">
        <v>198</v>
      </c>
      <c r="H994" s="93">
        <v>1682112</v>
      </c>
    </row>
    <row r="995" spans="2:8" ht="20.100000000000001" customHeight="1" x14ac:dyDescent="0.25">
      <c r="B995" s="92">
        <v>44847</v>
      </c>
      <c r="C995" s="87" t="s">
        <v>188</v>
      </c>
      <c r="D995" s="87" t="s">
        <v>183</v>
      </c>
      <c r="E995" s="87" t="s">
        <v>197</v>
      </c>
      <c r="F995" s="87">
        <v>2022</v>
      </c>
      <c r="G995" s="87" t="s">
        <v>198</v>
      </c>
      <c r="H995" s="93">
        <v>1283815</v>
      </c>
    </row>
    <row r="996" spans="2:8" ht="20.100000000000001" customHeight="1" x14ac:dyDescent="0.25">
      <c r="B996" s="92">
        <v>44847</v>
      </c>
      <c r="C996" s="87" t="s">
        <v>188</v>
      </c>
      <c r="D996" s="87" t="s">
        <v>183</v>
      </c>
      <c r="E996" s="87" t="s">
        <v>197</v>
      </c>
      <c r="F996" s="87">
        <v>2022</v>
      </c>
      <c r="G996" s="87" t="s">
        <v>198</v>
      </c>
      <c r="H996" s="93">
        <v>1728548</v>
      </c>
    </row>
    <row r="997" spans="2:8" ht="20.100000000000001" customHeight="1" x14ac:dyDescent="0.25">
      <c r="B997" s="92">
        <v>44849</v>
      </c>
      <c r="C997" s="87" t="s">
        <v>186</v>
      </c>
      <c r="D997" s="87" t="s">
        <v>190</v>
      </c>
      <c r="E997" s="87" t="s">
        <v>197</v>
      </c>
      <c r="F997" s="87">
        <v>2022</v>
      </c>
      <c r="G997" s="87" t="s">
        <v>198</v>
      </c>
      <c r="H997" s="93">
        <v>1184509</v>
      </c>
    </row>
    <row r="998" spans="2:8" ht="20.100000000000001" customHeight="1" x14ac:dyDescent="0.25">
      <c r="B998" s="92">
        <v>44849</v>
      </c>
      <c r="C998" s="87" t="s">
        <v>186</v>
      </c>
      <c r="D998" s="87" t="s">
        <v>183</v>
      </c>
      <c r="E998" s="87" t="s">
        <v>197</v>
      </c>
      <c r="F998" s="87">
        <v>2022</v>
      </c>
      <c r="G998" s="87" t="s">
        <v>198</v>
      </c>
      <c r="H998" s="93">
        <v>1403679</v>
      </c>
    </row>
    <row r="999" spans="2:8" ht="20.100000000000001" customHeight="1" x14ac:dyDescent="0.25">
      <c r="B999" s="92">
        <v>44853</v>
      </c>
      <c r="C999" s="87" t="s">
        <v>186</v>
      </c>
      <c r="D999" s="87" t="s">
        <v>187</v>
      </c>
      <c r="E999" s="87" t="s">
        <v>197</v>
      </c>
      <c r="F999" s="87">
        <v>2022</v>
      </c>
      <c r="G999" s="87" t="s">
        <v>198</v>
      </c>
      <c r="H999" s="93">
        <v>1182590</v>
      </c>
    </row>
    <row r="1000" spans="2:8" ht="20.100000000000001" customHeight="1" x14ac:dyDescent="0.25">
      <c r="B1000" s="92">
        <v>44854</v>
      </c>
      <c r="C1000" s="87" t="s">
        <v>186</v>
      </c>
      <c r="D1000" s="87" t="s">
        <v>183</v>
      </c>
      <c r="E1000" s="87" t="s">
        <v>197</v>
      </c>
      <c r="F1000" s="87">
        <v>2022</v>
      </c>
      <c r="G1000" s="87" t="s">
        <v>198</v>
      </c>
      <c r="H1000" s="88">
        <v>789000</v>
      </c>
    </row>
    <row r="1001" spans="2:8" ht="20.100000000000001" customHeight="1" x14ac:dyDescent="0.25">
      <c r="B1001" s="92">
        <v>44857</v>
      </c>
      <c r="C1001" s="87" t="s">
        <v>192</v>
      </c>
      <c r="D1001" s="87" t="s">
        <v>193</v>
      </c>
      <c r="E1001" s="87" t="s">
        <v>197</v>
      </c>
      <c r="F1001" s="87">
        <v>2022</v>
      </c>
      <c r="G1001" s="87" t="s">
        <v>198</v>
      </c>
      <c r="H1001" s="88">
        <v>302000</v>
      </c>
    </row>
    <row r="1002" spans="2:8" ht="20.100000000000001" customHeight="1" x14ac:dyDescent="0.25">
      <c r="B1002" s="92">
        <v>44858</v>
      </c>
      <c r="C1002" s="87" t="s">
        <v>192</v>
      </c>
      <c r="D1002" s="87" t="s">
        <v>193</v>
      </c>
      <c r="E1002" s="87" t="s">
        <v>197</v>
      </c>
      <c r="F1002" s="87">
        <v>2022</v>
      </c>
      <c r="G1002" s="87" t="s">
        <v>198</v>
      </c>
      <c r="H1002" s="88">
        <v>102000</v>
      </c>
    </row>
    <row r="1003" spans="2:8" ht="20.100000000000001" customHeight="1" x14ac:dyDescent="0.25">
      <c r="B1003" s="92">
        <v>44859</v>
      </c>
      <c r="C1003" s="87" t="s">
        <v>192</v>
      </c>
      <c r="D1003" s="87" t="s">
        <v>183</v>
      </c>
      <c r="E1003" s="87" t="s">
        <v>197</v>
      </c>
      <c r="F1003" s="87">
        <v>2022</v>
      </c>
      <c r="G1003" s="87" t="s">
        <v>198</v>
      </c>
      <c r="H1003" s="88">
        <v>50000</v>
      </c>
    </row>
    <row r="1004" spans="2:8" ht="20.100000000000001" customHeight="1" x14ac:dyDescent="0.25">
      <c r="B1004" s="92">
        <v>44861</v>
      </c>
      <c r="C1004" s="87" t="s">
        <v>192</v>
      </c>
      <c r="D1004" s="87" t="s">
        <v>187</v>
      </c>
      <c r="E1004" s="87" t="s">
        <v>197</v>
      </c>
      <c r="F1004" s="87">
        <v>2022</v>
      </c>
      <c r="G1004" s="87" t="s">
        <v>198</v>
      </c>
      <c r="H1004" s="88">
        <v>720000</v>
      </c>
    </row>
    <row r="1005" spans="2:8" ht="20.100000000000001" customHeight="1" x14ac:dyDescent="0.25">
      <c r="B1005" s="92">
        <v>44861</v>
      </c>
      <c r="C1005" s="87" t="s">
        <v>192</v>
      </c>
      <c r="D1005" s="87" t="s">
        <v>190</v>
      </c>
      <c r="E1005" s="87" t="s">
        <v>197</v>
      </c>
      <c r="F1005" s="87">
        <v>2022</v>
      </c>
      <c r="G1005" s="87" t="s">
        <v>198</v>
      </c>
      <c r="H1005" s="88">
        <v>70000</v>
      </c>
    </row>
    <row r="1006" spans="2:8" ht="20.100000000000001" customHeight="1" x14ac:dyDescent="0.25">
      <c r="B1006" s="92">
        <v>44863</v>
      </c>
      <c r="C1006" s="87" t="s">
        <v>182</v>
      </c>
      <c r="D1006" s="87" t="s">
        <v>190</v>
      </c>
      <c r="E1006" s="87" t="s">
        <v>197</v>
      </c>
      <c r="F1006" s="87">
        <v>2022</v>
      </c>
      <c r="G1006" s="87" t="s">
        <v>198</v>
      </c>
      <c r="H1006" s="88">
        <v>50500</v>
      </c>
    </row>
    <row r="1007" spans="2:8" ht="20.100000000000001" customHeight="1" x14ac:dyDescent="0.25">
      <c r="B1007" s="92">
        <v>44864</v>
      </c>
      <c r="C1007" s="87" t="s">
        <v>189</v>
      </c>
      <c r="D1007" s="87" t="s">
        <v>190</v>
      </c>
      <c r="E1007" s="87" t="s">
        <v>197</v>
      </c>
      <c r="F1007" s="87">
        <v>2022</v>
      </c>
      <c r="G1007" s="87" t="s">
        <v>198</v>
      </c>
      <c r="H1007" s="88">
        <v>63900</v>
      </c>
    </row>
  </sheetData>
  <mergeCells count="101">
    <mergeCell ref="B2:F2"/>
    <mergeCell ref="B27:E27"/>
    <mergeCell ref="B33:B34"/>
    <mergeCell ref="B38:B39"/>
    <mergeCell ref="G38:G39"/>
    <mergeCell ref="H38:H39"/>
    <mergeCell ref="B57:C57"/>
    <mergeCell ref="B58:D58"/>
    <mergeCell ref="B59:C59"/>
    <mergeCell ref="B60:C60"/>
    <mergeCell ref="B61:C61"/>
    <mergeCell ref="B62:C62"/>
    <mergeCell ref="B40:B42"/>
    <mergeCell ref="C40:C42"/>
    <mergeCell ref="D40:D42"/>
    <mergeCell ref="B44:B45"/>
    <mergeCell ref="B55:D55"/>
    <mergeCell ref="B56:D56"/>
    <mergeCell ref="B70:C70"/>
    <mergeCell ref="B71:C71"/>
    <mergeCell ref="B73:D73"/>
    <mergeCell ref="B74:D74"/>
    <mergeCell ref="B75:C75"/>
    <mergeCell ref="B76:C76"/>
    <mergeCell ref="B63:C63"/>
    <mergeCell ref="B64:C64"/>
    <mergeCell ref="B66:D66"/>
    <mergeCell ref="B67:C67"/>
    <mergeCell ref="B68:C68"/>
    <mergeCell ref="B69:C69"/>
    <mergeCell ref="B83:C83"/>
    <mergeCell ref="B84:C84"/>
    <mergeCell ref="B85:C85"/>
    <mergeCell ref="B87:D87"/>
    <mergeCell ref="B88:D88"/>
    <mergeCell ref="B89:C89"/>
    <mergeCell ref="B77:C77"/>
    <mergeCell ref="B78:C78"/>
    <mergeCell ref="B79:C79"/>
    <mergeCell ref="B80:D80"/>
    <mergeCell ref="B81:C81"/>
    <mergeCell ref="B82:C82"/>
    <mergeCell ref="B96:C96"/>
    <mergeCell ref="B97:C97"/>
    <mergeCell ref="B98:C98"/>
    <mergeCell ref="B99:C99"/>
    <mergeCell ref="B126:D126"/>
    <mergeCell ref="B127:D127"/>
    <mergeCell ref="B90:C90"/>
    <mergeCell ref="B91:C91"/>
    <mergeCell ref="B92:D92"/>
    <mergeCell ref="B93:C93"/>
    <mergeCell ref="B94:D94"/>
    <mergeCell ref="B95:C95"/>
    <mergeCell ref="B134:C134"/>
    <mergeCell ref="B135:C135"/>
    <mergeCell ref="B136:C136"/>
    <mergeCell ref="B137:C137"/>
    <mergeCell ref="B139:D139"/>
    <mergeCell ref="B140:D140"/>
    <mergeCell ref="B128:D128"/>
    <mergeCell ref="B129:D129"/>
    <mergeCell ref="B130:C130"/>
    <mergeCell ref="B131:D131"/>
    <mergeCell ref="B132:C132"/>
    <mergeCell ref="B133:C133"/>
    <mergeCell ref="B148:D148"/>
    <mergeCell ref="B149:D149"/>
    <mergeCell ref="B150:D150"/>
    <mergeCell ref="B151:D151"/>
    <mergeCell ref="B152:C152"/>
    <mergeCell ref="B153:C153"/>
    <mergeCell ref="B141:D141"/>
    <mergeCell ref="B142:C142"/>
    <mergeCell ref="B143:C143"/>
    <mergeCell ref="B144:C144"/>
    <mergeCell ref="B145:C145"/>
    <mergeCell ref="B146:C146"/>
    <mergeCell ref="B161:C161"/>
    <mergeCell ref="B162:C162"/>
    <mergeCell ref="B163:C163"/>
    <mergeCell ref="B184:B186"/>
    <mergeCell ref="B187:B189"/>
    <mergeCell ref="B190:B192"/>
    <mergeCell ref="B154:C154"/>
    <mergeCell ref="B155:C155"/>
    <mergeCell ref="B156:C156"/>
    <mergeCell ref="B157:D157"/>
    <mergeCell ref="B158:C158"/>
    <mergeCell ref="B160:C160"/>
    <mergeCell ref="B217:F217"/>
    <mergeCell ref="B220:F220"/>
    <mergeCell ref="B223:F223"/>
    <mergeCell ref="B252:C252"/>
    <mergeCell ref="B255:C255"/>
    <mergeCell ref="B193:B195"/>
    <mergeCell ref="B196:B198"/>
    <mergeCell ref="B202:F202"/>
    <mergeCell ref="B208:F208"/>
    <mergeCell ref="B211:F211"/>
    <mergeCell ref="B214:F214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376A6-1947-45CB-9C72-F247552FBE15}">
  <dimension ref="B2:TM1007"/>
  <sheetViews>
    <sheetView showGridLines="0" zoomScaleNormal="100" workbookViewId="0">
      <selection activeCell="K4" sqref="K4"/>
    </sheetView>
  </sheetViews>
  <sheetFormatPr defaultRowHeight="20.100000000000001" customHeight="1" x14ac:dyDescent="0.25"/>
  <cols>
    <col min="1" max="1" width="3.7109375" style="1" customWidth="1"/>
    <col min="2" max="2" width="35.28515625" style="1" customWidth="1"/>
    <col min="3" max="3" width="51.5703125" style="1" bestFit="1" customWidth="1"/>
    <col min="4" max="4" width="25.7109375" style="1" bestFit="1" customWidth="1"/>
    <col min="5" max="5" width="22.7109375" style="1" bestFit="1" customWidth="1"/>
    <col min="6" max="6" width="17.5703125" style="1" bestFit="1" customWidth="1"/>
    <col min="7" max="7" width="18.7109375" style="1" bestFit="1" customWidth="1"/>
    <col min="8" max="8" width="28.140625" style="1" bestFit="1" customWidth="1"/>
    <col min="9" max="9" width="12.28515625" style="1" customWidth="1"/>
    <col min="10" max="10" width="22.5703125" style="1" customWidth="1"/>
    <col min="11" max="11" width="19.7109375" style="1" customWidth="1"/>
    <col min="12" max="14" width="10" style="1" bestFit="1" customWidth="1"/>
    <col min="15" max="15" width="11.28515625" style="1" bestFit="1" customWidth="1"/>
    <col min="16" max="16" width="6.7109375" style="1" bestFit="1" customWidth="1"/>
    <col min="17" max="17" width="9.7109375" style="1" bestFit="1" customWidth="1"/>
    <col min="18" max="18" width="9.85546875" style="1" bestFit="1" customWidth="1"/>
    <col min="19" max="21" width="6.85546875" style="1" bestFit="1" customWidth="1"/>
    <col min="22" max="22" width="9.7109375" style="1" bestFit="1" customWidth="1"/>
    <col min="23" max="25" width="6.7109375" style="1" bestFit="1" customWidth="1"/>
    <col min="26" max="26" width="9.7109375" style="1" bestFit="1" customWidth="1"/>
    <col min="27" max="29" width="6.7109375" style="1" bestFit="1" customWidth="1"/>
    <col min="30" max="30" width="9.7109375" style="1" bestFit="1" customWidth="1"/>
    <col min="31" max="33" width="6.7109375" style="1" bestFit="1" customWidth="1"/>
    <col min="34" max="34" width="9.7109375" style="1" bestFit="1" customWidth="1"/>
    <col min="35" max="35" width="9.85546875" style="1" bestFit="1" customWidth="1"/>
    <col min="36" max="38" width="6.85546875" style="1" bestFit="1" customWidth="1"/>
    <col min="39" max="39" width="9.7109375" style="1" bestFit="1" customWidth="1"/>
    <col min="40" max="42" width="6.7109375" style="1" bestFit="1" customWidth="1"/>
    <col min="43" max="43" width="9.7109375" style="1" bestFit="1" customWidth="1"/>
    <col min="44" max="46" width="6.7109375" style="1" bestFit="1" customWidth="1"/>
    <col min="47" max="47" width="9.7109375" style="1" bestFit="1" customWidth="1"/>
    <col min="48" max="50" width="6.7109375" style="1" bestFit="1" customWidth="1"/>
    <col min="51" max="51" width="9.7109375" style="1" bestFit="1" customWidth="1"/>
    <col min="52" max="52" width="9.85546875" style="1" bestFit="1" customWidth="1"/>
    <col min="53" max="55" width="6.85546875" style="1" bestFit="1" customWidth="1"/>
    <col min="56" max="56" width="9.7109375" style="1" bestFit="1" customWidth="1"/>
    <col min="57" max="59" width="6.7109375" style="1" bestFit="1" customWidth="1"/>
    <col min="60" max="60" width="9.7109375" style="1" bestFit="1" customWidth="1"/>
    <col min="61" max="63" width="6.7109375" style="1" bestFit="1" customWidth="1"/>
    <col min="64" max="64" width="9.7109375" style="1" bestFit="1" customWidth="1"/>
    <col min="65" max="65" width="6.7109375" style="1" bestFit="1" customWidth="1"/>
    <col min="66" max="66" width="9.7109375" style="1" bestFit="1" customWidth="1"/>
    <col min="67" max="67" width="9.85546875" style="1" bestFit="1" customWidth="1"/>
    <col min="68" max="68" width="11.28515625" style="1" bestFit="1" customWidth="1"/>
    <col min="69" max="532" width="16.28515625" style="1" bestFit="1" customWidth="1"/>
    <col min="533" max="533" width="11.28515625" style="1" bestFit="1" customWidth="1"/>
    <col min="534" max="16384" width="9.140625" style="1"/>
  </cols>
  <sheetData>
    <row r="2" spans="2:17" ht="20.100000000000001" customHeight="1" thickBot="1" x14ac:dyDescent="0.3">
      <c r="B2" s="82" t="s">
        <v>166</v>
      </c>
      <c r="C2" s="82"/>
      <c r="D2" s="82"/>
      <c r="E2" s="82"/>
      <c r="F2" s="82"/>
      <c r="G2"/>
      <c r="H2"/>
      <c r="I2"/>
    </row>
    <row r="3" spans="2:17" ht="20.100000000000001" customHeight="1" thickTop="1" x14ac:dyDescent="0.25"/>
    <row r="4" spans="2:17" ht="20.100000000000001" customHeight="1" x14ac:dyDescent="0.25">
      <c r="B4" s="10" t="s">
        <v>35</v>
      </c>
    </row>
    <row r="5" spans="2:17" ht="20.100000000000001" customHeight="1" x14ac:dyDescent="0.25">
      <c r="B5" s="3" t="s">
        <v>1</v>
      </c>
      <c r="C5" s="3" t="s">
        <v>0</v>
      </c>
      <c r="D5" s="3" t="s">
        <v>31</v>
      </c>
      <c r="E5" s="3" t="s">
        <v>32</v>
      </c>
      <c r="F5" s="3" t="s">
        <v>3</v>
      </c>
    </row>
    <row r="6" spans="2:17" ht="20.100000000000001" customHeight="1" x14ac:dyDescent="0.25">
      <c r="B6" s="8">
        <v>1</v>
      </c>
      <c r="C6" s="9">
        <v>44895</v>
      </c>
      <c r="D6" s="6" t="s">
        <v>4</v>
      </c>
      <c r="E6" s="7" t="s">
        <v>5</v>
      </c>
      <c r="F6" s="11">
        <v>5500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2:17" ht="20.100000000000001" customHeight="1" x14ac:dyDescent="0.25">
      <c r="B7" s="8">
        <v>2</v>
      </c>
      <c r="C7" s="9">
        <v>44895</v>
      </c>
      <c r="D7" s="6" t="s">
        <v>37</v>
      </c>
      <c r="E7" s="7" t="s">
        <v>39</v>
      </c>
      <c r="F7" s="11">
        <v>1600</v>
      </c>
      <c r="G7" s="4"/>
      <c r="H7" s="4"/>
      <c r="I7" s="4"/>
      <c r="J7" s="4"/>
      <c r="K7" s="4"/>
      <c r="L7" s="5"/>
      <c r="M7" s="4"/>
      <c r="N7" s="4"/>
      <c r="O7" s="4"/>
      <c r="P7" s="4"/>
      <c r="Q7" s="4"/>
    </row>
    <row r="8" spans="2:17" ht="20.100000000000001" customHeight="1" x14ac:dyDescent="0.25">
      <c r="B8" s="8">
        <v>3</v>
      </c>
      <c r="C8" s="9">
        <v>44896</v>
      </c>
      <c r="D8" s="6" t="s">
        <v>38</v>
      </c>
      <c r="E8" s="7" t="s">
        <v>6</v>
      </c>
      <c r="F8" s="11">
        <v>-250</v>
      </c>
      <c r="G8" s="4"/>
      <c r="H8" s="4"/>
      <c r="I8" s="4"/>
      <c r="J8" s="4"/>
      <c r="K8" s="4"/>
      <c r="L8" s="5"/>
      <c r="M8" s="4"/>
      <c r="N8" s="4"/>
      <c r="O8" s="4"/>
      <c r="P8" s="4"/>
      <c r="Q8" s="4"/>
    </row>
    <row r="9" spans="2:17" ht="20.100000000000001" customHeight="1" x14ac:dyDescent="0.25">
      <c r="B9" s="8">
        <v>4</v>
      </c>
      <c r="C9" s="9">
        <v>44897</v>
      </c>
      <c r="D9" s="6" t="s">
        <v>8</v>
      </c>
      <c r="E9" s="7" t="s">
        <v>9</v>
      </c>
      <c r="F9" s="11">
        <v>-450</v>
      </c>
      <c r="G9" s="4"/>
      <c r="H9" s="4"/>
      <c r="I9" s="4"/>
      <c r="J9" s="4"/>
      <c r="K9" s="4"/>
      <c r="L9" s="5"/>
      <c r="M9" s="4"/>
      <c r="N9" s="4"/>
      <c r="O9" s="4"/>
      <c r="P9" s="4"/>
      <c r="Q9" s="4"/>
    </row>
    <row r="10" spans="2:17" ht="20.100000000000001" customHeight="1" x14ac:dyDescent="0.25">
      <c r="B10" s="8">
        <v>5</v>
      </c>
      <c r="C10" s="9">
        <v>44898</v>
      </c>
      <c r="D10" s="6" t="s">
        <v>10</v>
      </c>
      <c r="E10" s="7" t="s">
        <v>9</v>
      </c>
      <c r="F10" s="11">
        <v>-300</v>
      </c>
      <c r="G10" s="4"/>
      <c r="H10" s="4"/>
      <c r="I10" s="4"/>
      <c r="J10" s="4"/>
      <c r="K10" s="4"/>
      <c r="L10" s="5"/>
      <c r="M10" s="4"/>
      <c r="N10" s="4"/>
      <c r="O10" s="4"/>
      <c r="P10" s="4"/>
      <c r="Q10" s="4"/>
    </row>
    <row r="11" spans="2:17" ht="20.100000000000001" customHeight="1" x14ac:dyDescent="0.25">
      <c r="B11" s="8">
        <v>6</v>
      </c>
      <c r="C11" s="9">
        <v>44898</v>
      </c>
      <c r="D11" s="6" t="s">
        <v>11</v>
      </c>
      <c r="E11" s="7" t="s">
        <v>6</v>
      </c>
      <c r="F11" s="11">
        <v>-200</v>
      </c>
      <c r="G11" s="4"/>
      <c r="H11" s="4"/>
      <c r="I11" s="4"/>
      <c r="J11" s="4"/>
      <c r="K11" s="4"/>
      <c r="L11" s="5"/>
      <c r="M11" s="4"/>
      <c r="N11" s="4"/>
      <c r="O11" s="4"/>
      <c r="P11" s="4"/>
      <c r="Q11" s="4"/>
    </row>
    <row r="12" spans="2:17" ht="20.100000000000001" customHeight="1" x14ac:dyDescent="0.25">
      <c r="B12" s="8">
        <v>7</v>
      </c>
      <c r="C12" s="9">
        <v>44899</v>
      </c>
      <c r="D12" s="6" t="s">
        <v>12</v>
      </c>
      <c r="E12" s="6" t="s">
        <v>12</v>
      </c>
      <c r="F12" s="11">
        <v>-1700</v>
      </c>
      <c r="G12" s="4"/>
      <c r="H12" s="4"/>
      <c r="I12" s="4"/>
      <c r="J12" s="4"/>
      <c r="K12" s="4"/>
      <c r="L12" s="5"/>
      <c r="M12" s="4"/>
      <c r="N12" s="4"/>
      <c r="O12" s="4"/>
      <c r="P12" s="4"/>
      <c r="Q12" s="4"/>
    </row>
    <row r="13" spans="2:17" ht="20.100000000000001" customHeight="1" x14ac:dyDescent="0.25">
      <c r="B13" s="8">
        <v>8</v>
      </c>
      <c r="C13" s="9">
        <v>44899</v>
      </c>
      <c r="D13" s="6" t="s">
        <v>40</v>
      </c>
      <c r="E13" s="6" t="s">
        <v>39</v>
      </c>
      <c r="F13" s="11">
        <v>-240</v>
      </c>
      <c r="G13" s="4"/>
      <c r="H13" s="4"/>
      <c r="I13" s="4"/>
      <c r="J13" s="4"/>
      <c r="K13" s="4"/>
      <c r="L13" s="5"/>
      <c r="M13" s="4"/>
      <c r="N13" s="4"/>
      <c r="O13" s="4"/>
      <c r="P13" s="4"/>
      <c r="Q13" s="4"/>
    </row>
    <row r="14" spans="2:17" ht="20.100000000000001" customHeight="1" x14ac:dyDescent="0.25">
      <c r="B14" s="8">
        <v>9</v>
      </c>
      <c r="C14" s="9">
        <v>44900</v>
      </c>
      <c r="D14" s="6" t="s">
        <v>13</v>
      </c>
      <c r="E14" s="6" t="s">
        <v>14</v>
      </c>
      <c r="F14" s="11">
        <v>-200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2:17" ht="20.100000000000001" customHeight="1" x14ac:dyDescent="0.25">
      <c r="B15" s="8">
        <v>10</v>
      </c>
      <c r="C15" s="9">
        <v>44901</v>
      </c>
      <c r="D15" s="6" t="s">
        <v>15</v>
      </c>
      <c r="E15" s="6" t="s">
        <v>14</v>
      </c>
      <c r="F15" s="11">
        <v>-350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17" ht="20.100000000000001" customHeight="1" x14ac:dyDescent="0.25">
      <c r="B16" s="8">
        <v>11</v>
      </c>
      <c r="C16" s="9">
        <v>44901</v>
      </c>
      <c r="D16" s="6" t="s">
        <v>16</v>
      </c>
      <c r="E16" s="6" t="s">
        <v>17</v>
      </c>
      <c r="F16" s="11">
        <v>-700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17" ht="20.100000000000001" customHeight="1" x14ac:dyDescent="0.25">
      <c r="B17" s="8">
        <v>12</v>
      </c>
      <c r="C17" s="9">
        <v>44902</v>
      </c>
      <c r="D17" s="6" t="s">
        <v>18</v>
      </c>
      <c r="E17" s="6" t="s">
        <v>19</v>
      </c>
      <c r="F17" s="11">
        <v>-320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17" ht="20.100000000000001" customHeight="1" x14ac:dyDescent="0.25">
      <c r="B18" s="8">
        <v>13</v>
      </c>
      <c r="C18" s="9">
        <v>44903</v>
      </c>
      <c r="D18" s="6" t="s">
        <v>20</v>
      </c>
      <c r="E18" s="6" t="s">
        <v>21</v>
      </c>
      <c r="F18" s="11">
        <v>-200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17" ht="20.100000000000001" customHeight="1" x14ac:dyDescent="0.25">
      <c r="B19" s="8">
        <v>14</v>
      </c>
      <c r="C19" s="9">
        <v>44904</v>
      </c>
      <c r="D19" s="6" t="s">
        <v>22</v>
      </c>
      <c r="E19" s="6" t="s">
        <v>21</v>
      </c>
      <c r="F19" s="11">
        <v>-300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17" ht="20.100000000000001" customHeight="1" x14ac:dyDescent="0.25">
      <c r="B20" s="8">
        <v>15</v>
      </c>
      <c r="C20" s="9">
        <v>44905</v>
      </c>
      <c r="D20" s="6" t="s">
        <v>23</v>
      </c>
      <c r="E20" s="6" t="s">
        <v>24</v>
      </c>
      <c r="F20" s="11">
        <v>-150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17" ht="20.100000000000001" customHeight="1" x14ac:dyDescent="0.25">
      <c r="B21" s="8">
        <v>16</v>
      </c>
      <c r="C21" s="9">
        <v>44905</v>
      </c>
      <c r="D21" s="6" t="s">
        <v>25</v>
      </c>
      <c r="E21" s="6" t="s">
        <v>26</v>
      </c>
      <c r="F21" s="11">
        <v>-340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17" ht="20.100000000000001" customHeight="1" x14ac:dyDescent="0.25">
      <c r="B22" s="8">
        <v>17</v>
      </c>
      <c r="C22" s="9">
        <v>44905</v>
      </c>
      <c r="D22" s="6" t="s">
        <v>27</v>
      </c>
      <c r="E22" s="6" t="s">
        <v>24</v>
      </c>
      <c r="F22" s="11">
        <v>-50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17" ht="20.100000000000001" customHeight="1" x14ac:dyDescent="0.25">
      <c r="B23" s="8">
        <v>18</v>
      </c>
      <c r="C23" s="9">
        <v>44906</v>
      </c>
      <c r="D23" s="6" t="s">
        <v>28</v>
      </c>
      <c r="E23" s="6" t="s">
        <v>19</v>
      </c>
      <c r="F23" s="11">
        <v>-300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17" ht="20.100000000000001" customHeight="1" x14ac:dyDescent="0.25">
      <c r="B24" s="8">
        <v>19</v>
      </c>
      <c r="C24" s="9">
        <v>44907</v>
      </c>
      <c r="D24" s="6" t="s">
        <v>29</v>
      </c>
      <c r="E24" s="6" t="s">
        <v>30</v>
      </c>
      <c r="F24" s="11">
        <v>-600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17" ht="20.100000000000001" customHeight="1" x14ac:dyDescent="0.25">
      <c r="B25" s="8">
        <v>20</v>
      </c>
      <c r="C25" s="9">
        <v>44907</v>
      </c>
      <c r="D25" s="6" t="s">
        <v>36</v>
      </c>
      <c r="E25" s="7" t="s">
        <v>39</v>
      </c>
      <c r="F25" s="11">
        <v>1200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17" ht="20.100000000000001" customHeight="1" x14ac:dyDescent="0.25">
      <c r="B26" s="8">
        <v>21</v>
      </c>
      <c r="C26" s="9">
        <v>44908</v>
      </c>
      <c r="D26" s="6" t="s">
        <v>33</v>
      </c>
      <c r="E26" s="6" t="s">
        <v>19</v>
      </c>
      <c r="F26" s="11">
        <v>-25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2:17" ht="20.100000000000001" customHeight="1" thickBot="1" x14ac:dyDescent="0.3">
      <c r="B27" s="83" t="s">
        <v>34</v>
      </c>
      <c r="C27" s="84"/>
      <c r="D27" s="84"/>
      <c r="E27" s="85"/>
      <c r="F27" s="12">
        <f>SUM(F6:F26)</f>
        <v>1625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2:17" ht="20.100000000000001" customHeight="1" thickTop="1" x14ac:dyDescent="0.25"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2:17" ht="20.100000000000001" customHeight="1" x14ac:dyDescent="0.25"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2:17" ht="20.100000000000001" customHeight="1" x14ac:dyDescent="0.25">
      <c r="B30" s="10" t="s">
        <v>41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2:17" ht="20.100000000000001" customHeight="1" x14ac:dyDescent="0.25">
      <c r="B31" s="3" t="s">
        <v>1</v>
      </c>
      <c r="C31" s="3" t="s">
        <v>42</v>
      </c>
      <c r="D31" s="3" t="s">
        <v>45</v>
      </c>
      <c r="E31" s="3" t="s">
        <v>43</v>
      </c>
      <c r="F31" s="3" t="s">
        <v>45</v>
      </c>
      <c r="G31" s="3" t="s">
        <v>44</v>
      </c>
      <c r="H31" s="3" t="s">
        <v>45</v>
      </c>
      <c r="I31" s="4"/>
      <c r="J31" s="4"/>
      <c r="K31" s="4"/>
      <c r="L31" s="4"/>
      <c r="M31" s="4"/>
      <c r="N31" s="4"/>
      <c r="O31" s="4"/>
      <c r="P31" s="4"/>
      <c r="Q31" s="4"/>
    </row>
    <row r="32" spans="2:17" ht="20.100000000000001" customHeight="1" x14ac:dyDescent="0.25">
      <c r="B32" s="8">
        <v>1</v>
      </c>
      <c r="C32" s="13">
        <v>13000</v>
      </c>
      <c r="D32" s="6" t="s">
        <v>2</v>
      </c>
      <c r="E32" s="13"/>
      <c r="F32" s="8"/>
      <c r="G32" s="13">
        <v>13000</v>
      </c>
      <c r="H32" s="6" t="s">
        <v>46</v>
      </c>
    </row>
    <row r="33" spans="2:8" ht="20.100000000000001" customHeight="1" x14ac:dyDescent="0.25">
      <c r="B33" s="73">
        <v>2</v>
      </c>
      <c r="C33" s="13">
        <v>-5000</v>
      </c>
      <c r="D33" s="6" t="s">
        <v>2</v>
      </c>
      <c r="E33" s="13"/>
      <c r="F33" s="8"/>
      <c r="G33" s="13"/>
      <c r="H33" s="8"/>
    </row>
    <row r="34" spans="2:8" ht="20.100000000000001" customHeight="1" x14ac:dyDescent="0.25">
      <c r="B34" s="75"/>
      <c r="C34" s="13">
        <v>5000</v>
      </c>
      <c r="D34" s="6" t="s">
        <v>47</v>
      </c>
      <c r="E34" s="13"/>
      <c r="F34" s="8"/>
      <c r="G34" s="13"/>
      <c r="H34" s="8"/>
    </row>
    <row r="35" spans="2:8" ht="20.100000000000001" customHeight="1" x14ac:dyDescent="0.25">
      <c r="B35" s="8">
        <v>3</v>
      </c>
      <c r="C35" s="13">
        <v>1600</v>
      </c>
      <c r="D35" s="6" t="s">
        <v>48</v>
      </c>
      <c r="E35" s="13">
        <v>1600</v>
      </c>
      <c r="F35" s="6" t="s">
        <v>49</v>
      </c>
      <c r="G35" s="13"/>
      <c r="H35" s="8"/>
    </row>
    <row r="36" spans="2:8" ht="20.100000000000001" customHeight="1" x14ac:dyDescent="0.25">
      <c r="B36" s="8">
        <v>4</v>
      </c>
      <c r="C36" s="13">
        <v>1000</v>
      </c>
      <c r="D36" s="6" t="s">
        <v>2</v>
      </c>
      <c r="E36" s="13"/>
      <c r="F36" s="8"/>
      <c r="G36" s="13">
        <v>1000</v>
      </c>
      <c r="H36" s="6" t="s">
        <v>50</v>
      </c>
    </row>
    <row r="37" spans="2:8" ht="20.100000000000001" customHeight="1" x14ac:dyDescent="0.25">
      <c r="B37" s="8">
        <v>5</v>
      </c>
      <c r="C37" s="13"/>
      <c r="D37" s="8"/>
      <c r="E37" s="13">
        <v>200</v>
      </c>
      <c r="F37" s="6" t="s">
        <v>49</v>
      </c>
      <c r="G37" s="13">
        <v>-200</v>
      </c>
      <c r="H37" s="6" t="s">
        <v>51</v>
      </c>
    </row>
    <row r="38" spans="2:8" ht="20.100000000000001" customHeight="1" x14ac:dyDescent="0.25">
      <c r="B38" s="73">
        <v>6</v>
      </c>
      <c r="C38" s="13">
        <v>1200</v>
      </c>
      <c r="D38" s="6" t="s">
        <v>2</v>
      </c>
      <c r="E38" s="13"/>
      <c r="F38" s="8"/>
      <c r="G38" s="76">
        <v>3000</v>
      </c>
      <c r="H38" s="79" t="s">
        <v>50</v>
      </c>
    </row>
    <row r="39" spans="2:8" ht="20.100000000000001" customHeight="1" x14ac:dyDescent="0.25">
      <c r="B39" s="75"/>
      <c r="C39" s="13">
        <v>1800</v>
      </c>
      <c r="D39" s="6" t="s">
        <v>52</v>
      </c>
      <c r="E39" s="13"/>
      <c r="F39" s="8"/>
      <c r="G39" s="78"/>
      <c r="H39" s="81"/>
    </row>
    <row r="40" spans="2:8" ht="20.100000000000001" customHeight="1" x14ac:dyDescent="0.25">
      <c r="B40" s="73">
        <v>7</v>
      </c>
      <c r="C40" s="76">
        <v>-1400</v>
      </c>
      <c r="D40" s="79" t="s">
        <v>2</v>
      </c>
      <c r="E40" s="13"/>
      <c r="F40" s="8"/>
      <c r="G40" s="13">
        <v>-500</v>
      </c>
      <c r="H40" s="6" t="s">
        <v>53</v>
      </c>
    </row>
    <row r="41" spans="2:8" ht="20.100000000000001" customHeight="1" x14ac:dyDescent="0.25">
      <c r="B41" s="74"/>
      <c r="C41" s="77"/>
      <c r="D41" s="80"/>
      <c r="E41" s="13"/>
      <c r="F41" s="8"/>
      <c r="G41" s="13">
        <v>-800</v>
      </c>
      <c r="H41" s="6" t="s">
        <v>54</v>
      </c>
    </row>
    <row r="42" spans="2:8" ht="20.100000000000001" customHeight="1" x14ac:dyDescent="0.25">
      <c r="B42" s="75"/>
      <c r="C42" s="78"/>
      <c r="D42" s="81"/>
      <c r="E42" s="2"/>
      <c r="F42" s="2"/>
      <c r="G42" s="13">
        <v>-100</v>
      </c>
      <c r="H42" s="6" t="s">
        <v>55</v>
      </c>
    </row>
    <row r="43" spans="2:8" ht="20.100000000000001" customHeight="1" x14ac:dyDescent="0.25">
      <c r="B43" s="8">
        <v>8</v>
      </c>
      <c r="C43" s="13">
        <v>-200</v>
      </c>
      <c r="D43" s="6" t="s">
        <v>2</v>
      </c>
      <c r="E43" s="13">
        <v>-200</v>
      </c>
      <c r="F43" s="6" t="s">
        <v>49</v>
      </c>
      <c r="G43" s="13"/>
      <c r="H43" s="8"/>
    </row>
    <row r="44" spans="2:8" ht="20.100000000000001" customHeight="1" x14ac:dyDescent="0.25">
      <c r="B44" s="73">
        <v>9</v>
      </c>
      <c r="C44" s="13">
        <v>400</v>
      </c>
      <c r="D44" s="6" t="s">
        <v>2</v>
      </c>
      <c r="E44" s="2"/>
      <c r="F44" s="8"/>
      <c r="G44" s="13"/>
      <c r="H44" s="8"/>
    </row>
    <row r="45" spans="2:8" ht="20.100000000000001" customHeight="1" x14ac:dyDescent="0.25">
      <c r="B45" s="75"/>
      <c r="C45" s="13">
        <v>-400</v>
      </c>
      <c r="D45" s="6" t="s">
        <v>52</v>
      </c>
      <c r="E45" s="2"/>
      <c r="F45" s="8"/>
      <c r="G45" s="13"/>
      <c r="H45" s="8"/>
    </row>
    <row r="46" spans="2:8" ht="20.100000000000001" customHeight="1" x14ac:dyDescent="0.25">
      <c r="B46" s="8">
        <v>10</v>
      </c>
      <c r="C46" s="13">
        <v>-1100</v>
      </c>
      <c r="D46" s="6" t="s">
        <v>2</v>
      </c>
      <c r="E46" s="2"/>
      <c r="F46" s="8"/>
      <c r="G46" s="13">
        <v>-1100</v>
      </c>
      <c r="H46" s="6" t="s">
        <v>56</v>
      </c>
    </row>
    <row r="47" spans="2:8" ht="20.100000000000001" customHeight="1" thickBot="1" x14ac:dyDescent="0.3">
      <c r="B47" s="15" t="s">
        <v>57</v>
      </c>
      <c r="C47" s="16">
        <f>SUM(C32:C46)</f>
        <v>15900</v>
      </c>
      <c r="E47" s="16">
        <f>SUM(E32:E46)</f>
        <v>1600</v>
      </c>
      <c r="G47" s="16">
        <f>SUM(G32:G46)</f>
        <v>14300</v>
      </c>
    </row>
    <row r="48" spans="2:8" ht="20.100000000000001" customHeight="1" thickTop="1" x14ac:dyDescent="0.25"/>
    <row r="49" spans="2:5" ht="20.100000000000001" customHeight="1" x14ac:dyDescent="0.25">
      <c r="D49" s="14" t="s">
        <v>60</v>
      </c>
      <c r="E49" s="14" t="s">
        <v>59</v>
      </c>
    </row>
    <row r="50" spans="2:5" ht="20.100000000000001" customHeight="1" thickBot="1" x14ac:dyDescent="0.3">
      <c r="D50" s="18">
        <f>C47</f>
        <v>15900</v>
      </c>
      <c r="E50" s="18">
        <f>E47+G47</f>
        <v>15900</v>
      </c>
    </row>
    <row r="51" spans="2:5" ht="20.100000000000001" customHeight="1" thickTop="1" x14ac:dyDescent="0.25">
      <c r="D51" s="19" t="s">
        <v>58</v>
      </c>
      <c r="E51" s="17" t="b">
        <f>D50=E50</f>
        <v>1</v>
      </c>
    </row>
    <row r="54" spans="2:5" ht="20.100000000000001" customHeight="1" x14ac:dyDescent="0.25">
      <c r="B54" s="10" t="s">
        <v>61</v>
      </c>
    </row>
    <row r="55" spans="2:5" ht="20.100000000000001" customHeight="1" x14ac:dyDescent="0.25">
      <c r="B55" s="72" t="s">
        <v>62</v>
      </c>
      <c r="C55" s="72"/>
      <c r="D55" s="72"/>
    </row>
    <row r="56" spans="2:5" ht="20.100000000000001" customHeight="1" x14ac:dyDescent="0.25">
      <c r="B56" s="53" t="s">
        <v>63</v>
      </c>
      <c r="C56" s="54"/>
      <c r="D56" s="65"/>
    </row>
    <row r="57" spans="2:5" ht="20.100000000000001" customHeight="1" x14ac:dyDescent="0.25">
      <c r="B57" s="51" t="s">
        <v>64</v>
      </c>
      <c r="C57" s="52"/>
      <c r="D57" s="20">
        <v>4700</v>
      </c>
    </row>
    <row r="58" spans="2:5" ht="20.100000000000001" customHeight="1" x14ac:dyDescent="0.25">
      <c r="B58" s="53" t="s">
        <v>7</v>
      </c>
      <c r="C58" s="54"/>
      <c r="D58" s="65"/>
    </row>
    <row r="59" spans="2:5" ht="20.100000000000001" customHeight="1" x14ac:dyDescent="0.25">
      <c r="B59" s="51" t="s">
        <v>54</v>
      </c>
      <c r="C59" s="52"/>
      <c r="D59" s="20">
        <v>900</v>
      </c>
    </row>
    <row r="60" spans="2:5" ht="20.100000000000001" customHeight="1" x14ac:dyDescent="0.25">
      <c r="B60" s="51" t="s">
        <v>53</v>
      </c>
      <c r="C60" s="52"/>
      <c r="D60" s="20">
        <v>600</v>
      </c>
    </row>
    <row r="61" spans="2:5" ht="20.100000000000001" customHeight="1" x14ac:dyDescent="0.25">
      <c r="B61" s="51" t="s">
        <v>65</v>
      </c>
      <c r="C61" s="52"/>
      <c r="D61" s="20">
        <v>250</v>
      </c>
    </row>
    <row r="62" spans="2:5" ht="20.100000000000001" customHeight="1" x14ac:dyDescent="0.25">
      <c r="B62" s="51" t="s">
        <v>55</v>
      </c>
      <c r="C62" s="52"/>
      <c r="D62" s="20">
        <v>200</v>
      </c>
    </row>
    <row r="63" spans="2:5" ht="20.100000000000001" customHeight="1" x14ac:dyDescent="0.25">
      <c r="B63" s="51" t="s">
        <v>66</v>
      </c>
      <c r="C63" s="52"/>
      <c r="D63" s="20">
        <f>SUM(D59:D62)</f>
        <v>1950</v>
      </c>
    </row>
    <row r="64" spans="2:5" ht="20.100000000000001" customHeight="1" thickBot="1" x14ac:dyDescent="0.3">
      <c r="B64" s="51" t="s">
        <v>67</v>
      </c>
      <c r="C64" s="52"/>
      <c r="D64" s="21">
        <f>D57-D63</f>
        <v>2750</v>
      </c>
    </row>
    <row r="65" spans="2:4" ht="20.100000000000001" customHeight="1" thickTop="1" x14ac:dyDescent="0.25"/>
    <row r="66" spans="2:4" ht="20.100000000000001" customHeight="1" x14ac:dyDescent="0.25">
      <c r="B66" s="72" t="s">
        <v>68</v>
      </c>
      <c r="C66" s="72"/>
      <c r="D66" s="72"/>
    </row>
    <row r="67" spans="2:4" ht="20.100000000000001" customHeight="1" x14ac:dyDescent="0.25">
      <c r="B67" s="51" t="s">
        <v>69</v>
      </c>
      <c r="C67" s="52"/>
      <c r="D67" s="20">
        <v>0</v>
      </c>
    </row>
    <row r="68" spans="2:4" ht="20.100000000000001" customHeight="1" x14ac:dyDescent="0.25">
      <c r="B68" s="51" t="s">
        <v>70</v>
      </c>
      <c r="C68" s="52"/>
      <c r="D68" s="20">
        <v>13000</v>
      </c>
    </row>
    <row r="69" spans="2:4" ht="20.100000000000001" customHeight="1" x14ac:dyDescent="0.25">
      <c r="B69" s="51" t="s">
        <v>67</v>
      </c>
      <c r="C69" s="52"/>
      <c r="D69" s="22">
        <f>D64</f>
        <v>2750</v>
      </c>
    </row>
    <row r="70" spans="2:4" ht="20.100000000000001" customHeight="1" x14ac:dyDescent="0.25">
      <c r="B70" s="51" t="s">
        <v>71</v>
      </c>
      <c r="C70" s="52"/>
      <c r="D70" s="20">
        <v>1100</v>
      </c>
    </row>
    <row r="71" spans="2:4" ht="20.100000000000001" customHeight="1" thickBot="1" x14ac:dyDescent="0.3">
      <c r="B71" s="51" t="s">
        <v>72</v>
      </c>
      <c r="C71" s="52"/>
      <c r="D71" s="21">
        <f>D67+D68+D69-D70</f>
        <v>14650</v>
      </c>
    </row>
    <row r="72" spans="2:4" ht="20.100000000000001" customHeight="1" thickTop="1" x14ac:dyDescent="0.25"/>
    <row r="73" spans="2:4" ht="20.100000000000001" customHeight="1" x14ac:dyDescent="0.25">
      <c r="B73" s="72" t="s">
        <v>73</v>
      </c>
      <c r="C73" s="72"/>
      <c r="D73" s="72"/>
    </row>
    <row r="74" spans="2:4" ht="20.100000000000001" customHeight="1" x14ac:dyDescent="0.25">
      <c r="B74" s="53" t="s">
        <v>42</v>
      </c>
      <c r="C74" s="54"/>
      <c r="D74" s="65"/>
    </row>
    <row r="75" spans="2:4" ht="20.100000000000001" customHeight="1" x14ac:dyDescent="0.25">
      <c r="B75" s="51" t="s">
        <v>2</v>
      </c>
      <c r="C75" s="52"/>
      <c r="D75" s="22">
        <f>D99</f>
        <v>6250</v>
      </c>
    </row>
    <row r="76" spans="2:4" ht="20.100000000000001" customHeight="1" x14ac:dyDescent="0.25">
      <c r="B76" s="51" t="s">
        <v>52</v>
      </c>
      <c r="C76" s="52"/>
      <c r="D76" s="20">
        <v>1400</v>
      </c>
    </row>
    <row r="77" spans="2:4" ht="20.100000000000001" customHeight="1" x14ac:dyDescent="0.25">
      <c r="B77" s="51" t="s">
        <v>48</v>
      </c>
      <c r="C77" s="52"/>
      <c r="D77" s="20">
        <v>1600</v>
      </c>
    </row>
    <row r="78" spans="2:4" ht="20.100000000000001" customHeight="1" x14ac:dyDescent="0.25">
      <c r="B78" s="51" t="s">
        <v>47</v>
      </c>
      <c r="C78" s="52"/>
      <c r="D78" s="20">
        <v>7000</v>
      </c>
    </row>
    <row r="79" spans="2:4" ht="20.100000000000001" customHeight="1" thickBot="1" x14ac:dyDescent="0.3">
      <c r="B79" s="51" t="s">
        <v>74</v>
      </c>
      <c r="C79" s="52"/>
      <c r="D79" s="21">
        <f>SUM(D75:D78)</f>
        <v>16250</v>
      </c>
    </row>
    <row r="80" spans="2:4" ht="20.100000000000001" customHeight="1" thickTop="1" x14ac:dyDescent="0.25">
      <c r="B80" s="53" t="s">
        <v>75</v>
      </c>
      <c r="C80" s="54"/>
      <c r="D80" s="55"/>
    </row>
    <row r="81" spans="2:4" ht="20.100000000000001" customHeight="1" x14ac:dyDescent="0.25">
      <c r="B81" s="51" t="s">
        <v>43</v>
      </c>
      <c r="C81" s="52"/>
      <c r="D81" s="2"/>
    </row>
    <row r="82" spans="2:4" ht="20.100000000000001" customHeight="1" x14ac:dyDescent="0.25">
      <c r="B82" s="51" t="s">
        <v>49</v>
      </c>
      <c r="C82" s="52"/>
      <c r="D82" s="20">
        <v>1600</v>
      </c>
    </row>
    <row r="83" spans="2:4" ht="20.100000000000001" customHeight="1" x14ac:dyDescent="0.25">
      <c r="B83" s="51" t="s">
        <v>44</v>
      </c>
      <c r="C83" s="52"/>
      <c r="D83" s="20"/>
    </row>
    <row r="84" spans="2:4" ht="20.100000000000001" customHeight="1" x14ac:dyDescent="0.25">
      <c r="B84" s="51" t="s">
        <v>46</v>
      </c>
      <c r="C84" s="52"/>
      <c r="D84" s="22">
        <f>D71</f>
        <v>14650</v>
      </c>
    </row>
    <row r="85" spans="2:4" ht="20.100000000000001" customHeight="1" thickBot="1" x14ac:dyDescent="0.3">
      <c r="B85" s="51" t="s">
        <v>76</v>
      </c>
      <c r="C85" s="52"/>
      <c r="D85" s="21">
        <f>D82+D84</f>
        <v>16250</v>
      </c>
    </row>
    <row r="86" spans="2:4" ht="20.100000000000001" customHeight="1" thickTop="1" x14ac:dyDescent="0.25"/>
    <row r="87" spans="2:4" ht="20.100000000000001" customHeight="1" x14ac:dyDescent="0.25">
      <c r="B87" s="69" t="s">
        <v>77</v>
      </c>
      <c r="C87" s="70"/>
      <c r="D87" s="71"/>
    </row>
    <row r="88" spans="2:4" ht="20.100000000000001" customHeight="1" x14ac:dyDescent="0.25">
      <c r="B88" s="53" t="s">
        <v>78</v>
      </c>
      <c r="C88" s="54"/>
      <c r="D88" s="65"/>
    </row>
    <row r="89" spans="2:4" ht="20.100000000000001" customHeight="1" x14ac:dyDescent="0.25">
      <c r="B89" s="51" t="s">
        <v>79</v>
      </c>
      <c r="C89" s="52"/>
      <c r="D89" s="20">
        <v>3300</v>
      </c>
    </row>
    <row r="90" spans="2:4" ht="20.100000000000001" customHeight="1" x14ac:dyDescent="0.25">
      <c r="B90" s="51" t="s">
        <v>80</v>
      </c>
      <c r="C90" s="52"/>
      <c r="D90" s="20">
        <v>-1950</v>
      </c>
    </row>
    <row r="91" spans="2:4" ht="20.100000000000001" customHeight="1" x14ac:dyDescent="0.25">
      <c r="B91" s="51" t="s">
        <v>81</v>
      </c>
      <c r="C91" s="52"/>
      <c r="D91" s="20">
        <f>SUM(D89:D90)</f>
        <v>1350</v>
      </c>
    </row>
    <row r="92" spans="2:4" ht="20.100000000000001" customHeight="1" x14ac:dyDescent="0.25">
      <c r="B92" s="53" t="s">
        <v>82</v>
      </c>
      <c r="C92" s="54"/>
      <c r="D92" s="65"/>
    </row>
    <row r="93" spans="2:4" ht="20.100000000000001" customHeight="1" x14ac:dyDescent="0.25">
      <c r="B93" s="51" t="s">
        <v>83</v>
      </c>
      <c r="C93" s="52"/>
      <c r="D93" s="20">
        <v>-7000</v>
      </c>
    </row>
    <row r="94" spans="2:4" ht="20.100000000000001" customHeight="1" x14ac:dyDescent="0.25">
      <c r="B94" s="53" t="s">
        <v>84</v>
      </c>
      <c r="C94" s="54"/>
      <c r="D94" s="65"/>
    </row>
    <row r="95" spans="2:4" ht="20.100000000000001" customHeight="1" x14ac:dyDescent="0.25">
      <c r="B95" s="51" t="s">
        <v>85</v>
      </c>
      <c r="C95" s="52"/>
      <c r="D95" s="20">
        <v>13000</v>
      </c>
    </row>
    <row r="96" spans="2:4" ht="20.100000000000001" customHeight="1" x14ac:dyDescent="0.25">
      <c r="B96" s="51" t="s">
        <v>86</v>
      </c>
      <c r="C96" s="52"/>
      <c r="D96" s="20">
        <v>-1100</v>
      </c>
    </row>
    <row r="97" spans="2:5" ht="20.100000000000001" customHeight="1" x14ac:dyDescent="0.25">
      <c r="B97" s="51" t="s">
        <v>87</v>
      </c>
      <c r="C97" s="52"/>
      <c r="D97" s="20">
        <f>D91+D93+D95+D96</f>
        <v>6250</v>
      </c>
    </row>
    <row r="98" spans="2:5" ht="20.100000000000001" customHeight="1" x14ac:dyDescent="0.25">
      <c r="B98" s="51" t="s">
        <v>88</v>
      </c>
      <c r="C98" s="52"/>
      <c r="D98" s="20">
        <v>0</v>
      </c>
    </row>
    <row r="99" spans="2:5" ht="20.100000000000001" customHeight="1" thickBot="1" x14ac:dyDescent="0.3">
      <c r="B99" s="51" t="s">
        <v>89</v>
      </c>
      <c r="C99" s="52"/>
      <c r="D99" s="21">
        <f>D97+D98</f>
        <v>6250</v>
      </c>
    </row>
    <row r="100" spans="2:5" ht="20.100000000000001" customHeight="1" thickTop="1" x14ac:dyDescent="0.25"/>
    <row r="102" spans="2:5" ht="20.100000000000001" customHeight="1" x14ac:dyDescent="0.25">
      <c r="B102" s="10" t="s">
        <v>90</v>
      </c>
    </row>
    <row r="103" spans="2:5" ht="20.100000000000001" customHeight="1" x14ac:dyDescent="0.25">
      <c r="B103" s="3" t="s">
        <v>1</v>
      </c>
      <c r="C103" s="3" t="s">
        <v>91</v>
      </c>
      <c r="D103" s="3" t="s">
        <v>93</v>
      </c>
      <c r="E103" s="3" t="s">
        <v>94</v>
      </c>
    </row>
    <row r="104" spans="2:5" ht="20.100000000000001" customHeight="1" x14ac:dyDescent="0.25">
      <c r="B104" s="8">
        <v>1</v>
      </c>
      <c r="C104" s="6" t="s">
        <v>92</v>
      </c>
      <c r="D104" s="6" t="s">
        <v>95</v>
      </c>
      <c r="E104" s="8"/>
    </row>
    <row r="105" spans="2:5" ht="20.100000000000001" customHeight="1" x14ac:dyDescent="0.25">
      <c r="B105" s="8">
        <v>2</v>
      </c>
      <c r="C105" s="6" t="s">
        <v>97</v>
      </c>
      <c r="D105" s="6" t="s">
        <v>96</v>
      </c>
      <c r="E105" s="8"/>
    </row>
    <row r="106" spans="2:5" ht="20.100000000000001" customHeight="1" x14ac:dyDescent="0.25">
      <c r="B106" s="8">
        <v>3</v>
      </c>
      <c r="C106" s="6" t="s">
        <v>98</v>
      </c>
      <c r="D106" s="8"/>
      <c r="E106" s="6" t="s">
        <v>95</v>
      </c>
    </row>
    <row r="107" spans="2:5" ht="20.100000000000001" customHeight="1" x14ac:dyDescent="0.25">
      <c r="B107" s="8">
        <v>4</v>
      </c>
      <c r="C107" s="6" t="s">
        <v>99</v>
      </c>
      <c r="D107" s="6" t="s">
        <v>95</v>
      </c>
      <c r="E107" s="8"/>
    </row>
    <row r="108" spans="2:5" ht="20.100000000000001" customHeight="1" x14ac:dyDescent="0.25">
      <c r="B108" s="8">
        <v>5</v>
      </c>
      <c r="C108" s="6" t="s">
        <v>102</v>
      </c>
      <c r="D108" s="6" t="s">
        <v>42</v>
      </c>
      <c r="E108" s="6" t="s">
        <v>42</v>
      </c>
    </row>
    <row r="109" spans="2:5" ht="20.100000000000001" customHeight="1" x14ac:dyDescent="0.25">
      <c r="B109" s="8">
        <v>6</v>
      </c>
      <c r="C109" s="6" t="s">
        <v>100</v>
      </c>
      <c r="D109" s="8"/>
      <c r="E109" s="6" t="s">
        <v>95</v>
      </c>
    </row>
    <row r="110" spans="2:5" ht="20.100000000000001" customHeight="1" x14ac:dyDescent="0.25">
      <c r="B110" s="8">
        <v>7</v>
      </c>
      <c r="C110" s="6" t="s">
        <v>101</v>
      </c>
      <c r="D110" s="6" t="s">
        <v>43</v>
      </c>
      <c r="E110" s="6" t="s">
        <v>44</v>
      </c>
    </row>
    <row r="111" spans="2:5" ht="20.100000000000001" customHeight="1" x14ac:dyDescent="0.25">
      <c r="B111" s="8">
        <v>8</v>
      </c>
      <c r="C111" s="6" t="s">
        <v>103</v>
      </c>
      <c r="D111" s="6" t="s">
        <v>42</v>
      </c>
      <c r="E111" s="6" t="s">
        <v>42</v>
      </c>
    </row>
    <row r="112" spans="2:5" ht="20.100000000000001" customHeight="1" x14ac:dyDescent="0.25">
      <c r="B112" s="8">
        <v>9</v>
      </c>
      <c r="C112" s="6" t="s">
        <v>104</v>
      </c>
      <c r="D112" s="6" t="s">
        <v>42</v>
      </c>
      <c r="E112" s="6" t="s">
        <v>44</v>
      </c>
    </row>
    <row r="113" spans="2:5" ht="20.100000000000001" customHeight="1" x14ac:dyDescent="0.25">
      <c r="B113" s="8">
        <v>10</v>
      </c>
      <c r="C113" s="6" t="s">
        <v>105</v>
      </c>
      <c r="D113" s="6" t="s">
        <v>96</v>
      </c>
      <c r="E113" s="6"/>
    </row>
    <row r="114" spans="2:5" ht="20.100000000000001" customHeight="1" x14ac:dyDescent="0.25">
      <c r="B114" s="8">
        <v>11</v>
      </c>
      <c r="C114" s="6" t="s">
        <v>106</v>
      </c>
      <c r="D114" s="8"/>
      <c r="E114" s="6" t="s">
        <v>95</v>
      </c>
    </row>
    <row r="115" spans="2:5" ht="20.100000000000001" customHeight="1" x14ac:dyDescent="0.25">
      <c r="B115" s="8">
        <v>12</v>
      </c>
      <c r="C115" s="6" t="s">
        <v>107</v>
      </c>
      <c r="D115" s="6" t="s">
        <v>42</v>
      </c>
      <c r="E115" s="6" t="s">
        <v>42</v>
      </c>
    </row>
    <row r="116" spans="2:5" ht="20.100000000000001" customHeight="1" x14ac:dyDescent="0.25">
      <c r="B116" s="8">
        <v>13</v>
      </c>
      <c r="C116" s="6" t="s">
        <v>108</v>
      </c>
      <c r="D116" s="6" t="s">
        <v>95</v>
      </c>
      <c r="E116" s="8"/>
    </row>
    <row r="117" spans="2:5" ht="20.100000000000001" customHeight="1" x14ac:dyDescent="0.25">
      <c r="B117" s="8">
        <v>14</v>
      </c>
      <c r="C117" s="6" t="s">
        <v>109</v>
      </c>
      <c r="D117" s="8"/>
      <c r="E117" s="6" t="s">
        <v>95</v>
      </c>
    </row>
    <row r="118" spans="2:5" ht="20.100000000000001" customHeight="1" x14ac:dyDescent="0.25">
      <c r="B118" s="8">
        <v>15</v>
      </c>
      <c r="C118" s="6" t="s">
        <v>110</v>
      </c>
      <c r="D118" s="6" t="s">
        <v>95</v>
      </c>
      <c r="E118" s="8"/>
    </row>
    <row r="119" spans="2:5" ht="20.100000000000001" customHeight="1" x14ac:dyDescent="0.25">
      <c r="B119" s="8">
        <v>16</v>
      </c>
      <c r="C119" s="6" t="s">
        <v>111</v>
      </c>
      <c r="D119" s="8"/>
      <c r="E119" s="6" t="s">
        <v>96</v>
      </c>
    </row>
    <row r="120" spans="2:5" ht="20.100000000000001" customHeight="1" x14ac:dyDescent="0.25">
      <c r="B120" s="8">
        <v>17</v>
      </c>
      <c r="C120" s="6" t="s">
        <v>112</v>
      </c>
      <c r="D120" s="6" t="s">
        <v>43</v>
      </c>
      <c r="E120" s="6" t="s">
        <v>44</v>
      </c>
    </row>
    <row r="121" spans="2:5" ht="20.100000000000001" customHeight="1" x14ac:dyDescent="0.25">
      <c r="B121" s="8">
        <v>18</v>
      </c>
      <c r="C121" s="6" t="s">
        <v>113</v>
      </c>
      <c r="D121" s="6" t="s">
        <v>96</v>
      </c>
      <c r="E121" s="8"/>
    </row>
    <row r="122" spans="2:5" ht="20.100000000000001" customHeight="1" x14ac:dyDescent="0.25">
      <c r="B122" s="8">
        <v>19</v>
      </c>
      <c r="C122" s="6" t="s">
        <v>114</v>
      </c>
      <c r="D122" s="8"/>
      <c r="E122" s="6" t="s">
        <v>96</v>
      </c>
    </row>
    <row r="125" spans="2:5" ht="20.100000000000001" customHeight="1" x14ac:dyDescent="0.25">
      <c r="B125" s="10" t="s">
        <v>115</v>
      </c>
    </row>
    <row r="126" spans="2:5" ht="20.100000000000001" customHeight="1" x14ac:dyDescent="0.25">
      <c r="B126" s="56" t="s">
        <v>116</v>
      </c>
      <c r="C126" s="57"/>
      <c r="D126" s="58"/>
    </row>
    <row r="127" spans="2:5" ht="20.100000000000001" customHeight="1" x14ac:dyDescent="0.25">
      <c r="B127" s="59" t="s">
        <v>62</v>
      </c>
      <c r="C127" s="60"/>
      <c r="D127" s="61"/>
    </row>
    <row r="128" spans="2:5" ht="20.100000000000001" customHeight="1" x14ac:dyDescent="0.25">
      <c r="B128" s="62" t="s">
        <v>117</v>
      </c>
      <c r="C128" s="63"/>
      <c r="D128" s="64"/>
    </row>
    <row r="129" spans="2:4" ht="20.100000000000001" customHeight="1" x14ac:dyDescent="0.25">
      <c r="B129" s="66" t="s">
        <v>63</v>
      </c>
      <c r="C129" s="67"/>
      <c r="D129" s="68"/>
    </row>
    <row r="130" spans="2:4" ht="20.100000000000001" customHeight="1" x14ac:dyDescent="0.25">
      <c r="B130" s="51" t="s">
        <v>64</v>
      </c>
      <c r="C130" s="52"/>
      <c r="D130" s="22">
        <f>1700+4000</f>
        <v>5700</v>
      </c>
    </row>
    <row r="131" spans="2:4" ht="20.100000000000001" customHeight="1" x14ac:dyDescent="0.25">
      <c r="B131" s="53" t="s">
        <v>7</v>
      </c>
      <c r="C131" s="54"/>
      <c r="D131" s="65"/>
    </row>
    <row r="132" spans="2:4" ht="20.100000000000001" customHeight="1" x14ac:dyDescent="0.25">
      <c r="B132" s="51" t="s">
        <v>54</v>
      </c>
      <c r="C132" s="52"/>
      <c r="D132" s="20">
        <v>700</v>
      </c>
    </row>
    <row r="133" spans="2:4" ht="20.100000000000001" customHeight="1" x14ac:dyDescent="0.25">
      <c r="B133" s="51" t="s">
        <v>53</v>
      </c>
      <c r="C133" s="52"/>
      <c r="D133" s="20">
        <v>1000</v>
      </c>
    </row>
    <row r="134" spans="2:4" ht="20.100000000000001" customHeight="1" x14ac:dyDescent="0.25">
      <c r="B134" s="51" t="s">
        <v>65</v>
      </c>
      <c r="C134" s="52"/>
      <c r="D134" s="20">
        <v>300</v>
      </c>
    </row>
    <row r="135" spans="2:4" ht="20.100000000000001" customHeight="1" x14ac:dyDescent="0.25">
      <c r="B135" s="51" t="s">
        <v>55</v>
      </c>
      <c r="C135" s="52"/>
      <c r="D135" s="20">
        <v>500</v>
      </c>
    </row>
    <row r="136" spans="2:4" ht="20.100000000000001" customHeight="1" x14ac:dyDescent="0.25">
      <c r="B136" s="51" t="s">
        <v>66</v>
      </c>
      <c r="C136" s="52"/>
      <c r="D136" s="20">
        <f>SUM(D132:D135)</f>
        <v>2500</v>
      </c>
    </row>
    <row r="137" spans="2:4" ht="20.100000000000001" customHeight="1" thickBot="1" x14ac:dyDescent="0.3">
      <c r="B137" s="51" t="s">
        <v>67</v>
      </c>
      <c r="C137" s="52"/>
      <c r="D137" s="21">
        <f>D130-D136</f>
        <v>3200</v>
      </c>
    </row>
    <row r="138" spans="2:4" ht="20.100000000000001" customHeight="1" thickTop="1" x14ac:dyDescent="0.25"/>
    <row r="139" spans="2:4" ht="20.100000000000001" customHeight="1" x14ac:dyDescent="0.25">
      <c r="B139" s="56" t="s">
        <v>116</v>
      </c>
      <c r="C139" s="57"/>
      <c r="D139" s="58"/>
    </row>
    <row r="140" spans="2:4" ht="20.100000000000001" customHeight="1" x14ac:dyDescent="0.25">
      <c r="B140" s="59" t="s">
        <v>68</v>
      </c>
      <c r="C140" s="60"/>
      <c r="D140" s="61"/>
    </row>
    <row r="141" spans="2:4" ht="20.100000000000001" customHeight="1" x14ac:dyDescent="0.25">
      <c r="B141" s="62" t="s">
        <v>117</v>
      </c>
      <c r="C141" s="63"/>
      <c r="D141" s="64"/>
    </row>
    <row r="142" spans="2:4" ht="20.100000000000001" customHeight="1" x14ac:dyDescent="0.25">
      <c r="B142" s="51" t="s">
        <v>69</v>
      </c>
      <c r="C142" s="52"/>
      <c r="D142" s="20">
        <v>0</v>
      </c>
    </row>
    <row r="143" spans="2:4" ht="20.100000000000001" customHeight="1" x14ac:dyDescent="0.25">
      <c r="B143" s="51" t="s">
        <v>70</v>
      </c>
      <c r="C143" s="52"/>
      <c r="D143" s="20">
        <v>13000</v>
      </c>
    </row>
    <row r="144" spans="2:4" ht="20.100000000000001" customHeight="1" x14ac:dyDescent="0.25">
      <c r="B144" s="51" t="s">
        <v>67</v>
      </c>
      <c r="C144" s="52"/>
      <c r="D144" s="25">
        <f>D137</f>
        <v>3200</v>
      </c>
    </row>
    <row r="145" spans="2:4" ht="20.100000000000001" customHeight="1" x14ac:dyDescent="0.25">
      <c r="B145" s="51" t="s">
        <v>71</v>
      </c>
      <c r="C145" s="52"/>
      <c r="D145" s="20">
        <v>3000</v>
      </c>
    </row>
    <row r="146" spans="2:4" ht="20.100000000000001" customHeight="1" thickBot="1" x14ac:dyDescent="0.3">
      <c r="B146" s="51" t="s">
        <v>72</v>
      </c>
      <c r="C146" s="52"/>
      <c r="D146" s="21">
        <f>D142+D143+D144-D145</f>
        <v>13200</v>
      </c>
    </row>
    <row r="147" spans="2:4" ht="20.100000000000001" customHeight="1" thickTop="1" x14ac:dyDescent="0.25"/>
    <row r="148" spans="2:4" ht="20.100000000000001" customHeight="1" x14ac:dyDescent="0.25">
      <c r="B148" s="56" t="s">
        <v>116</v>
      </c>
      <c r="C148" s="57"/>
      <c r="D148" s="58"/>
    </row>
    <row r="149" spans="2:4" ht="20.100000000000001" customHeight="1" x14ac:dyDescent="0.25">
      <c r="B149" s="59" t="s">
        <v>73</v>
      </c>
      <c r="C149" s="60"/>
      <c r="D149" s="61"/>
    </row>
    <row r="150" spans="2:4" ht="20.100000000000001" customHeight="1" x14ac:dyDescent="0.25">
      <c r="B150" s="62" t="s">
        <v>119</v>
      </c>
      <c r="C150" s="63"/>
      <c r="D150" s="64"/>
    </row>
    <row r="151" spans="2:4" ht="20.100000000000001" customHeight="1" x14ac:dyDescent="0.25">
      <c r="B151" s="53" t="s">
        <v>42</v>
      </c>
      <c r="C151" s="54"/>
      <c r="D151" s="65"/>
    </row>
    <row r="152" spans="2:4" ht="20.100000000000001" customHeight="1" x14ac:dyDescent="0.25">
      <c r="B152" s="51" t="s">
        <v>2</v>
      </c>
      <c r="C152" s="52"/>
      <c r="D152" s="22">
        <f>13000-1000+1700+900-700-500-300-3000</f>
        <v>10100</v>
      </c>
    </row>
    <row r="153" spans="2:4" ht="20.100000000000001" customHeight="1" x14ac:dyDescent="0.25">
      <c r="B153" s="51" t="s">
        <v>52</v>
      </c>
      <c r="C153" s="52"/>
      <c r="D153" s="20">
        <v>4000</v>
      </c>
    </row>
    <row r="154" spans="2:4" ht="20.100000000000001" customHeight="1" x14ac:dyDescent="0.25">
      <c r="B154" s="51" t="s">
        <v>48</v>
      </c>
      <c r="C154" s="52"/>
      <c r="D154" s="20">
        <v>0</v>
      </c>
    </row>
    <row r="155" spans="2:4" ht="20.100000000000001" customHeight="1" x14ac:dyDescent="0.25">
      <c r="B155" s="51" t="s">
        <v>47</v>
      </c>
      <c r="C155" s="52"/>
      <c r="D155" s="20">
        <v>5000</v>
      </c>
    </row>
    <row r="156" spans="2:4" ht="20.100000000000001" customHeight="1" thickBot="1" x14ac:dyDescent="0.3">
      <c r="B156" s="51" t="s">
        <v>74</v>
      </c>
      <c r="C156" s="52"/>
      <c r="D156" s="21">
        <f>SUM(D152:D155)</f>
        <v>19100</v>
      </c>
    </row>
    <row r="157" spans="2:4" ht="20.100000000000001" customHeight="1" thickTop="1" x14ac:dyDescent="0.25">
      <c r="B157" s="53" t="s">
        <v>75</v>
      </c>
      <c r="C157" s="54"/>
      <c r="D157" s="55"/>
    </row>
    <row r="158" spans="2:4" ht="20.100000000000001" customHeight="1" x14ac:dyDescent="0.25">
      <c r="B158" s="51" t="s">
        <v>43</v>
      </c>
      <c r="C158" s="52"/>
      <c r="D158" s="2"/>
    </row>
    <row r="159" spans="2:4" ht="20.100000000000001" customHeight="1" x14ac:dyDescent="0.25">
      <c r="B159" s="23" t="s">
        <v>118</v>
      </c>
      <c r="C159" s="24"/>
      <c r="D159" s="20">
        <v>900</v>
      </c>
    </row>
    <row r="160" spans="2:4" ht="20.100000000000001" customHeight="1" x14ac:dyDescent="0.25">
      <c r="B160" s="51" t="s">
        <v>49</v>
      </c>
      <c r="C160" s="52"/>
      <c r="D160" s="20">
        <v>5000</v>
      </c>
    </row>
    <row r="161" spans="2:4" ht="20.100000000000001" customHeight="1" x14ac:dyDescent="0.25">
      <c r="B161" s="51" t="s">
        <v>44</v>
      </c>
      <c r="C161" s="52"/>
      <c r="D161" s="20"/>
    </row>
    <row r="162" spans="2:4" ht="20.100000000000001" customHeight="1" x14ac:dyDescent="0.25">
      <c r="B162" s="51" t="s">
        <v>46</v>
      </c>
      <c r="C162" s="52"/>
      <c r="D162" s="25">
        <f>D146</f>
        <v>13200</v>
      </c>
    </row>
    <row r="163" spans="2:4" ht="20.100000000000001" customHeight="1" thickBot="1" x14ac:dyDescent="0.3">
      <c r="B163" s="51" t="s">
        <v>76</v>
      </c>
      <c r="C163" s="52"/>
      <c r="D163" s="21">
        <f>D159+D160+D162</f>
        <v>19100</v>
      </c>
    </row>
    <row r="164" spans="2:4" ht="20.100000000000001" customHeight="1" thickTop="1" x14ac:dyDescent="0.25"/>
    <row r="166" spans="2:4" ht="20.100000000000001" customHeight="1" x14ac:dyDescent="0.25">
      <c r="B166" s="10" t="s">
        <v>120</v>
      </c>
    </row>
    <row r="167" spans="2:4" ht="20.100000000000001" customHeight="1" x14ac:dyDescent="0.25">
      <c r="B167" s="26" t="s">
        <v>124</v>
      </c>
    </row>
    <row r="168" spans="2:4" ht="20.100000000000001" customHeight="1" x14ac:dyDescent="0.25">
      <c r="B168" s="3" t="s">
        <v>121</v>
      </c>
      <c r="C168" s="3" t="s">
        <v>93</v>
      </c>
      <c r="D168" s="3" t="s">
        <v>94</v>
      </c>
    </row>
    <row r="169" spans="2:4" ht="20.100000000000001" customHeight="1" x14ac:dyDescent="0.25">
      <c r="B169" s="28" t="s">
        <v>42</v>
      </c>
      <c r="C169" s="8" t="s">
        <v>122</v>
      </c>
      <c r="D169" s="8" t="str">
        <f>IF(C169="Debit","Credit","Debit")</f>
        <v>Credit</v>
      </c>
    </row>
    <row r="170" spans="2:4" ht="20.100000000000001" customHeight="1" x14ac:dyDescent="0.25">
      <c r="B170" s="28" t="s">
        <v>43</v>
      </c>
      <c r="C170" s="8" t="s">
        <v>123</v>
      </c>
      <c r="D170" s="8" t="str">
        <f t="shared" ref="D170:D178" si="0">IF(C170="Debit","Credit","Debit")</f>
        <v>Debit</v>
      </c>
    </row>
    <row r="171" spans="2:4" ht="20.100000000000001" customHeight="1" x14ac:dyDescent="0.25">
      <c r="B171" s="28" t="s">
        <v>46</v>
      </c>
      <c r="C171" s="8" t="s">
        <v>123</v>
      </c>
      <c r="D171" s="8" t="str">
        <f t="shared" si="0"/>
        <v>Debit</v>
      </c>
    </row>
    <row r="172" spans="2:4" ht="20.100000000000001" customHeight="1" x14ac:dyDescent="0.25">
      <c r="B172" s="28" t="s">
        <v>56</v>
      </c>
      <c r="C172" s="8" t="s">
        <v>122</v>
      </c>
      <c r="D172" s="8" t="str">
        <f t="shared" si="0"/>
        <v>Credit</v>
      </c>
    </row>
    <row r="173" spans="2:4" ht="20.100000000000001" customHeight="1" x14ac:dyDescent="0.25">
      <c r="B173" s="28" t="s">
        <v>63</v>
      </c>
      <c r="C173" s="8" t="s">
        <v>123</v>
      </c>
      <c r="D173" s="8" t="str">
        <f t="shared" si="0"/>
        <v>Debit</v>
      </c>
    </row>
    <row r="174" spans="2:4" ht="20.100000000000001" customHeight="1" x14ac:dyDescent="0.25">
      <c r="B174" s="28" t="s">
        <v>7</v>
      </c>
      <c r="C174" s="8" t="s">
        <v>122</v>
      </c>
      <c r="D174" s="8" t="str">
        <f t="shared" si="0"/>
        <v>Credit</v>
      </c>
    </row>
    <row r="175" spans="2:4" ht="20.100000000000001" customHeight="1" x14ac:dyDescent="0.25">
      <c r="B175" s="28" t="s">
        <v>125</v>
      </c>
      <c r="C175" s="8" t="s">
        <v>123</v>
      </c>
      <c r="D175" s="8" t="str">
        <f t="shared" si="0"/>
        <v>Debit</v>
      </c>
    </row>
    <row r="176" spans="2:4" ht="20.100000000000001" customHeight="1" x14ac:dyDescent="0.25">
      <c r="B176" s="28" t="s">
        <v>126</v>
      </c>
      <c r="C176" s="8" t="s">
        <v>122</v>
      </c>
      <c r="D176" s="8" t="str">
        <f t="shared" si="0"/>
        <v>Credit</v>
      </c>
    </row>
    <row r="177" spans="2:6" ht="20.100000000000001" customHeight="1" x14ac:dyDescent="0.25">
      <c r="B177" s="28" t="s">
        <v>127</v>
      </c>
      <c r="C177" s="8" t="s">
        <v>122</v>
      </c>
      <c r="D177" s="8" t="str">
        <f t="shared" si="0"/>
        <v>Credit</v>
      </c>
    </row>
    <row r="178" spans="2:6" ht="20.100000000000001" customHeight="1" x14ac:dyDescent="0.25">
      <c r="B178" s="28" t="s">
        <v>128</v>
      </c>
      <c r="C178" s="8" t="s">
        <v>123</v>
      </c>
      <c r="D178" s="8" t="str">
        <f t="shared" si="0"/>
        <v>Debit</v>
      </c>
    </row>
    <row r="181" spans="2:6" ht="20.100000000000001" customHeight="1" x14ac:dyDescent="0.25">
      <c r="B181" s="10" t="s">
        <v>136</v>
      </c>
    </row>
    <row r="182" spans="2:6" ht="20.100000000000001" customHeight="1" x14ac:dyDescent="0.25">
      <c r="B182" s="30" t="s">
        <v>141</v>
      </c>
    </row>
    <row r="183" spans="2:6" ht="20.100000000000001" customHeight="1" x14ac:dyDescent="0.25">
      <c r="B183" s="3" t="s">
        <v>0</v>
      </c>
      <c r="C183" s="3" t="s">
        <v>129</v>
      </c>
      <c r="D183" s="3" t="s">
        <v>130</v>
      </c>
      <c r="E183" s="3" t="s">
        <v>122</v>
      </c>
      <c r="F183" s="3" t="s">
        <v>123</v>
      </c>
    </row>
    <row r="184" spans="2:6" ht="20.100000000000001" customHeight="1" x14ac:dyDescent="0.25">
      <c r="B184" s="48">
        <v>44896</v>
      </c>
      <c r="C184" s="36" t="s">
        <v>2</v>
      </c>
      <c r="D184" s="8">
        <v>101</v>
      </c>
      <c r="E184" s="29">
        <v>10000</v>
      </c>
      <c r="F184" s="29"/>
    </row>
    <row r="185" spans="2:6" ht="20.100000000000001" customHeight="1" x14ac:dyDescent="0.25">
      <c r="B185" s="49"/>
      <c r="C185" s="36" t="s">
        <v>46</v>
      </c>
      <c r="D185" s="8">
        <v>301</v>
      </c>
      <c r="E185" s="29"/>
      <c r="F185" s="29">
        <v>10000</v>
      </c>
    </row>
    <row r="186" spans="2:6" ht="20.100000000000001" customHeight="1" x14ac:dyDescent="0.25">
      <c r="B186" s="50"/>
      <c r="C186" s="36" t="s">
        <v>131</v>
      </c>
      <c r="D186" s="8"/>
      <c r="E186" s="29"/>
      <c r="F186" s="29"/>
    </row>
    <row r="187" spans="2:6" ht="20.100000000000001" customHeight="1" x14ac:dyDescent="0.25">
      <c r="B187" s="48">
        <v>44896</v>
      </c>
      <c r="C187" s="36" t="s">
        <v>47</v>
      </c>
      <c r="D187" s="8">
        <v>157</v>
      </c>
      <c r="E187" s="29">
        <v>5000</v>
      </c>
      <c r="F187" s="29"/>
    </row>
    <row r="188" spans="2:6" ht="20.100000000000001" customHeight="1" x14ac:dyDescent="0.25">
      <c r="B188" s="49"/>
      <c r="C188" s="36" t="s">
        <v>118</v>
      </c>
      <c r="D188" s="8">
        <v>200</v>
      </c>
      <c r="E188" s="29"/>
      <c r="F188" s="29">
        <v>5000</v>
      </c>
    </row>
    <row r="189" spans="2:6" ht="20.100000000000001" customHeight="1" x14ac:dyDescent="0.25">
      <c r="B189" s="50"/>
      <c r="C189" s="36" t="s">
        <v>149</v>
      </c>
      <c r="D189" s="8"/>
      <c r="E189" s="29"/>
      <c r="F189" s="29"/>
    </row>
    <row r="190" spans="2:6" ht="20.100000000000001" customHeight="1" x14ac:dyDescent="0.25">
      <c r="B190" s="48">
        <v>44897</v>
      </c>
      <c r="C190" s="36" t="s">
        <v>2</v>
      </c>
      <c r="D190" s="8">
        <v>101</v>
      </c>
      <c r="E190" s="29">
        <v>1200</v>
      </c>
      <c r="F190" s="29"/>
    </row>
    <row r="191" spans="2:6" ht="20.100000000000001" customHeight="1" x14ac:dyDescent="0.25">
      <c r="B191" s="49"/>
      <c r="C191" s="36" t="s">
        <v>132</v>
      </c>
      <c r="D191" s="8">
        <v>209</v>
      </c>
      <c r="E191" s="29"/>
      <c r="F191" s="29">
        <v>1200</v>
      </c>
    </row>
    <row r="192" spans="2:6" ht="20.100000000000001" customHeight="1" x14ac:dyDescent="0.25">
      <c r="B192" s="50"/>
      <c r="C192" s="36" t="s">
        <v>133</v>
      </c>
      <c r="D192" s="8"/>
      <c r="E192" s="29"/>
      <c r="F192" s="29"/>
    </row>
    <row r="193" spans="2:7" ht="20.100000000000001" customHeight="1" x14ac:dyDescent="0.25">
      <c r="B193" s="48">
        <v>44898</v>
      </c>
      <c r="C193" s="36" t="s">
        <v>53</v>
      </c>
      <c r="D193" s="8">
        <v>729</v>
      </c>
      <c r="E193" s="29">
        <v>900</v>
      </c>
      <c r="F193" s="29"/>
    </row>
    <row r="194" spans="2:7" ht="20.100000000000001" customHeight="1" x14ac:dyDescent="0.25">
      <c r="B194" s="49"/>
      <c r="C194" s="36" t="s">
        <v>2</v>
      </c>
      <c r="D194" s="8">
        <v>101</v>
      </c>
      <c r="E194" s="29"/>
      <c r="F194" s="29">
        <v>900</v>
      </c>
    </row>
    <row r="195" spans="2:7" ht="20.100000000000001" customHeight="1" x14ac:dyDescent="0.25">
      <c r="B195" s="50"/>
      <c r="C195" s="36" t="s">
        <v>134</v>
      </c>
      <c r="D195" s="8"/>
      <c r="E195" s="29"/>
      <c r="F195" s="29"/>
    </row>
    <row r="196" spans="2:7" ht="20.100000000000001" customHeight="1" x14ac:dyDescent="0.25">
      <c r="B196" s="48">
        <v>44915</v>
      </c>
      <c r="C196" s="36" t="s">
        <v>56</v>
      </c>
      <c r="D196" s="8">
        <v>306</v>
      </c>
      <c r="E196" s="29">
        <v>4000</v>
      </c>
      <c r="F196" s="29"/>
    </row>
    <row r="197" spans="2:7" ht="20.100000000000001" customHeight="1" x14ac:dyDescent="0.25">
      <c r="B197" s="49"/>
      <c r="C197" s="36" t="s">
        <v>2</v>
      </c>
      <c r="D197" s="8">
        <v>101</v>
      </c>
      <c r="E197" s="29"/>
      <c r="F197" s="29">
        <v>4000</v>
      </c>
    </row>
    <row r="198" spans="2:7" ht="20.100000000000001" customHeight="1" x14ac:dyDescent="0.25">
      <c r="B198" s="50"/>
      <c r="C198" s="36" t="s">
        <v>135</v>
      </c>
      <c r="D198" s="8"/>
      <c r="E198" s="29"/>
      <c r="F198" s="29"/>
    </row>
    <row r="200" spans="2:7" ht="20.100000000000001" customHeight="1" x14ac:dyDescent="0.25">
      <c r="B200" s="30" t="s">
        <v>137</v>
      </c>
    </row>
    <row r="201" spans="2:7" ht="20.100000000000001" customHeight="1" x14ac:dyDescent="0.25">
      <c r="B201" s="3" t="s">
        <v>0</v>
      </c>
      <c r="C201" s="3" t="s">
        <v>138</v>
      </c>
      <c r="D201" s="3" t="s">
        <v>139</v>
      </c>
      <c r="E201" s="3" t="s">
        <v>122</v>
      </c>
      <c r="F201" s="3" t="s">
        <v>123</v>
      </c>
      <c r="G201" s="3" t="s">
        <v>34</v>
      </c>
    </row>
    <row r="202" spans="2:7" ht="20.100000000000001" customHeight="1" x14ac:dyDescent="0.25">
      <c r="B202" s="44" t="s">
        <v>2</v>
      </c>
      <c r="C202" s="45"/>
      <c r="D202" s="45"/>
      <c r="E202" s="45"/>
      <c r="F202" s="45"/>
      <c r="G202" s="31" t="s">
        <v>142</v>
      </c>
    </row>
    <row r="203" spans="2:7" ht="20.100000000000001" customHeight="1" x14ac:dyDescent="0.25">
      <c r="B203" s="9">
        <v>44896</v>
      </c>
      <c r="C203" s="8"/>
      <c r="D203" s="28" t="s">
        <v>140</v>
      </c>
      <c r="E203" s="29">
        <v>10000</v>
      </c>
      <c r="F203" s="8"/>
      <c r="G203" s="29">
        <f>SUM($E$203:E203)-SUM($F$203:F203)</f>
        <v>10000</v>
      </c>
    </row>
    <row r="204" spans="2:7" ht="20.100000000000001" customHeight="1" x14ac:dyDescent="0.25">
      <c r="B204" s="9">
        <v>44897</v>
      </c>
      <c r="C204" s="8"/>
      <c r="D204" s="28" t="s">
        <v>140</v>
      </c>
      <c r="E204" s="29">
        <v>1200</v>
      </c>
      <c r="F204" s="8"/>
      <c r="G204" s="29">
        <f>SUM($E$203:E204)-SUM($F$203:F204)</f>
        <v>11200</v>
      </c>
    </row>
    <row r="205" spans="2:7" ht="20.100000000000001" customHeight="1" x14ac:dyDescent="0.25">
      <c r="B205" s="9">
        <v>44898</v>
      </c>
      <c r="C205" s="8"/>
      <c r="D205" s="28" t="s">
        <v>140</v>
      </c>
      <c r="E205" s="8"/>
      <c r="F205" s="29">
        <v>900</v>
      </c>
      <c r="G205" s="29">
        <f>SUM($E$203:E205)-SUM($F$203:F205)</f>
        <v>10300</v>
      </c>
    </row>
    <row r="206" spans="2:7" ht="20.100000000000001" customHeight="1" x14ac:dyDescent="0.25">
      <c r="B206" s="9">
        <v>44915</v>
      </c>
      <c r="C206" s="8"/>
      <c r="D206" s="28" t="s">
        <v>140</v>
      </c>
      <c r="E206" s="8"/>
      <c r="F206" s="29">
        <v>4000</v>
      </c>
      <c r="G206" s="29">
        <f>SUM($E$203:E206)-SUM($F$203:F206)</f>
        <v>6300</v>
      </c>
    </row>
    <row r="207" spans="2:7" ht="20.100000000000001" customHeight="1" x14ac:dyDescent="0.25">
      <c r="B207" s="33"/>
      <c r="C207" s="34"/>
      <c r="D207" s="35"/>
      <c r="E207" s="34"/>
      <c r="F207" s="34"/>
      <c r="G207" s="8"/>
    </row>
    <row r="208" spans="2:7" ht="20.100000000000001" customHeight="1" x14ac:dyDescent="0.25">
      <c r="B208" s="44" t="s">
        <v>47</v>
      </c>
      <c r="C208" s="45"/>
      <c r="D208" s="45"/>
      <c r="E208" s="45"/>
      <c r="F208" s="45"/>
      <c r="G208" s="31" t="s">
        <v>143</v>
      </c>
    </row>
    <row r="209" spans="2:7" ht="20.100000000000001" customHeight="1" x14ac:dyDescent="0.25">
      <c r="B209" s="9">
        <v>44896</v>
      </c>
      <c r="C209" s="8"/>
      <c r="D209" s="28" t="s">
        <v>140</v>
      </c>
      <c r="E209" s="29">
        <v>5000</v>
      </c>
      <c r="F209" s="8"/>
      <c r="G209" s="29">
        <f>E209</f>
        <v>5000</v>
      </c>
    </row>
    <row r="210" spans="2:7" ht="20.100000000000001" customHeight="1" x14ac:dyDescent="0.25">
      <c r="B210" s="33"/>
      <c r="C210" s="34"/>
      <c r="D210" s="35"/>
      <c r="E210" s="34"/>
      <c r="F210" s="34"/>
      <c r="G210" s="8"/>
    </row>
    <row r="211" spans="2:7" ht="20.100000000000001" customHeight="1" x14ac:dyDescent="0.25">
      <c r="B211" s="44" t="s">
        <v>118</v>
      </c>
      <c r="C211" s="45"/>
      <c r="D211" s="45"/>
      <c r="E211" s="45"/>
      <c r="F211" s="45"/>
      <c r="G211" s="31" t="s">
        <v>144</v>
      </c>
    </row>
    <row r="212" spans="2:7" ht="20.100000000000001" customHeight="1" x14ac:dyDescent="0.25">
      <c r="B212" s="9">
        <v>44896</v>
      </c>
      <c r="C212" s="8"/>
      <c r="D212" s="28" t="s">
        <v>140</v>
      </c>
      <c r="E212" s="8"/>
      <c r="F212" s="29">
        <v>5000</v>
      </c>
      <c r="G212" s="37">
        <f>F212</f>
        <v>5000</v>
      </c>
    </row>
    <row r="213" spans="2:7" ht="20.100000000000001" customHeight="1" x14ac:dyDescent="0.25">
      <c r="B213" s="33"/>
      <c r="C213" s="34"/>
      <c r="D213" s="35"/>
      <c r="E213" s="34"/>
      <c r="F213" s="34"/>
      <c r="G213" s="32"/>
    </row>
    <row r="214" spans="2:7" ht="20.100000000000001" customHeight="1" x14ac:dyDescent="0.25">
      <c r="B214" s="44" t="s">
        <v>132</v>
      </c>
      <c r="C214" s="45"/>
      <c r="D214" s="45"/>
      <c r="E214" s="45"/>
      <c r="F214" s="45"/>
      <c r="G214" s="31" t="s">
        <v>145</v>
      </c>
    </row>
    <row r="215" spans="2:7" ht="20.100000000000001" customHeight="1" x14ac:dyDescent="0.25">
      <c r="B215" s="9">
        <v>44897</v>
      </c>
      <c r="C215" s="8"/>
      <c r="D215" s="28" t="s">
        <v>140</v>
      </c>
      <c r="E215" s="8"/>
      <c r="F215" s="29">
        <v>1200</v>
      </c>
      <c r="G215" s="29">
        <f>F215</f>
        <v>1200</v>
      </c>
    </row>
    <row r="216" spans="2:7" ht="20.100000000000001" customHeight="1" x14ac:dyDescent="0.25">
      <c r="B216" s="33"/>
      <c r="C216" s="34"/>
      <c r="D216" s="35"/>
      <c r="E216" s="34"/>
      <c r="F216" s="34"/>
      <c r="G216" s="32"/>
    </row>
    <row r="217" spans="2:7" ht="20.100000000000001" customHeight="1" x14ac:dyDescent="0.25">
      <c r="B217" s="44" t="s">
        <v>46</v>
      </c>
      <c r="C217" s="45"/>
      <c r="D217" s="45"/>
      <c r="E217" s="45"/>
      <c r="F217" s="45"/>
      <c r="G217" s="31" t="s">
        <v>146</v>
      </c>
    </row>
    <row r="218" spans="2:7" ht="20.100000000000001" customHeight="1" x14ac:dyDescent="0.25">
      <c r="B218" s="9">
        <v>44896</v>
      </c>
      <c r="C218" s="8"/>
      <c r="D218" s="28" t="s">
        <v>140</v>
      </c>
      <c r="E218" s="8"/>
      <c r="F218" s="29">
        <v>10000</v>
      </c>
      <c r="G218" s="29">
        <f>F218</f>
        <v>10000</v>
      </c>
    </row>
    <row r="219" spans="2:7" ht="20.100000000000001" customHeight="1" x14ac:dyDescent="0.25">
      <c r="B219" s="33"/>
      <c r="C219" s="34"/>
      <c r="D219" s="35"/>
      <c r="E219" s="34"/>
      <c r="F219" s="34"/>
      <c r="G219" s="32"/>
    </row>
    <row r="220" spans="2:7" ht="20.100000000000001" customHeight="1" x14ac:dyDescent="0.25">
      <c r="B220" s="44" t="s">
        <v>56</v>
      </c>
      <c r="C220" s="45"/>
      <c r="D220" s="45"/>
      <c r="E220" s="45"/>
      <c r="F220" s="45"/>
      <c r="G220" s="31" t="s">
        <v>147</v>
      </c>
    </row>
    <row r="221" spans="2:7" ht="20.100000000000001" customHeight="1" x14ac:dyDescent="0.25">
      <c r="B221" s="9">
        <v>44915</v>
      </c>
      <c r="C221" s="8"/>
      <c r="D221" s="28" t="s">
        <v>140</v>
      </c>
      <c r="E221" s="29">
        <v>4000</v>
      </c>
      <c r="F221" s="8"/>
      <c r="G221" s="29">
        <f>E221</f>
        <v>4000</v>
      </c>
    </row>
    <row r="222" spans="2:7" ht="20.100000000000001" customHeight="1" x14ac:dyDescent="0.25">
      <c r="B222" s="33"/>
      <c r="C222" s="34"/>
      <c r="D222" s="35"/>
      <c r="E222" s="34"/>
      <c r="F222" s="34"/>
      <c r="G222" s="32"/>
    </row>
    <row r="223" spans="2:7" ht="20.100000000000001" customHeight="1" x14ac:dyDescent="0.25">
      <c r="B223" s="44" t="s">
        <v>53</v>
      </c>
      <c r="C223" s="45"/>
      <c r="D223" s="45"/>
      <c r="E223" s="45"/>
      <c r="F223" s="45"/>
      <c r="G223" s="31" t="s">
        <v>148</v>
      </c>
    </row>
    <row r="224" spans="2:7" ht="20.100000000000001" customHeight="1" x14ac:dyDescent="0.25">
      <c r="B224" s="9">
        <v>44898</v>
      </c>
      <c r="C224" s="8"/>
      <c r="D224" s="28" t="s">
        <v>140</v>
      </c>
      <c r="E224" s="29">
        <v>900</v>
      </c>
      <c r="F224" s="8"/>
      <c r="G224" s="29">
        <f>E224</f>
        <v>900</v>
      </c>
    </row>
    <row r="227" spans="2:5" ht="20.100000000000001" customHeight="1" x14ac:dyDescent="0.25">
      <c r="B227" s="10" t="s">
        <v>150</v>
      </c>
    </row>
    <row r="228" spans="2:5" ht="20.100000000000001" customHeight="1" x14ac:dyDescent="0.25">
      <c r="B228" s="3" t="s">
        <v>151</v>
      </c>
      <c r="C228" s="3" t="s">
        <v>122</v>
      </c>
      <c r="D228" s="3" t="s">
        <v>123</v>
      </c>
      <c r="E228" s="3" t="s">
        <v>91</v>
      </c>
    </row>
    <row r="229" spans="2:5" ht="20.100000000000001" customHeight="1" x14ac:dyDescent="0.25">
      <c r="B229" s="28" t="s">
        <v>2</v>
      </c>
      <c r="C229" s="38">
        <v>16200</v>
      </c>
      <c r="D229" s="38"/>
      <c r="E229" s="28" t="s">
        <v>73</v>
      </c>
    </row>
    <row r="230" spans="2:5" ht="20.100000000000001" customHeight="1" x14ac:dyDescent="0.25">
      <c r="B230" s="28" t="s">
        <v>48</v>
      </c>
      <c r="C230" s="38">
        <v>1300</v>
      </c>
      <c r="D230" s="38"/>
      <c r="E230" s="28" t="s">
        <v>73</v>
      </c>
    </row>
    <row r="231" spans="2:5" ht="20.100000000000001" customHeight="1" x14ac:dyDescent="0.25">
      <c r="B231" s="28" t="s">
        <v>152</v>
      </c>
      <c r="C231" s="38">
        <v>550</v>
      </c>
      <c r="D231" s="38"/>
      <c r="E231" s="28" t="s">
        <v>73</v>
      </c>
    </row>
    <row r="232" spans="2:5" ht="20.100000000000001" customHeight="1" x14ac:dyDescent="0.25">
      <c r="B232" s="28" t="s">
        <v>47</v>
      </c>
      <c r="C232" s="38">
        <v>5300</v>
      </c>
      <c r="D232" s="38"/>
      <c r="E232" s="28" t="s">
        <v>73</v>
      </c>
    </row>
    <row r="233" spans="2:5" ht="20.100000000000001" customHeight="1" x14ac:dyDescent="0.25">
      <c r="B233" s="28" t="s">
        <v>118</v>
      </c>
      <c r="C233" s="38"/>
      <c r="D233" s="38">
        <v>5200</v>
      </c>
      <c r="E233" s="28" t="s">
        <v>73</v>
      </c>
    </row>
    <row r="234" spans="2:5" ht="20.100000000000001" customHeight="1" x14ac:dyDescent="0.25">
      <c r="B234" s="28" t="s">
        <v>49</v>
      </c>
      <c r="C234" s="38"/>
      <c r="D234" s="38">
        <v>2900</v>
      </c>
      <c r="E234" s="28" t="s">
        <v>73</v>
      </c>
    </row>
    <row r="235" spans="2:5" ht="20.100000000000001" customHeight="1" x14ac:dyDescent="0.25">
      <c r="B235" s="28" t="s">
        <v>132</v>
      </c>
      <c r="C235" s="38"/>
      <c r="D235" s="38">
        <v>1000</v>
      </c>
      <c r="E235" s="28" t="s">
        <v>73</v>
      </c>
    </row>
    <row r="236" spans="2:5" ht="20.100000000000001" customHeight="1" x14ac:dyDescent="0.25">
      <c r="B236" s="28" t="s">
        <v>46</v>
      </c>
      <c r="C236" s="38"/>
      <c r="D236" s="38">
        <v>11000</v>
      </c>
      <c r="E236" s="28" t="s">
        <v>73</v>
      </c>
    </row>
    <row r="237" spans="2:5" ht="20.100000000000001" customHeight="1" x14ac:dyDescent="0.25">
      <c r="B237" s="28" t="s">
        <v>153</v>
      </c>
      <c r="C237" s="38">
        <v>700</v>
      </c>
      <c r="D237" s="38"/>
      <c r="E237" s="28" t="s">
        <v>73</v>
      </c>
    </row>
    <row r="238" spans="2:5" ht="20.100000000000001" customHeight="1" x14ac:dyDescent="0.25">
      <c r="B238" s="28" t="s">
        <v>50</v>
      </c>
      <c r="C238" s="38"/>
      <c r="D238" s="38">
        <v>11600</v>
      </c>
      <c r="E238" s="28" t="s">
        <v>62</v>
      </c>
    </row>
    <row r="239" spans="2:5" ht="20.100000000000001" customHeight="1" x14ac:dyDescent="0.25">
      <c r="B239" s="28" t="s">
        <v>154</v>
      </c>
      <c r="C239" s="38">
        <v>6400</v>
      </c>
      <c r="D239" s="38"/>
      <c r="E239" s="28" t="s">
        <v>62</v>
      </c>
    </row>
    <row r="240" spans="2:5" ht="20.100000000000001" customHeight="1" x14ac:dyDescent="0.25">
      <c r="B240" s="28" t="s">
        <v>53</v>
      </c>
      <c r="C240" s="38">
        <v>750</v>
      </c>
      <c r="D240" s="38"/>
      <c r="E240" s="28" t="s">
        <v>62</v>
      </c>
    </row>
    <row r="241" spans="2:5" ht="20.100000000000001" customHeight="1" x14ac:dyDescent="0.25">
      <c r="B241" s="28" t="s">
        <v>155</v>
      </c>
      <c r="C241" s="38">
        <v>1650</v>
      </c>
      <c r="D241" s="38"/>
      <c r="E241" s="28" t="s">
        <v>62</v>
      </c>
    </row>
    <row r="242" spans="2:5" ht="20.100000000000001" customHeight="1" x14ac:dyDescent="0.25">
      <c r="B242" s="28" t="s">
        <v>156</v>
      </c>
      <c r="C242" s="38">
        <v>50</v>
      </c>
      <c r="D242" s="38"/>
      <c r="E242" s="28" t="s">
        <v>62</v>
      </c>
    </row>
    <row r="243" spans="2:5" ht="20.100000000000001" customHeight="1" x14ac:dyDescent="0.25">
      <c r="B243" s="28" t="s">
        <v>157</v>
      </c>
      <c r="C243" s="38"/>
      <c r="D243" s="38">
        <v>60</v>
      </c>
      <c r="E243" s="28" t="s">
        <v>73</v>
      </c>
    </row>
    <row r="244" spans="2:5" ht="20.100000000000001" customHeight="1" x14ac:dyDescent="0.25">
      <c r="B244" s="28" t="s">
        <v>158</v>
      </c>
      <c r="C244" s="38">
        <v>60</v>
      </c>
      <c r="D244" s="38"/>
      <c r="E244" s="28" t="s">
        <v>62</v>
      </c>
    </row>
    <row r="245" spans="2:5" ht="20.100000000000001" customHeight="1" x14ac:dyDescent="0.25">
      <c r="B245" s="28" t="s">
        <v>159</v>
      </c>
      <c r="C245" s="38">
        <v>220</v>
      </c>
      <c r="D245" s="38"/>
      <c r="E245" s="28" t="s">
        <v>73</v>
      </c>
    </row>
    <row r="246" spans="2:5" ht="20.100000000000001" customHeight="1" x14ac:dyDescent="0.25">
      <c r="B246" s="28" t="s">
        <v>160</v>
      </c>
      <c r="C246" s="38">
        <v>120</v>
      </c>
      <c r="D246" s="38"/>
      <c r="E246" s="28" t="s">
        <v>62</v>
      </c>
    </row>
    <row r="247" spans="2:5" ht="20.100000000000001" customHeight="1" x14ac:dyDescent="0.25">
      <c r="B247" s="28" t="s">
        <v>161</v>
      </c>
      <c r="C247" s="38"/>
      <c r="D247" s="38">
        <v>120</v>
      </c>
      <c r="E247" s="28" t="s">
        <v>73</v>
      </c>
    </row>
    <row r="248" spans="2:5" ht="20.100000000000001" customHeight="1" x14ac:dyDescent="0.25">
      <c r="B248" s="28" t="s">
        <v>162</v>
      </c>
      <c r="C248" s="38"/>
      <c r="D248" s="38">
        <v>1420</v>
      </c>
      <c r="E248" s="28" t="s">
        <v>73</v>
      </c>
    </row>
    <row r="250" spans="2:5" ht="20.100000000000001" customHeight="1" x14ac:dyDescent="0.25">
      <c r="B250" s="41" t="s">
        <v>62</v>
      </c>
    </row>
    <row r="251" spans="2:5" ht="20.100000000000001" customHeight="1" x14ac:dyDescent="0.25">
      <c r="B251" s="3" t="s">
        <v>121</v>
      </c>
      <c r="C251" s="3" t="s">
        <v>163</v>
      </c>
    </row>
    <row r="252" spans="2:5" ht="20.100000000000001" customHeight="1" x14ac:dyDescent="0.25">
      <c r="B252" s="46" t="s">
        <v>63</v>
      </c>
      <c r="C252" s="47"/>
    </row>
    <row r="253" spans="2:5" ht="20.100000000000001" customHeight="1" x14ac:dyDescent="0.25">
      <c r="B253" s="27" t="s">
        <v>50</v>
      </c>
      <c r="C253" s="39">
        <f>D238</f>
        <v>11600</v>
      </c>
    </row>
    <row r="254" spans="2:5" ht="20.100000000000001" customHeight="1" x14ac:dyDescent="0.25">
      <c r="B254" s="27" t="s">
        <v>164</v>
      </c>
      <c r="C254" s="39">
        <f>C253</f>
        <v>11600</v>
      </c>
    </row>
    <row r="255" spans="2:5" ht="20.100000000000001" customHeight="1" x14ac:dyDescent="0.25">
      <c r="B255" s="46" t="s">
        <v>7</v>
      </c>
      <c r="C255" s="47"/>
    </row>
    <row r="256" spans="2:5" ht="20.100000000000001" customHeight="1" x14ac:dyDescent="0.25">
      <c r="B256" s="27" t="s">
        <v>154</v>
      </c>
      <c r="C256" s="39">
        <f>C239</f>
        <v>6400</v>
      </c>
    </row>
    <row r="257" spans="2:4" ht="20.100000000000001" customHeight="1" x14ac:dyDescent="0.25">
      <c r="B257" s="27" t="s">
        <v>155</v>
      </c>
      <c r="C257" s="39">
        <f>C241</f>
        <v>1650</v>
      </c>
    </row>
    <row r="258" spans="2:4" ht="20.100000000000001" customHeight="1" x14ac:dyDescent="0.25">
      <c r="B258" s="27" t="s">
        <v>53</v>
      </c>
      <c r="C258" s="39">
        <f>C240</f>
        <v>750</v>
      </c>
    </row>
    <row r="259" spans="2:4" ht="20.100000000000001" customHeight="1" x14ac:dyDescent="0.25">
      <c r="B259" s="27" t="s">
        <v>156</v>
      </c>
      <c r="C259" s="39">
        <f>C242</f>
        <v>50</v>
      </c>
    </row>
    <row r="260" spans="2:4" ht="20.100000000000001" customHeight="1" x14ac:dyDescent="0.25">
      <c r="B260" s="27" t="s">
        <v>160</v>
      </c>
      <c r="C260" s="39">
        <f>C246</f>
        <v>120</v>
      </c>
    </row>
    <row r="261" spans="2:4" ht="20.100000000000001" customHeight="1" x14ac:dyDescent="0.25">
      <c r="B261" s="27" t="s">
        <v>158</v>
      </c>
      <c r="C261" s="39">
        <f>C244</f>
        <v>60</v>
      </c>
    </row>
    <row r="262" spans="2:4" ht="20.100000000000001" customHeight="1" x14ac:dyDescent="0.25">
      <c r="B262" s="27" t="s">
        <v>165</v>
      </c>
      <c r="C262" s="39">
        <f>SUM(C256:C261)</f>
        <v>9030</v>
      </c>
    </row>
    <row r="263" spans="2:4" ht="20.100000000000001" customHeight="1" thickBot="1" x14ac:dyDescent="0.3">
      <c r="B263" s="15" t="s">
        <v>67</v>
      </c>
      <c r="C263" s="40">
        <f>C254-C262</f>
        <v>2570</v>
      </c>
    </row>
    <row r="264" spans="2:4" ht="20.100000000000001" customHeight="1" thickTop="1" x14ac:dyDescent="0.25"/>
    <row r="266" spans="2:4" ht="20.100000000000001" customHeight="1" x14ac:dyDescent="0.25">
      <c r="B266" s="10" t="s">
        <v>175</v>
      </c>
      <c r="C266" s="86"/>
      <c r="D266" s="86"/>
    </row>
    <row r="267" spans="2:4" ht="20.100000000000001" customHeight="1" x14ac:dyDescent="0.25">
      <c r="B267" s="3" t="s">
        <v>167</v>
      </c>
      <c r="C267" s="3" t="s">
        <v>168</v>
      </c>
      <c r="D267" s="3" t="s">
        <v>169</v>
      </c>
    </row>
    <row r="268" spans="2:4" ht="20.100000000000001" customHeight="1" x14ac:dyDescent="0.25">
      <c r="B268" s="87">
        <v>131402</v>
      </c>
      <c r="C268" s="87" t="s">
        <v>170</v>
      </c>
      <c r="D268" s="88">
        <v>1199</v>
      </c>
    </row>
    <row r="269" spans="2:4" ht="20.100000000000001" customHeight="1" x14ac:dyDescent="0.25">
      <c r="B269" s="87">
        <v>131403</v>
      </c>
      <c r="C269" s="87" t="s">
        <v>171</v>
      </c>
      <c r="D269" s="88">
        <v>429</v>
      </c>
    </row>
    <row r="270" spans="2:4" ht="20.100000000000001" customHeight="1" x14ac:dyDescent="0.25">
      <c r="B270" s="87">
        <v>131461</v>
      </c>
      <c r="C270" s="87" t="s">
        <v>172</v>
      </c>
      <c r="D270" s="89">
        <v>149.94999999999999</v>
      </c>
    </row>
    <row r="271" spans="2:4" ht="20.100000000000001" customHeight="1" x14ac:dyDescent="0.25">
      <c r="B271" s="87">
        <v>132444</v>
      </c>
      <c r="C271" s="87" t="s">
        <v>173</v>
      </c>
      <c r="D271" s="88">
        <v>299</v>
      </c>
    </row>
    <row r="272" spans="2:4" ht="20.100000000000001" customHeight="1" x14ac:dyDescent="0.25">
      <c r="B272" s="87">
        <v>133409</v>
      </c>
      <c r="C272" s="87" t="s">
        <v>174</v>
      </c>
      <c r="D272" s="88">
        <v>715</v>
      </c>
    </row>
    <row r="273" spans="2:4" ht="20.100000000000001" customHeight="1" x14ac:dyDescent="0.25">
      <c r="B273" s="87">
        <v>135417</v>
      </c>
      <c r="C273" s="87" t="s">
        <v>172</v>
      </c>
      <c r="D273" s="88">
        <v>50</v>
      </c>
    </row>
    <row r="274" spans="2:4" ht="20.100000000000001" customHeight="1" x14ac:dyDescent="0.25">
      <c r="B274" s="86"/>
      <c r="C274" s="86"/>
      <c r="D274" s="86"/>
    </row>
    <row r="275" spans="2:4" ht="20.100000000000001" customHeight="1" x14ac:dyDescent="0.25">
      <c r="B275" s="3" t="s">
        <v>167</v>
      </c>
      <c r="C275" s="91" t="s">
        <v>169</v>
      </c>
      <c r="D275" s="86"/>
    </row>
    <row r="276" spans="2:4" ht="20.100000000000001" customHeight="1" x14ac:dyDescent="0.25">
      <c r="B276" s="87">
        <v>131403</v>
      </c>
      <c r="C276" s="90">
        <f>VLOOKUP(B276,B268:D273,3,0)</f>
        <v>429</v>
      </c>
      <c r="D276" s="86"/>
    </row>
    <row r="277" spans="2:4" ht="20.100000000000001" customHeight="1" x14ac:dyDescent="0.25">
      <c r="B277" s="86"/>
      <c r="C277" s="86"/>
      <c r="D277" s="86"/>
    </row>
    <row r="278" spans="2:4" ht="20.100000000000001" customHeight="1" x14ac:dyDescent="0.25">
      <c r="B278" s="86"/>
      <c r="C278" s="86"/>
      <c r="D278" s="86"/>
    </row>
    <row r="279" spans="2:4" ht="20.100000000000001" customHeight="1" x14ac:dyDescent="0.25">
      <c r="B279" s="10" t="s">
        <v>176</v>
      </c>
      <c r="C279" s="86"/>
      <c r="D279" s="86"/>
    </row>
    <row r="280" spans="2:4" ht="20.100000000000001" customHeight="1" x14ac:dyDescent="0.25">
      <c r="B280" s="3" t="s">
        <v>167</v>
      </c>
      <c r="C280" s="3" t="s">
        <v>168</v>
      </c>
      <c r="D280" s="3" t="s">
        <v>169</v>
      </c>
    </row>
    <row r="281" spans="2:4" ht="20.100000000000001" customHeight="1" x14ac:dyDescent="0.25">
      <c r="B281" s="87">
        <v>131402</v>
      </c>
      <c r="C281" s="87" t="s">
        <v>170</v>
      </c>
      <c r="D281" s="88">
        <v>1199</v>
      </c>
    </row>
    <row r="282" spans="2:4" ht="20.100000000000001" customHeight="1" x14ac:dyDescent="0.25">
      <c r="B282" s="87">
        <v>131403</v>
      </c>
      <c r="C282" s="87" t="s">
        <v>171</v>
      </c>
      <c r="D282" s="88">
        <v>429</v>
      </c>
    </row>
    <row r="283" spans="2:4" ht="20.100000000000001" customHeight="1" x14ac:dyDescent="0.25">
      <c r="B283" s="87">
        <v>131461</v>
      </c>
      <c r="C283" s="87" t="s">
        <v>172</v>
      </c>
      <c r="D283" s="89">
        <v>149.94999999999999</v>
      </c>
    </row>
    <row r="284" spans="2:4" ht="20.100000000000001" customHeight="1" x14ac:dyDescent="0.25">
      <c r="B284" s="87">
        <v>132444</v>
      </c>
      <c r="C284" s="87" t="s">
        <v>173</v>
      </c>
      <c r="D284" s="88">
        <v>299</v>
      </c>
    </row>
    <row r="285" spans="2:4" ht="20.100000000000001" customHeight="1" x14ac:dyDescent="0.25">
      <c r="B285" s="87">
        <v>133409</v>
      </c>
      <c r="C285" s="87" t="s">
        <v>174</v>
      </c>
      <c r="D285" s="88">
        <v>715</v>
      </c>
    </row>
    <row r="286" spans="2:4" ht="20.100000000000001" customHeight="1" x14ac:dyDescent="0.25">
      <c r="B286" s="87">
        <v>135417</v>
      </c>
      <c r="C286" s="87" t="s">
        <v>172</v>
      </c>
      <c r="D286" s="88">
        <v>50</v>
      </c>
    </row>
    <row r="287" spans="2:4" ht="20.100000000000001" customHeight="1" x14ac:dyDescent="0.25">
      <c r="B287" s="86"/>
      <c r="C287" s="86"/>
      <c r="D287" s="86"/>
    </row>
    <row r="288" spans="2:4" ht="20.100000000000001" customHeight="1" x14ac:dyDescent="0.25">
      <c r="B288" s="3" t="s">
        <v>169</v>
      </c>
      <c r="C288" s="91" t="s">
        <v>167</v>
      </c>
      <c r="D288" s="86"/>
    </row>
    <row r="289" spans="2:533" ht="20.100000000000001" customHeight="1" x14ac:dyDescent="0.25">
      <c r="B289" s="88">
        <v>50</v>
      </c>
      <c r="C289" s="15">
        <f>INDEX(B281:B286,MATCH(B289,D281:D286,0))</f>
        <v>135417</v>
      </c>
      <c r="D289" s="86"/>
    </row>
    <row r="292" spans="2:533" ht="20.100000000000001" customHeight="1" x14ac:dyDescent="0.25">
      <c r="B292" s="10" t="s">
        <v>217</v>
      </c>
    </row>
    <row r="293" spans="2:533" ht="20.100000000000001" customHeight="1" x14ac:dyDescent="0.25">
      <c r="B293" s="3" t="s">
        <v>0</v>
      </c>
      <c r="C293" s="3" t="s">
        <v>177</v>
      </c>
      <c r="D293" s="3" t="s">
        <v>178</v>
      </c>
      <c r="E293" s="3" t="s">
        <v>179</v>
      </c>
      <c r="F293" s="3" t="s">
        <v>180</v>
      </c>
      <c r="G293" s="3" t="s">
        <v>181</v>
      </c>
      <c r="H293" s="3" t="s">
        <v>3</v>
      </c>
    </row>
    <row r="294" spans="2:533" ht="20.100000000000001" customHeight="1" x14ac:dyDescent="0.25">
      <c r="B294" s="92">
        <v>43661</v>
      </c>
      <c r="C294" s="87" t="s">
        <v>182</v>
      </c>
      <c r="D294" s="89" t="s">
        <v>183</v>
      </c>
      <c r="E294" s="87" t="s">
        <v>184</v>
      </c>
      <c r="F294" s="87">
        <v>2019</v>
      </c>
      <c r="G294" s="87" t="s">
        <v>185</v>
      </c>
      <c r="H294" s="93">
        <v>1741089</v>
      </c>
    </row>
    <row r="295" spans="2:533" ht="20.100000000000001" customHeight="1" x14ac:dyDescent="0.25">
      <c r="B295" s="92">
        <v>43665</v>
      </c>
      <c r="C295" s="87" t="s">
        <v>186</v>
      </c>
      <c r="D295" s="89" t="s">
        <v>187</v>
      </c>
      <c r="E295" s="87" t="s">
        <v>184</v>
      </c>
      <c r="F295" s="87">
        <v>2019</v>
      </c>
      <c r="G295" s="87" t="s">
        <v>185</v>
      </c>
      <c r="H295" s="93">
        <v>514989</v>
      </c>
      <c r="J295" s="10" t="s">
        <v>216</v>
      </c>
    </row>
    <row r="296" spans="2:533" ht="20.100000000000001" customHeight="1" x14ac:dyDescent="0.3">
      <c r="B296" s="92">
        <v>43672</v>
      </c>
      <c r="C296" s="87" t="s">
        <v>188</v>
      </c>
      <c r="D296" s="89" t="s">
        <v>187</v>
      </c>
      <c r="E296" s="87" t="s">
        <v>184</v>
      </c>
      <c r="F296" s="87">
        <v>2019</v>
      </c>
      <c r="G296" s="87" t="s">
        <v>185</v>
      </c>
      <c r="H296" s="93">
        <v>230071</v>
      </c>
      <c r="J296" s="94" t="s">
        <v>215</v>
      </c>
      <c r="K296" s="95" t="s">
        <v>214</v>
      </c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  <c r="IP296"/>
      <c r="IQ296"/>
      <c r="IR296"/>
      <c r="IS296"/>
      <c r="IT296"/>
      <c r="IU296"/>
      <c r="IV296"/>
      <c r="IW296"/>
      <c r="IX296"/>
      <c r="IY296"/>
      <c r="IZ296"/>
      <c r="JA296"/>
      <c r="JB296"/>
      <c r="JC296"/>
      <c r="JD296"/>
      <c r="JE296"/>
      <c r="JF296"/>
      <c r="JG296"/>
      <c r="JH296"/>
      <c r="JI296"/>
      <c r="JJ296"/>
      <c r="JK296"/>
      <c r="JL296"/>
      <c r="JM296"/>
      <c r="JN296"/>
      <c r="JO296"/>
      <c r="JP296"/>
      <c r="JQ296"/>
      <c r="JR296"/>
      <c r="JS296"/>
      <c r="JT296"/>
      <c r="JU296"/>
      <c r="JV296"/>
      <c r="JW296"/>
      <c r="JX296"/>
      <c r="JY296"/>
      <c r="JZ296"/>
      <c r="KA296"/>
      <c r="KB296"/>
      <c r="KC296"/>
      <c r="KD296"/>
      <c r="KE296"/>
      <c r="KF296"/>
      <c r="KG296"/>
      <c r="KH296"/>
      <c r="KI296"/>
      <c r="KJ296"/>
      <c r="KK296"/>
      <c r="KL296"/>
      <c r="KM296"/>
      <c r="KN296"/>
      <c r="KO296"/>
      <c r="KP296"/>
      <c r="KQ296"/>
      <c r="KR296"/>
      <c r="KS296"/>
      <c r="KT296"/>
      <c r="KU296"/>
      <c r="KV296"/>
      <c r="KW296"/>
      <c r="KX296"/>
      <c r="KY296"/>
      <c r="KZ296"/>
      <c r="LA296"/>
      <c r="LB296"/>
      <c r="LC296"/>
      <c r="LD296"/>
      <c r="LE296"/>
      <c r="LF296"/>
      <c r="LG296"/>
      <c r="LH296"/>
      <c r="LI296"/>
      <c r="LJ296"/>
      <c r="LK296"/>
      <c r="LL296"/>
      <c r="LM296"/>
      <c r="LN296"/>
      <c r="LO296"/>
      <c r="LP296"/>
      <c r="LQ296"/>
      <c r="LR296"/>
      <c r="LS296"/>
      <c r="LT296"/>
      <c r="LU296"/>
      <c r="LV296"/>
      <c r="LW296"/>
      <c r="LX296"/>
      <c r="LY296"/>
      <c r="LZ296"/>
      <c r="MA296"/>
      <c r="MB296"/>
      <c r="MC296"/>
      <c r="MD296"/>
      <c r="ME296"/>
      <c r="MF296"/>
      <c r="MG296"/>
      <c r="MH296"/>
      <c r="MI296"/>
      <c r="MJ296"/>
      <c r="MK296"/>
      <c r="ML296"/>
      <c r="MM296"/>
      <c r="MN296"/>
      <c r="MO296"/>
      <c r="MP296"/>
      <c r="MQ296"/>
      <c r="MR296"/>
      <c r="MS296"/>
      <c r="MT296"/>
      <c r="MU296"/>
      <c r="MV296"/>
      <c r="MW296"/>
      <c r="MX296"/>
      <c r="MY296"/>
      <c r="MZ296"/>
      <c r="NA296"/>
      <c r="NB296"/>
      <c r="NC296"/>
      <c r="ND296"/>
      <c r="NE296"/>
      <c r="NF296"/>
      <c r="NG296"/>
      <c r="NH296"/>
      <c r="NI296"/>
      <c r="NJ296"/>
      <c r="NK296"/>
      <c r="NL296"/>
      <c r="NM296"/>
      <c r="NN296"/>
      <c r="NO296"/>
      <c r="NP296"/>
      <c r="NQ296"/>
      <c r="NR296"/>
      <c r="NS296"/>
      <c r="NT296"/>
      <c r="NU296"/>
      <c r="NV296"/>
      <c r="NW296"/>
      <c r="NX296"/>
      <c r="NY296"/>
      <c r="NZ296"/>
      <c r="OA296"/>
      <c r="OB296"/>
      <c r="OC296"/>
      <c r="OD296"/>
      <c r="OE296"/>
      <c r="OF296"/>
      <c r="OG296"/>
      <c r="OH296"/>
      <c r="OI296"/>
      <c r="OJ296"/>
      <c r="OK296"/>
      <c r="OL296"/>
      <c r="OM296"/>
      <c r="ON296"/>
      <c r="OO296"/>
      <c r="OP296"/>
      <c r="OQ296"/>
      <c r="OR296"/>
      <c r="OS296"/>
      <c r="OT296"/>
      <c r="OU296"/>
      <c r="OV296"/>
      <c r="OW296"/>
      <c r="OX296"/>
      <c r="OY296"/>
      <c r="OZ296"/>
      <c r="PA296"/>
      <c r="PB296"/>
      <c r="PC296"/>
      <c r="PD296"/>
      <c r="PE296"/>
      <c r="PF296"/>
      <c r="PG296"/>
      <c r="PH296"/>
      <c r="PI296"/>
      <c r="PJ296"/>
      <c r="PK296"/>
      <c r="PL296"/>
      <c r="PM296"/>
      <c r="PN296"/>
      <c r="PO296"/>
      <c r="PP296"/>
      <c r="PQ296"/>
      <c r="PR296"/>
      <c r="PS296"/>
      <c r="PT296"/>
      <c r="PU296"/>
      <c r="PV296"/>
      <c r="PW296"/>
      <c r="PX296"/>
      <c r="PY296"/>
      <c r="PZ296"/>
      <c r="QA296"/>
      <c r="QB296"/>
      <c r="QC296"/>
      <c r="QD296"/>
      <c r="QE296"/>
      <c r="QF296"/>
      <c r="QG296"/>
      <c r="QH296"/>
      <c r="QI296"/>
      <c r="QJ296"/>
      <c r="QK296"/>
      <c r="QL296"/>
      <c r="QM296"/>
      <c r="QN296"/>
      <c r="QO296"/>
      <c r="QP296"/>
      <c r="QQ296"/>
      <c r="QR296"/>
      <c r="QS296"/>
      <c r="QT296"/>
      <c r="QU296"/>
      <c r="QV296"/>
      <c r="QW296"/>
      <c r="QX296"/>
      <c r="QY296"/>
      <c r="QZ296"/>
      <c r="RA296"/>
      <c r="RB296"/>
      <c r="RC296"/>
      <c r="RD296"/>
      <c r="RE296"/>
      <c r="RF296"/>
      <c r="RG296"/>
      <c r="RH296"/>
      <c r="RI296"/>
      <c r="RJ296"/>
      <c r="RK296"/>
      <c r="RL296"/>
      <c r="RM296"/>
      <c r="RN296"/>
      <c r="RO296"/>
      <c r="RP296"/>
      <c r="RQ296"/>
      <c r="RR296"/>
      <c r="RS296"/>
      <c r="RT296"/>
      <c r="RU296"/>
      <c r="RV296"/>
      <c r="RW296"/>
      <c r="RX296"/>
      <c r="RY296"/>
      <c r="RZ296"/>
      <c r="SA296"/>
      <c r="SB296"/>
      <c r="SC296"/>
      <c r="SD296"/>
      <c r="SE296"/>
      <c r="SF296"/>
      <c r="SG296"/>
      <c r="SH296"/>
      <c r="SI296"/>
      <c r="SJ296"/>
      <c r="SK296"/>
      <c r="SL296"/>
      <c r="SM296"/>
      <c r="SN296"/>
      <c r="SO296"/>
      <c r="SP296"/>
      <c r="SQ296"/>
      <c r="SR296"/>
      <c r="SS296"/>
      <c r="ST296"/>
      <c r="SU296"/>
      <c r="SV296"/>
      <c r="SW296"/>
      <c r="SX296"/>
      <c r="SY296"/>
      <c r="SZ296"/>
      <c r="TA296"/>
      <c r="TB296"/>
      <c r="TC296"/>
      <c r="TD296"/>
      <c r="TE296"/>
      <c r="TF296"/>
      <c r="TG296"/>
      <c r="TH296"/>
      <c r="TI296"/>
      <c r="TJ296"/>
      <c r="TK296"/>
      <c r="TL296"/>
      <c r="TM296"/>
    </row>
    <row r="297" spans="2:533" ht="20.100000000000001" customHeight="1" x14ac:dyDescent="0.25">
      <c r="B297" s="92">
        <v>43688</v>
      </c>
      <c r="C297" s="87" t="s">
        <v>189</v>
      </c>
      <c r="D297" s="89" t="s">
        <v>190</v>
      </c>
      <c r="E297" s="87" t="s">
        <v>191</v>
      </c>
      <c r="F297" s="87">
        <v>2019</v>
      </c>
      <c r="G297" s="87" t="s">
        <v>185</v>
      </c>
      <c r="H297" s="93">
        <v>1148912</v>
      </c>
      <c r="J297" s="96" t="s">
        <v>210</v>
      </c>
      <c r="K297" s="97">
        <v>18807759</v>
      </c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  <c r="HN297"/>
      <c r="HO297"/>
      <c r="HP297"/>
      <c r="HQ297"/>
      <c r="HR297"/>
      <c r="HS297"/>
      <c r="HT297"/>
      <c r="HU297"/>
      <c r="HV297"/>
      <c r="HW297"/>
      <c r="HX297"/>
      <c r="HY297"/>
      <c r="HZ297"/>
      <c r="IA297"/>
      <c r="IB297"/>
      <c r="IC297"/>
      <c r="ID297"/>
      <c r="IE297"/>
      <c r="IF297"/>
      <c r="IG297"/>
      <c r="IH297"/>
      <c r="II297"/>
      <c r="IJ297"/>
      <c r="IK297"/>
      <c r="IL297"/>
      <c r="IM297"/>
      <c r="IN297"/>
      <c r="IO297"/>
      <c r="IP297"/>
      <c r="IQ297"/>
      <c r="IR297"/>
      <c r="IS297"/>
      <c r="IT297"/>
      <c r="IU297"/>
      <c r="IV297"/>
      <c r="IW297"/>
      <c r="IX297"/>
      <c r="IY297"/>
      <c r="IZ297"/>
      <c r="JA297"/>
      <c r="JB297"/>
      <c r="JC297"/>
      <c r="JD297"/>
      <c r="JE297"/>
      <c r="JF297"/>
      <c r="JG297"/>
      <c r="JH297"/>
      <c r="JI297"/>
      <c r="JJ297"/>
      <c r="JK297"/>
      <c r="JL297"/>
      <c r="JM297"/>
      <c r="JN297"/>
      <c r="JO297"/>
      <c r="JP297"/>
      <c r="JQ297"/>
      <c r="JR297"/>
      <c r="JS297"/>
      <c r="JT297"/>
      <c r="JU297"/>
      <c r="JV297"/>
      <c r="JW297"/>
      <c r="JX297"/>
      <c r="JY297"/>
      <c r="JZ297"/>
      <c r="KA297"/>
      <c r="KB297"/>
      <c r="KC297"/>
      <c r="KD297"/>
      <c r="KE297"/>
      <c r="KF297"/>
      <c r="KG297"/>
      <c r="KH297"/>
      <c r="KI297"/>
      <c r="KJ297"/>
      <c r="KK297"/>
      <c r="KL297"/>
      <c r="KM297"/>
      <c r="KN297"/>
      <c r="KO297"/>
      <c r="KP297"/>
      <c r="KQ297"/>
      <c r="KR297"/>
      <c r="KS297"/>
      <c r="KT297"/>
      <c r="KU297"/>
      <c r="KV297"/>
      <c r="KW297"/>
      <c r="KX297"/>
      <c r="KY297"/>
      <c r="KZ297"/>
      <c r="LA297"/>
      <c r="LB297"/>
      <c r="LC297"/>
      <c r="LD297"/>
      <c r="LE297"/>
      <c r="LF297"/>
      <c r="LG297"/>
      <c r="LH297"/>
      <c r="LI297"/>
      <c r="LJ297"/>
      <c r="LK297"/>
      <c r="LL297"/>
      <c r="LM297"/>
      <c r="LN297"/>
      <c r="LO297"/>
      <c r="LP297"/>
      <c r="LQ297"/>
      <c r="LR297"/>
      <c r="LS297"/>
      <c r="LT297"/>
      <c r="LU297"/>
      <c r="LV297"/>
      <c r="LW297"/>
      <c r="LX297"/>
      <c r="LY297"/>
      <c r="LZ297"/>
      <c r="MA297"/>
      <c r="MB297"/>
      <c r="MC297"/>
      <c r="MD297"/>
      <c r="ME297"/>
      <c r="MF297"/>
      <c r="MG297"/>
      <c r="MH297"/>
      <c r="MI297"/>
      <c r="MJ297"/>
      <c r="MK297"/>
      <c r="ML297"/>
      <c r="MM297"/>
      <c r="MN297"/>
      <c r="MO297"/>
      <c r="MP297"/>
      <c r="MQ297"/>
      <c r="MR297"/>
      <c r="MS297"/>
      <c r="MT297"/>
      <c r="MU297"/>
      <c r="MV297"/>
      <c r="MW297"/>
      <c r="MX297"/>
      <c r="MY297"/>
      <c r="MZ297"/>
      <c r="NA297"/>
      <c r="NB297"/>
      <c r="NC297"/>
      <c r="ND297"/>
      <c r="NE297"/>
      <c r="NF297"/>
      <c r="NG297"/>
      <c r="NH297"/>
      <c r="NI297"/>
      <c r="NJ297"/>
      <c r="NK297"/>
      <c r="NL297"/>
      <c r="NM297"/>
      <c r="NN297"/>
      <c r="NO297"/>
      <c r="NP297"/>
      <c r="NQ297"/>
      <c r="NR297"/>
      <c r="NS297"/>
      <c r="NT297"/>
      <c r="NU297"/>
      <c r="NV297"/>
      <c r="NW297"/>
      <c r="NX297"/>
      <c r="NY297"/>
      <c r="NZ297"/>
      <c r="OA297"/>
      <c r="OB297"/>
      <c r="OC297"/>
      <c r="OD297"/>
      <c r="OE297"/>
      <c r="OF297"/>
      <c r="OG297"/>
      <c r="OH297"/>
      <c r="OI297"/>
      <c r="OJ297"/>
      <c r="OK297"/>
      <c r="OL297"/>
      <c r="OM297"/>
      <c r="ON297"/>
      <c r="OO297"/>
      <c r="OP297"/>
      <c r="OQ297"/>
      <c r="OR297"/>
      <c r="OS297"/>
      <c r="OT297"/>
      <c r="OU297"/>
      <c r="OV297"/>
      <c r="OW297"/>
      <c r="OX297"/>
      <c r="OY297"/>
      <c r="OZ297"/>
      <c r="PA297"/>
      <c r="PB297"/>
      <c r="PC297"/>
      <c r="PD297"/>
      <c r="PE297"/>
      <c r="PF297"/>
      <c r="PG297"/>
      <c r="PH297"/>
      <c r="PI297"/>
      <c r="PJ297"/>
      <c r="PK297"/>
      <c r="PL297"/>
      <c r="PM297"/>
      <c r="PN297"/>
      <c r="PO297"/>
      <c r="PP297"/>
      <c r="PQ297"/>
      <c r="PR297"/>
      <c r="PS297"/>
      <c r="PT297"/>
      <c r="PU297"/>
      <c r="PV297"/>
      <c r="PW297"/>
      <c r="PX297"/>
      <c r="PY297"/>
      <c r="PZ297"/>
      <c r="QA297"/>
      <c r="QB297"/>
      <c r="QC297"/>
      <c r="QD297"/>
      <c r="QE297"/>
      <c r="QF297"/>
      <c r="QG297"/>
      <c r="QH297"/>
      <c r="QI297"/>
      <c r="QJ297"/>
      <c r="QK297"/>
      <c r="QL297"/>
      <c r="QM297"/>
      <c r="QN297"/>
      <c r="QO297"/>
      <c r="QP297"/>
      <c r="QQ297"/>
      <c r="QR297"/>
      <c r="QS297"/>
      <c r="QT297"/>
      <c r="QU297"/>
      <c r="QV297"/>
      <c r="QW297"/>
      <c r="QX297"/>
      <c r="QY297"/>
      <c r="QZ297"/>
      <c r="RA297"/>
      <c r="RB297"/>
      <c r="RC297"/>
      <c r="RD297"/>
      <c r="RE297"/>
      <c r="RF297"/>
      <c r="RG297"/>
      <c r="RH297"/>
      <c r="RI297"/>
      <c r="RJ297"/>
      <c r="RK297"/>
      <c r="RL297"/>
      <c r="RM297"/>
      <c r="RN297"/>
      <c r="RO297"/>
      <c r="RP297"/>
      <c r="RQ297"/>
      <c r="RR297"/>
      <c r="RS297"/>
      <c r="RT297"/>
      <c r="RU297"/>
      <c r="RV297"/>
      <c r="RW297"/>
      <c r="RX297"/>
      <c r="RY297"/>
      <c r="RZ297"/>
      <c r="SA297"/>
      <c r="SB297"/>
      <c r="SC297"/>
      <c r="SD297"/>
      <c r="SE297"/>
      <c r="SF297"/>
      <c r="SG297"/>
      <c r="SH297"/>
      <c r="SI297"/>
      <c r="SJ297"/>
      <c r="SK297"/>
      <c r="SL297"/>
      <c r="SM297"/>
      <c r="SN297"/>
      <c r="SO297"/>
      <c r="SP297"/>
      <c r="SQ297"/>
      <c r="SR297"/>
      <c r="SS297"/>
      <c r="ST297"/>
      <c r="SU297"/>
      <c r="SV297"/>
      <c r="SW297"/>
      <c r="SX297"/>
      <c r="SY297"/>
      <c r="SZ297"/>
      <c r="TA297"/>
      <c r="TB297"/>
      <c r="TC297"/>
      <c r="TD297"/>
      <c r="TE297"/>
      <c r="TF297"/>
      <c r="TG297"/>
      <c r="TH297"/>
      <c r="TI297"/>
      <c r="TJ297"/>
      <c r="TK297"/>
      <c r="TL297"/>
      <c r="TM297"/>
    </row>
    <row r="298" spans="2:533" ht="20.100000000000001" customHeight="1" x14ac:dyDescent="0.25">
      <c r="B298" s="92">
        <v>43692</v>
      </c>
      <c r="C298" s="87" t="s">
        <v>192</v>
      </c>
      <c r="D298" s="89" t="s">
        <v>193</v>
      </c>
      <c r="E298" s="87" t="s">
        <v>191</v>
      </c>
      <c r="F298" s="87">
        <v>2019</v>
      </c>
      <c r="G298" s="87" t="s">
        <v>185</v>
      </c>
      <c r="H298" s="93">
        <v>405991</v>
      </c>
      <c r="J298" s="96" t="s">
        <v>211</v>
      </c>
      <c r="K298" s="97">
        <v>259996254</v>
      </c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</row>
    <row r="299" spans="2:533" ht="20.100000000000001" customHeight="1" x14ac:dyDescent="0.25">
      <c r="B299" s="92">
        <v>43699</v>
      </c>
      <c r="C299" s="87" t="s">
        <v>194</v>
      </c>
      <c r="D299" s="89" t="s">
        <v>183</v>
      </c>
      <c r="E299" s="87" t="s">
        <v>191</v>
      </c>
      <c r="F299" s="87">
        <v>2019</v>
      </c>
      <c r="G299" s="87" t="s">
        <v>185</v>
      </c>
      <c r="H299" s="93">
        <v>191708</v>
      </c>
      <c r="J299" s="96" t="s">
        <v>212</v>
      </c>
      <c r="K299" s="97">
        <v>226989712</v>
      </c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</row>
    <row r="300" spans="2:533" ht="20.100000000000001" customHeight="1" x14ac:dyDescent="0.25">
      <c r="B300" s="92">
        <v>43701</v>
      </c>
      <c r="C300" s="87" t="s">
        <v>195</v>
      </c>
      <c r="D300" s="89" t="s">
        <v>183</v>
      </c>
      <c r="E300" s="87" t="s">
        <v>191</v>
      </c>
      <c r="F300" s="87">
        <v>2019</v>
      </c>
      <c r="G300" s="87" t="s">
        <v>185</v>
      </c>
      <c r="H300" s="93">
        <v>1757908</v>
      </c>
      <c r="J300" s="96" t="s">
        <v>213</v>
      </c>
      <c r="K300" s="97">
        <v>242337256</v>
      </c>
      <c r="L300"/>
      <c r="M300"/>
      <c r="N300"/>
      <c r="O300"/>
    </row>
    <row r="301" spans="2:533" ht="20.100000000000001" customHeight="1" x14ac:dyDescent="0.25">
      <c r="B301" s="92">
        <v>43723</v>
      </c>
      <c r="C301" s="87" t="s">
        <v>194</v>
      </c>
      <c r="D301" s="89" t="s">
        <v>187</v>
      </c>
      <c r="E301" s="87" t="s">
        <v>196</v>
      </c>
      <c r="F301" s="87">
        <v>2019</v>
      </c>
      <c r="G301" s="87" t="s">
        <v>185</v>
      </c>
      <c r="H301" s="93">
        <v>1209282</v>
      </c>
      <c r="J301" s="96" t="s">
        <v>209</v>
      </c>
      <c r="K301" s="97">
        <v>748130981</v>
      </c>
      <c r="L301"/>
    </row>
    <row r="302" spans="2:533" ht="20.100000000000001" customHeight="1" x14ac:dyDescent="0.25">
      <c r="B302" s="92">
        <v>43725</v>
      </c>
      <c r="C302" s="87" t="s">
        <v>192</v>
      </c>
      <c r="D302" s="89" t="s">
        <v>193</v>
      </c>
      <c r="E302" s="87" t="s">
        <v>196</v>
      </c>
      <c r="F302" s="87">
        <v>2019</v>
      </c>
      <c r="G302" s="87" t="s">
        <v>185</v>
      </c>
      <c r="H302" s="93">
        <v>1581662</v>
      </c>
      <c r="J302"/>
      <c r="K302"/>
      <c r="L302"/>
    </row>
    <row r="303" spans="2:533" ht="20.100000000000001" customHeight="1" x14ac:dyDescent="0.25">
      <c r="B303" s="92">
        <v>43754</v>
      </c>
      <c r="C303" s="87" t="s">
        <v>192</v>
      </c>
      <c r="D303" s="89" t="s">
        <v>183</v>
      </c>
      <c r="E303" s="87" t="s">
        <v>197</v>
      </c>
      <c r="F303" s="87">
        <v>2019</v>
      </c>
      <c r="G303" s="87" t="s">
        <v>198</v>
      </c>
      <c r="H303" s="93">
        <v>376043</v>
      </c>
      <c r="J303"/>
      <c r="K303"/>
      <c r="L303"/>
    </row>
    <row r="304" spans="2:533" ht="20.100000000000001" customHeight="1" x14ac:dyDescent="0.25">
      <c r="B304" s="92">
        <v>43763</v>
      </c>
      <c r="C304" s="87" t="s">
        <v>188</v>
      </c>
      <c r="D304" s="89" t="s">
        <v>187</v>
      </c>
      <c r="E304" s="87" t="s">
        <v>197</v>
      </c>
      <c r="F304" s="87">
        <v>2019</v>
      </c>
      <c r="G304" s="87" t="s">
        <v>198</v>
      </c>
      <c r="H304" s="93">
        <v>1978299</v>
      </c>
      <c r="J304"/>
      <c r="K304"/>
      <c r="L304"/>
    </row>
    <row r="305" spans="2:12" ht="20.100000000000001" customHeight="1" x14ac:dyDescent="0.25">
      <c r="B305" s="92">
        <v>43774</v>
      </c>
      <c r="C305" s="87" t="s">
        <v>188</v>
      </c>
      <c r="D305" s="89" t="s">
        <v>183</v>
      </c>
      <c r="E305" s="87" t="s">
        <v>199</v>
      </c>
      <c r="F305" s="87">
        <v>2019</v>
      </c>
      <c r="G305" s="87" t="s">
        <v>198</v>
      </c>
      <c r="H305" s="93">
        <v>914785</v>
      </c>
      <c r="J305"/>
      <c r="K305"/>
      <c r="L305"/>
    </row>
    <row r="306" spans="2:12" ht="20.100000000000001" customHeight="1" x14ac:dyDescent="0.25">
      <c r="B306" s="92">
        <v>43788</v>
      </c>
      <c r="C306" s="87" t="s">
        <v>188</v>
      </c>
      <c r="D306" s="89" t="s">
        <v>187</v>
      </c>
      <c r="E306" s="87" t="s">
        <v>199</v>
      </c>
      <c r="F306" s="87">
        <v>2019</v>
      </c>
      <c r="G306" s="87" t="s">
        <v>198</v>
      </c>
      <c r="H306" s="93">
        <v>1711222</v>
      </c>
      <c r="J306"/>
      <c r="K306"/>
      <c r="L306"/>
    </row>
    <row r="307" spans="2:12" ht="20.100000000000001" customHeight="1" x14ac:dyDescent="0.25">
      <c r="B307" s="92">
        <v>43796</v>
      </c>
      <c r="C307" s="87" t="s">
        <v>188</v>
      </c>
      <c r="D307" s="89" t="s">
        <v>193</v>
      </c>
      <c r="E307" s="87" t="s">
        <v>199</v>
      </c>
      <c r="F307" s="87">
        <v>2019</v>
      </c>
      <c r="G307" s="87" t="s">
        <v>198</v>
      </c>
      <c r="H307" s="93">
        <v>1257231</v>
      </c>
      <c r="J307"/>
      <c r="K307"/>
      <c r="L307"/>
    </row>
    <row r="308" spans="2:12" ht="20.100000000000001" customHeight="1" x14ac:dyDescent="0.25">
      <c r="B308" s="92">
        <v>43794</v>
      </c>
      <c r="C308" s="87" t="s">
        <v>188</v>
      </c>
      <c r="D308" s="89" t="s">
        <v>183</v>
      </c>
      <c r="E308" s="87" t="s">
        <v>199</v>
      </c>
      <c r="F308" s="87">
        <v>2019</v>
      </c>
      <c r="G308" s="87" t="s">
        <v>198</v>
      </c>
      <c r="H308" s="93">
        <v>407874</v>
      </c>
      <c r="J308"/>
      <c r="K308"/>
      <c r="L308"/>
    </row>
    <row r="309" spans="2:12" ht="20.100000000000001" customHeight="1" x14ac:dyDescent="0.25">
      <c r="B309" s="92">
        <v>43798</v>
      </c>
      <c r="C309" s="87" t="s">
        <v>188</v>
      </c>
      <c r="D309" s="89" t="s">
        <v>190</v>
      </c>
      <c r="E309" s="87" t="s">
        <v>199</v>
      </c>
      <c r="F309" s="87">
        <v>2019</v>
      </c>
      <c r="G309" s="87" t="s">
        <v>198</v>
      </c>
      <c r="H309" s="93">
        <v>589765</v>
      </c>
      <c r="J309"/>
      <c r="K309"/>
      <c r="L309"/>
    </row>
    <row r="310" spans="2:12" ht="20.100000000000001" customHeight="1" x14ac:dyDescent="0.25">
      <c r="B310" s="92">
        <v>43824</v>
      </c>
      <c r="C310" s="87" t="s">
        <v>192</v>
      </c>
      <c r="D310" s="89" t="s">
        <v>190</v>
      </c>
      <c r="E310" s="87" t="s">
        <v>200</v>
      </c>
      <c r="F310" s="87">
        <v>2019</v>
      </c>
      <c r="G310" s="87" t="s">
        <v>198</v>
      </c>
      <c r="H310" s="93">
        <v>485286</v>
      </c>
      <c r="J310"/>
      <c r="K310"/>
      <c r="L310"/>
    </row>
    <row r="311" spans="2:12" ht="20.100000000000001" customHeight="1" x14ac:dyDescent="0.25">
      <c r="B311" s="92">
        <v>43826</v>
      </c>
      <c r="C311" s="87" t="s">
        <v>192</v>
      </c>
      <c r="D311" s="89" t="s">
        <v>190</v>
      </c>
      <c r="E311" s="87" t="s">
        <v>200</v>
      </c>
      <c r="F311" s="87">
        <v>2019</v>
      </c>
      <c r="G311" s="87" t="s">
        <v>198</v>
      </c>
      <c r="H311" s="93">
        <v>467422</v>
      </c>
      <c r="J311"/>
      <c r="K311"/>
      <c r="L311"/>
    </row>
    <row r="312" spans="2:12" ht="20.100000000000001" customHeight="1" x14ac:dyDescent="0.25">
      <c r="B312" s="92">
        <v>43829</v>
      </c>
      <c r="C312" s="87" t="s">
        <v>192</v>
      </c>
      <c r="D312" s="89" t="s">
        <v>187</v>
      </c>
      <c r="E312" s="87" t="s">
        <v>200</v>
      </c>
      <c r="F312" s="87">
        <v>2019</v>
      </c>
      <c r="G312" s="87" t="s">
        <v>198</v>
      </c>
      <c r="H312" s="93">
        <v>1838220</v>
      </c>
      <c r="J312"/>
      <c r="K312"/>
      <c r="L312"/>
    </row>
    <row r="313" spans="2:12" ht="20.100000000000001" customHeight="1" x14ac:dyDescent="0.25">
      <c r="B313" s="92">
        <v>43845</v>
      </c>
      <c r="C313" s="87" t="s">
        <v>194</v>
      </c>
      <c r="D313" s="89" t="s">
        <v>183</v>
      </c>
      <c r="E313" s="87" t="s">
        <v>201</v>
      </c>
      <c r="F313" s="87">
        <v>2020</v>
      </c>
      <c r="G313" s="87" t="s">
        <v>202</v>
      </c>
      <c r="H313" s="93">
        <v>1958181</v>
      </c>
      <c r="J313"/>
      <c r="K313"/>
      <c r="L313"/>
    </row>
    <row r="314" spans="2:12" ht="20.100000000000001" customHeight="1" x14ac:dyDescent="0.25">
      <c r="B314" s="92">
        <v>43855</v>
      </c>
      <c r="C314" s="87" t="s">
        <v>192</v>
      </c>
      <c r="D314" s="89" t="s">
        <v>190</v>
      </c>
      <c r="E314" s="87" t="s">
        <v>201</v>
      </c>
      <c r="F314" s="87">
        <v>2020</v>
      </c>
      <c r="G314" s="87" t="s">
        <v>202</v>
      </c>
      <c r="H314" s="93">
        <v>1370705</v>
      </c>
    </row>
    <row r="315" spans="2:12" ht="20.100000000000001" customHeight="1" x14ac:dyDescent="0.25">
      <c r="B315" s="92">
        <v>43859</v>
      </c>
      <c r="C315" s="87" t="s">
        <v>192</v>
      </c>
      <c r="D315" s="87" t="s">
        <v>183</v>
      </c>
      <c r="E315" s="87" t="s">
        <v>201</v>
      </c>
      <c r="F315" s="87">
        <v>2020</v>
      </c>
      <c r="G315" s="87" t="s">
        <v>202</v>
      </c>
      <c r="H315" s="93">
        <v>1683109</v>
      </c>
    </row>
    <row r="316" spans="2:12" ht="20.100000000000001" customHeight="1" x14ac:dyDescent="0.25">
      <c r="B316" s="92">
        <v>43831</v>
      </c>
      <c r="C316" s="87" t="s">
        <v>192</v>
      </c>
      <c r="D316" s="87" t="s">
        <v>187</v>
      </c>
      <c r="E316" s="87" t="s">
        <v>201</v>
      </c>
      <c r="F316" s="87">
        <v>2020</v>
      </c>
      <c r="G316" s="87" t="s">
        <v>202</v>
      </c>
      <c r="H316" s="93">
        <v>564927</v>
      </c>
    </row>
    <row r="317" spans="2:12" ht="20.100000000000001" customHeight="1" x14ac:dyDescent="0.25">
      <c r="B317" s="92">
        <v>43832</v>
      </c>
      <c r="C317" s="87" t="s">
        <v>192</v>
      </c>
      <c r="D317" s="87" t="s">
        <v>183</v>
      </c>
      <c r="E317" s="87" t="s">
        <v>201</v>
      </c>
      <c r="F317" s="87">
        <v>2020</v>
      </c>
      <c r="G317" s="87" t="s">
        <v>202</v>
      </c>
      <c r="H317" s="93">
        <v>239424</v>
      </c>
    </row>
    <row r="318" spans="2:12" ht="20.100000000000001" customHeight="1" x14ac:dyDescent="0.25">
      <c r="B318" s="92">
        <v>43832</v>
      </c>
      <c r="C318" s="87" t="s">
        <v>192</v>
      </c>
      <c r="D318" s="87" t="s">
        <v>187</v>
      </c>
      <c r="E318" s="87" t="s">
        <v>201</v>
      </c>
      <c r="F318" s="87">
        <v>2020</v>
      </c>
      <c r="G318" s="87" t="s">
        <v>202</v>
      </c>
      <c r="H318" s="93">
        <v>774500</v>
      </c>
    </row>
    <row r="319" spans="2:12" ht="20.100000000000001" customHeight="1" x14ac:dyDescent="0.25">
      <c r="B319" s="92">
        <v>43832</v>
      </c>
      <c r="C319" s="87" t="s">
        <v>192</v>
      </c>
      <c r="D319" s="87" t="s">
        <v>183</v>
      </c>
      <c r="E319" s="87" t="s">
        <v>201</v>
      </c>
      <c r="F319" s="87">
        <v>2020</v>
      </c>
      <c r="G319" s="87" t="s">
        <v>202</v>
      </c>
      <c r="H319" s="93">
        <v>1096869</v>
      </c>
    </row>
    <row r="320" spans="2:12" ht="20.100000000000001" customHeight="1" x14ac:dyDescent="0.25">
      <c r="B320" s="92">
        <v>43833</v>
      </c>
      <c r="C320" s="87" t="s">
        <v>192</v>
      </c>
      <c r="D320" s="87" t="s">
        <v>183</v>
      </c>
      <c r="E320" s="87" t="s">
        <v>201</v>
      </c>
      <c r="F320" s="87">
        <v>2020</v>
      </c>
      <c r="G320" s="87" t="s">
        <v>202</v>
      </c>
      <c r="H320" s="93">
        <v>1862557</v>
      </c>
    </row>
    <row r="321" spans="2:8" ht="20.100000000000001" customHeight="1" x14ac:dyDescent="0.25">
      <c r="B321" s="92">
        <v>43839</v>
      </c>
      <c r="C321" s="87" t="s">
        <v>192</v>
      </c>
      <c r="D321" s="87" t="s">
        <v>190</v>
      </c>
      <c r="E321" s="87" t="s">
        <v>201</v>
      </c>
      <c r="F321" s="87">
        <v>2020</v>
      </c>
      <c r="G321" s="87" t="s">
        <v>202</v>
      </c>
      <c r="H321" s="93">
        <v>1437017</v>
      </c>
    </row>
    <row r="322" spans="2:8" ht="20.100000000000001" customHeight="1" x14ac:dyDescent="0.25">
      <c r="B322" s="92">
        <v>43839</v>
      </c>
      <c r="C322" s="87" t="s">
        <v>192</v>
      </c>
      <c r="D322" s="87" t="s">
        <v>183</v>
      </c>
      <c r="E322" s="87" t="s">
        <v>201</v>
      </c>
      <c r="F322" s="87">
        <v>2020</v>
      </c>
      <c r="G322" s="87" t="s">
        <v>202</v>
      </c>
      <c r="H322" s="93">
        <v>1848717</v>
      </c>
    </row>
    <row r="323" spans="2:8" ht="20.100000000000001" customHeight="1" x14ac:dyDescent="0.25">
      <c r="B323" s="92">
        <v>43841</v>
      </c>
      <c r="C323" s="87" t="s">
        <v>194</v>
      </c>
      <c r="D323" s="87" t="s">
        <v>187</v>
      </c>
      <c r="E323" s="87" t="s">
        <v>201</v>
      </c>
      <c r="F323" s="87">
        <v>2020</v>
      </c>
      <c r="G323" s="87" t="s">
        <v>202</v>
      </c>
      <c r="H323" s="93">
        <v>1933018</v>
      </c>
    </row>
    <row r="324" spans="2:8" ht="20.100000000000001" customHeight="1" x14ac:dyDescent="0.25">
      <c r="B324" s="92">
        <v>43841</v>
      </c>
      <c r="C324" s="87" t="s">
        <v>194</v>
      </c>
      <c r="D324" s="87" t="s">
        <v>183</v>
      </c>
      <c r="E324" s="87" t="s">
        <v>201</v>
      </c>
      <c r="F324" s="87">
        <v>2020</v>
      </c>
      <c r="G324" s="87" t="s">
        <v>202</v>
      </c>
      <c r="H324" s="93">
        <v>1987908</v>
      </c>
    </row>
    <row r="325" spans="2:8" ht="20.100000000000001" customHeight="1" x14ac:dyDescent="0.25">
      <c r="B325" s="92">
        <v>43842</v>
      </c>
      <c r="C325" s="87" t="s">
        <v>194</v>
      </c>
      <c r="D325" s="87" t="s">
        <v>193</v>
      </c>
      <c r="E325" s="87" t="s">
        <v>201</v>
      </c>
      <c r="F325" s="87">
        <v>2020</v>
      </c>
      <c r="G325" s="87" t="s">
        <v>202</v>
      </c>
      <c r="H325" s="93">
        <v>1264058</v>
      </c>
    </row>
    <row r="326" spans="2:8" ht="20.100000000000001" customHeight="1" x14ac:dyDescent="0.25">
      <c r="B326" s="92">
        <v>43842</v>
      </c>
      <c r="C326" s="87" t="s">
        <v>194</v>
      </c>
      <c r="D326" s="87" t="s">
        <v>193</v>
      </c>
      <c r="E326" s="87" t="s">
        <v>201</v>
      </c>
      <c r="F326" s="87">
        <v>2020</v>
      </c>
      <c r="G326" s="87" t="s">
        <v>202</v>
      </c>
      <c r="H326" s="93">
        <v>1750150</v>
      </c>
    </row>
    <row r="327" spans="2:8" ht="20.100000000000001" customHeight="1" x14ac:dyDescent="0.25">
      <c r="B327" s="92">
        <v>43843</v>
      </c>
      <c r="C327" s="87" t="s">
        <v>194</v>
      </c>
      <c r="D327" s="87" t="s">
        <v>183</v>
      </c>
      <c r="E327" s="87" t="s">
        <v>201</v>
      </c>
      <c r="F327" s="87">
        <v>2020</v>
      </c>
      <c r="G327" s="87" t="s">
        <v>202</v>
      </c>
      <c r="H327" s="93">
        <v>1495289</v>
      </c>
    </row>
    <row r="328" spans="2:8" ht="20.100000000000001" customHeight="1" x14ac:dyDescent="0.25">
      <c r="B328" s="92">
        <v>43843</v>
      </c>
      <c r="C328" s="87" t="s">
        <v>194</v>
      </c>
      <c r="D328" s="87" t="s">
        <v>187</v>
      </c>
      <c r="E328" s="87" t="s">
        <v>201</v>
      </c>
      <c r="F328" s="87">
        <v>2020</v>
      </c>
      <c r="G328" s="87" t="s">
        <v>202</v>
      </c>
      <c r="H328" s="93">
        <v>391699</v>
      </c>
    </row>
    <row r="329" spans="2:8" ht="20.100000000000001" customHeight="1" x14ac:dyDescent="0.25">
      <c r="B329" s="92">
        <v>43846</v>
      </c>
      <c r="C329" s="87" t="s">
        <v>194</v>
      </c>
      <c r="D329" s="87" t="s">
        <v>190</v>
      </c>
      <c r="E329" s="87" t="s">
        <v>201</v>
      </c>
      <c r="F329" s="87">
        <v>2020</v>
      </c>
      <c r="G329" s="87" t="s">
        <v>202</v>
      </c>
      <c r="H329" s="93">
        <v>877778</v>
      </c>
    </row>
    <row r="330" spans="2:8" ht="20.100000000000001" customHeight="1" x14ac:dyDescent="0.25">
      <c r="B330" s="92">
        <v>43846</v>
      </c>
      <c r="C330" s="87" t="s">
        <v>194</v>
      </c>
      <c r="D330" s="87" t="s">
        <v>190</v>
      </c>
      <c r="E330" s="87" t="s">
        <v>201</v>
      </c>
      <c r="F330" s="87">
        <v>2020</v>
      </c>
      <c r="G330" s="87" t="s">
        <v>202</v>
      </c>
      <c r="H330" s="93">
        <v>1366272</v>
      </c>
    </row>
    <row r="331" spans="2:8" ht="20.100000000000001" customHeight="1" x14ac:dyDescent="0.25">
      <c r="B331" s="92">
        <v>43846</v>
      </c>
      <c r="C331" s="87" t="s">
        <v>194</v>
      </c>
      <c r="D331" s="87" t="s">
        <v>190</v>
      </c>
      <c r="E331" s="87" t="s">
        <v>201</v>
      </c>
      <c r="F331" s="87">
        <v>2020</v>
      </c>
      <c r="G331" s="87" t="s">
        <v>202</v>
      </c>
      <c r="H331" s="93">
        <v>1766994</v>
      </c>
    </row>
    <row r="332" spans="2:8" ht="20.100000000000001" customHeight="1" x14ac:dyDescent="0.25">
      <c r="B332" s="92">
        <v>43846</v>
      </c>
      <c r="C332" s="87" t="s">
        <v>189</v>
      </c>
      <c r="D332" s="87" t="s">
        <v>183</v>
      </c>
      <c r="E332" s="87" t="s">
        <v>201</v>
      </c>
      <c r="F332" s="87">
        <v>2020</v>
      </c>
      <c r="G332" s="87" t="s">
        <v>202</v>
      </c>
      <c r="H332" s="93">
        <v>1718743</v>
      </c>
    </row>
    <row r="333" spans="2:8" ht="20.100000000000001" customHeight="1" x14ac:dyDescent="0.25">
      <c r="B333" s="92">
        <v>43847</v>
      </c>
      <c r="C333" s="87" t="s">
        <v>189</v>
      </c>
      <c r="D333" s="87" t="s">
        <v>187</v>
      </c>
      <c r="E333" s="87" t="s">
        <v>201</v>
      </c>
      <c r="F333" s="87">
        <v>2020</v>
      </c>
      <c r="G333" s="87" t="s">
        <v>202</v>
      </c>
      <c r="H333" s="93">
        <v>538621</v>
      </c>
    </row>
    <row r="334" spans="2:8" ht="20.100000000000001" customHeight="1" x14ac:dyDescent="0.25">
      <c r="B334" s="92">
        <v>43853</v>
      </c>
      <c r="C334" s="87" t="s">
        <v>189</v>
      </c>
      <c r="D334" s="87" t="s">
        <v>193</v>
      </c>
      <c r="E334" s="87" t="s">
        <v>201</v>
      </c>
      <c r="F334" s="87">
        <v>2020</v>
      </c>
      <c r="G334" s="87" t="s">
        <v>202</v>
      </c>
      <c r="H334" s="93">
        <v>184900</v>
      </c>
    </row>
    <row r="335" spans="2:8" ht="20.100000000000001" customHeight="1" x14ac:dyDescent="0.25">
      <c r="B335" s="92">
        <v>43854</v>
      </c>
      <c r="C335" s="87" t="s">
        <v>189</v>
      </c>
      <c r="D335" s="87" t="s">
        <v>183</v>
      </c>
      <c r="E335" s="87" t="s">
        <v>201</v>
      </c>
      <c r="F335" s="87">
        <v>2020</v>
      </c>
      <c r="G335" s="87" t="s">
        <v>202</v>
      </c>
      <c r="H335" s="93">
        <v>1598219</v>
      </c>
    </row>
    <row r="336" spans="2:8" ht="20.100000000000001" customHeight="1" x14ac:dyDescent="0.25">
      <c r="B336" s="92">
        <v>43856</v>
      </c>
      <c r="C336" s="87" t="s">
        <v>194</v>
      </c>
      <c r="D336" s="87" t="s">
        <v>190</v>
      </c>
      <c r="E336" s="87" t="s">
        <v>201</v>
      </c>
      <c r="F336" s="87">
        <v>2020</v>
      </c>
      <c r="G336" s="87" t="s">
        <v>202</v>
      </c>
      <c r="H336" s="93">
        <v>969025</v>
      </c>
    </row>
    <row r="337" spans="2:8" ht="20.100000000000001" customHeight="1" x14ac:dyDescent="0.25">
      <c r="B337" s="92">
        <v>43856</v>
      </c>
      <c r="C337" s="87" t="s">
        <v>189</v>
      </c>
      <c r="D337" s="87" t="s">
        <v>183</v>
      </c>
      <c r="E337" s="87" t="s">
        <v>201</v>
      </c>
      <c r="F337" s="87">
        <v>2020</v>
      </c>
      <c r="G337" s="87" t="s">
        <v>202</v>
      </c>
      <c r="H337" s="93">
        <v>1988680</v>
      </c>
    </row>
    <row r="338" spans="2:8" ht="20.100000000000001" customHeight="1" x14ac:dyDescent="0.25">
      <c r="B338" s="92">
        <v>43858</v>
      </c>
      <c r="C338" s="87" t="s">
        <v>189</v>
      </c>
      <c r="D338" s="87" t="s">
        <v>187</v>
      </c>
      <c r="E338" s="87" t="s">
        <v>201</v>
      </c>
      <c r="F338" s="87">
        <v>2020</v>
      </c>
      <c r="G338" s="87" t="s">
        <v>202</v>
      </c>
      <c r="H338" s="93">
        <v>1520170</v>
      </c>
    </row>
    <row r="339" spans="2:8" ht="20.100000000000001" customHeight="1" x14ac:dyDescent="0.25">
      <c r="B339" s="92">
        <v>43862</v>
      </c>
      <c r="C339" s="87" t="s">
        <v>189</v>
      </c>
      <c r="D339" s="87" t="s">
        <v>193</v>
      </c>
      <c r="E339" s="87" t="s">
        <v>203</v>
      </c>
      <c r="F339" s="87">
        <v>2020</v>
      </c>
      <c r="G339" s="87" t="s">
        <v>202</v>
      </c>
      <c r="H339" s="93">
        <v>756093</v>
      </c>
    </row>
    <row r="340" spans="2:8" ht="20.100000000000001" customHeight="1" x14ac:dyDescent="0.25">
      <c r="B340" s="92">
        <v>43863</v>
      </c>
      <c r="C340" s="87" t="s">
        <v>189</v>
      </c>
      <c r="D340" s="87" t="s">
        <v>183</v>
      </c>
      <c r="E340" s="87" t="s">
        <v>203</v>
      </c>
      <c r="F340" s="87">
        <v>2020</v>
      </c>
      <c r="G340" s="87" t="s">
        <v>202</v>
      </c>
      <c r="H340" s="93">
        <v>1635914</v>
      </c>
    </row>
    <row r="341" spans="2:8" ht="20.100000000000001" customHeight="1" x14ac:dyDescent="0.25">
      <c r="B341" s="92">
        <v>43864</v>
      </c>
      <c r="C341" s="87" t="s">
        <v>189</v>
      </c>
      <c r="D341" s="87" t="s">
        <v>187</v>
      </c>
      <c r="E341" s="87" t="s">
        <v>203</v>
      </c>
      <c r="F341" s="87">
        <v>2020</v>
      </c>
      <c r="G341" s="87" t="s">
        <v>202</v>
      </c>
      <c r="H341" s="93">
        <v>1704629</v>
      </c>
    </row>
    <row r="342" spans="2:8" ht="20.100000000000001" customHeight="1" x14ac:dyDescent="0.25">
      <c r="B342" s="92">
        <v>43871</v>
      </c>
      <c r="C342" s="87" t="s">
        <v>189</v>
      </c>
      <c r="D342" s="87" t="s">
        <v>183</v>
      </c>
      <c r="E342" s="87" t="s">
        <v>203</v>
      </c>
      <c r="F342" s="87">
        <v>2020</v>
      </c>
      <c r="G342" s="87" t="s">
        <v>202</v>
      </c>
      <c r="H342" s="93">
        <v>925137</v>
      </c>
    </row>
    <row r="343" spans="2:8" ht="20.100000000000001" customHeight="1" x14ac:dyDescent="0.25">
      <c r="B343" s="92">
        <v>43871</v>
      </c>
      <c r="C343" s="87" t="s">
        <v>189</v>
      </c>
      <c r="D343" s="87" t="s">
        <v>193</v>
      </c>
      <c r="E343" s="87" t="s">
        <v>203</v>
      </c>
      <c r="F343" s="87">
        <v>2020</v>
      </c>
      <c r="G343" s="87" t="s">
        <v>202</v>
      </c>
      <c r="H343" s="93">
        <v>1246174</v>
      </c>
    </row>
    <row r="344" spans="2:8" ht="20.100000000000001" customHeight="1" x14ac:dyDescent="0.25">
      <c r="B344" s="92">
        <v>43875</v>
      </c>
      <c r="C344" s="87" t="s">
        <v>189</v>
      </c>
      <c r="D344" s="87" t="s">
        <v>183</v>
      </c>
      <c r="E344" s="87" t="s">
        <v>203</v>
      </c>
      <c r="F344" s="87">
        <v>2020</v>
      </c>
      <c r="G344" s="87" t="s">
        <v>202</v>
      </c>
      <c r="H344" s="93">
        <v>576222</v>
      </c>
    </row>
    <row r="345" spans="2:8" ht="20.100000000000001" customHeight="1" x14ac:dyDescent="0.25">
      <c r="B345" s="92">
        <v>43876</v>
      </c>
      <c r="C345" s="87" t="s">
        <v>189</v>
      </c>
      <c r="D345" s="87" t="s">
        <v>190</v>
      </c>
      <c r="E345" s="87" t="s">
        <v>203</v>
      </c>
      <c r="F345" s="87">
        <v>2020</v>
      </c>
      <c r="G345" s="87" t="s">
        <v>202</v>
      </c>
      <c r="H345" s="93">
        <v>953291</v>
      </c>
    </row>
    <row r="346" spans="2:8" ht="20.100000000000001" customHeight="1" x14ac:dyDescent="0.25">
      <c r="B346" s="92">
        <v>43878</v>
      </c>
      <c r="C346" s="87" t="s">
        <v>189</v>
      </c>
      <c r="D346" s="87" t="s">
        <v>187</v>
      </c>
      <c r="E346" s="87" t="s">
        <v>203</v>
      </c>
      <c r="F346" s="87">
        <v>2020</v>
      </c>
      <c r="G346" s="87" t="s">
        <v>202</v>
      </c>
      <c r="H346" s="93">
        <v>1593038</v>
      </c>
    </row>
    <row r="347" spans="2:8" ht="20.100000000000001" customHeight="1" x14ac:dyDescent="0.25">
      <c r="B347" s="92">
        <v>43880</v>
      </c>
      <c r="C347" s="87" t="s">
        <v>189</v>
      </c>
      <c r="D347" s="87" t="s">
        <v>183</v>
      </c>
      <c r="E347" s="87" t="s">
        <v>203</v>
      </c>
      <c r="F347" s="87">
        <v>2020</v>
      </c>
      <c r="G347" s="87" t="s">
        <v>202</v>
      </c>
      <c r="H347" s="93">
        <v>1784478</v>
      </c>
    </row>
    <row r="348" spans="2:8" ht="20.100000000000001" customHeight="1" x14ac:dyDescent="0.25">
      <c r="B348" s="92">
        <v>43882</v>
      </c>
      <c r="C348" s="87" t="s">
        <v>189</v>
      </c>
      <c r="D348" s="87" t="s">
        <v>183</v>
      </c>
      <c r="E348" s="87" t="s">
        <v>203</v>
      </c>
      <c r="F348" s="87">
        <v>2020</v>
      </c>
      <c r="G348" s="87" t="s">
        <v>202</v>
      </c>
      <c r="H348" s="93">
        <v>1493958</v>
      </c>
    </row>
    <row r="349" spans="2:8" ht="20.100000000000001" customHeight="1" x14ac:dyDescent="0.25">
      <c r="B349" s="92">
        <v>43883</v>
      </c>
      <c r="C349" s="87" t="s">
        <v>189</v>
      </c>
      <c r="D349" s="87" t="s">
        <v>187</v>
      </c>
      <c r="E349" s="87" t="s">
        <v>203</v>
      </c>
      <c r="F349" s="87">
        <v>2020</v>
      </c>
      <c r="G349" s="87" t="s">
        <v>202</v>
      </c>
      <c r="H349" s="93">
        <v>1509042</v>
      </c>
    </row>
    <row r="350" spans="2:8" ht="20.100000000000001" customHeight="1" x14ac:dyDescent="0.25">
      <c r="B350" s="92">
        <v>43886</v>
      </c>
      <c r="C350" s="87" t="s">
        <v>189</v>
      </c>
      <c r="D350" s="87" t="s">
        <v>183</v>
      </c>
      <c r="E350" s="87" t="s">
        <v>203</v>
      </c>
      <c r="F350" s="87">
        <v>2020</v>
      </c>
      <c r="G350" s="87" t="s">
        <v>202</v>
      </c>
      <c r="H350" s="93">
        <v>1445703</v>
      </c>
    </row>
    <row r="351" spans="2:8" ht="20.100000000000001" customHeight="1" x14ac:dyDescent="0.25">
      <c r="B351" s="92">
        <v>43886</v>
      </c>
      <c r="C351" s="87" t="s">
        <v>189</v>
      </c>
      <c r="D351" s="87" t="s">
        <v>187</v>
      </c>
      <c r="E351" s="87" t="s">
        <v>203</v>
      </c>
      <c r="F351" s="87">
        <v>2020</v>
      </c>
      <c r="G351" s="87" t="s">
        <v>202</v>
      </c>
      <c r="H351" s="93">
        <v>1219313</v>
      </c>
    </row>
    <row r="352" spans="2:8" ht="20.100000000000001" customHeight="1" x14ac:dyDescent="0.25">
      <c r="B352" s="92">
        <v>43887</v>
      </c>
      <c r="C352" s="87" t="s">
        <v>189</v>
      </c>
      <c r="D352" s="87" t="s">
        <v>190</v>
      </c>
      <c r="E352" s="87" t="s">
        <v>203</v>
      </c>
      <c r="F352" s="87">
        <v>2020</v>
      </c>
      <c r="G352" s="87" t="s">
        <v>202</v>
      </c>
      <c r="H352" s="93">
        <v>1378458</v>
      </c>
    </row>
    <row r="353" spans="2:8" ht="20.100000000000001" customHeight="1" x14ac:dyDescent="0.25">
      <c r="B353" s="92">
        <v>43887</v>
      </c>
      <c r="C353" s="87" t="s">
        <v>189</v>
      </c>
      <c r="D353" s="87" t="s">
        <v>183</v>
      </c>
      <c r="E353" s="87" t="s">
        <v>203</v>
      </c>
      <c r="F353" s="87">
        <v>2020</v>
      </c>
      <c r="G353" s="87" t="s">
        <v>202</v>
      </c>
      <c r="H353" s="93">
        <v>812267</v>
      </c>
    </row>
    <row r="354" spans="2:8" ht="20.100000000000001" customHeight="1" x14ac:dyDescent="0.25">
      <c r="B354" s="92">
        <v>43888</v>
      </c>
      <c r="C354" s="87" t="s">
        <v>194</v>
      </c>
      <c r="D354" s="87" t="s">
        <v>187</v>
      </c>
      <c r="E354" s="87" t="s">
        <v>203</v>
      </c>
      <c r="F354" s="87">
        <v>2020</v>
      </c>
      <c r="G354" s="87" t="s">
        <v>202</v>
      </c>
      <c r="H354" s="93">
        <v>1473799</v>
      </c>
    </row>
    <row r="355" spans="2:8" ht="20.100000000000001" customHeight="1" x14ac:dyDescent="0.25">
      <c r="B355" s="92">
        <v>43888</v>
      </c>
      <c r="C355" s="87" t="s">
        <v>182</v>
      </c>
      <c r="D355" s="87" t="s">
        <v>190</v>
      </c>
      <c r="E355" s="87" t="s">
        <v>203</v>
      </c>
      <c r="F355" s="87">
        <v>2020</v>
      </c>
      <c r="G355" s="87" t="s">
        <v>202</v>
      </c>
      <c r="H355" s="93">
        <v>1085955</v>
      </c>
    </row>
    <row r="356" spans="2:8" ht="20.100000000000001" customHeight="1" x14ac:dyDescent="0.25">
      <c r="B356" s="92">
        <v>43891</v>
      </c>
      <c r="C356" s="87" t="s">
        <v>182</v>
      </c>
      <c r="D356" s="87" t="s">
        <v>193</v>
      </c>
      <c r="E356" s="87" t="s">
        <v>204</v>
      </c>
      <c r="F356" s="87">
        <v>2020</v>
      </c>
      <c r="G356" s="87" t="s">
        <v>202</v>
      </c>
      <c r="H356" s="93">
        <v>1822041</v>
      </c>
    </row>
    <row r="357" spans="2:8" ht="20.100000000000001" customHeight="1" x14ac:dyDescent="0.25">
      <c r="B357" s="92">
        <v>43892</v>
      </c>
      <c r="C357" s="87" t="s">
        <v>182</v>
      </c>
      <c r="D357" s="87" t="s">
        <v>187</v>
      </c>
      <c r="E357" s="87" t="s">
        <v>204</v>
      </c>
      <c r="F357" s="87">
        <v>2020</v>
      </c>
      <c r="G357" s="87" t="s">
        <v>202</v>
      </c>
      <c r="H357" s="93">
        <v>942170</v>
      </c>
    </row>
    <row r="358" spans="2:8" ht="20.100000000000001" customHeight="1" x14ac:dyDescent="0.25">
      <c r="B358" s="92">
        <v>43894</v>
      </c>
      <c r="C358" s="87" t="s">
        <v>182</v>
      </c>
      <c r="D358" s="87" t="s">
        <v>183</v>
      </c>
      <c r="E358" s="87" t="s">
        <v>204</v>
      </c>
      <c r="F358" s="87">
        <v>2020</v>
      </c>
      <c r="G358" s="87" t="s">
        <v>202</v>
      </c>
      <c r="H358" s="93">
        <v>1771632</v>
      </c>
    </row>
    <row r="359" spans="2:8" ht="20.100000000000001" customHeight="1" x14ac:dyDescent="0.25">
      <c r="B359" s="92">
        <v>43894</v>
      </c>
      <c r="C359" s="87" t="s">
        <v>182</v>
      </c>
      <c r="D359" s="87" t="s">
        <v>183</v>
      </c>
      <c r="E359" s="87" t="s">
        <v>204</v>
      </c>
      <c r="F359" s="87">
        <v>2020</v>
      </c>
      <c r="G359" s="87" t="s">
        <v>202</v>
      </c>
      <c r="H359" s="93">
        <v>790962</v>
      </c>
    </row>
    <row r="360" spans="2:8" ht="20.100000000000001" customHeight="1" x14ac:dyDescent="0.25">
      <c r="B360" s="92">
        <v>43894</v>
      </c>
      <c r="C360" s="87" t="s">
        <v>182</v>
      </c>
      <c r="D360" s="87" t="s">
        <v>183</v>
      </c>
      <c r="E360" s="87" t="s">
        <v>204</v>
      </c>
      <c r="F360" s="87">
        <v>2020</v>
      </c>
      <c r="G360" s="87" t="s">
        <v>202</v>
      </c>
      <c r="H360" s="93">
        <v>1148983</v>
      </c>
    </row>
    <row r="361" spans="2:8" ht="20.100000000000001" customHeight="1" x14ac:dyDescent="0.25">
      <c r="B361" s="92">
        <v>43897</v>
      </c>
      <c r="C361" s="87" t="s">
        <v>182</v>
      </c>
      <c r="D361" s="87" t="s">
        <v>193</v>
      </c>
      <c r="E361" s="87" t="s">
        <v>204</v>
      </c>
      <c r="F361" s="87">
        <v>2020</v>
      </c>
      <c r="G361" s="87" t="s">
        <v>202</v>
      </c>
      <c r="H361" s="93">
        <v>1233631</v>
      </c>
    </row>
    <row r="362" spans="2:8" ht="20.100000000000001" customHeight="1" x14ac:dyDescent="0.25">
      <c r="B362" s="92">
        <v>43901</v>
      </c>
      <c r="C362" s="87" t="s">
        <v>182</v>
      </c>
      <c r="D362" s="87" t="s">
        <v>183</v>
      </c>
      <c r="E362" s="87" t="s">
        <v>204</v>
      </c>
      <c r="F362" s="87">
        <v>2020</v>
      </c>
      <c r="G362" s="87" t="s">
        <v>202</v>
      </c>
      <c r="H362" s="93">
        <v>1107658</v>
      </c>
    </row>
    <row r="363" spans="2:8" ht="20.100000000000001" customHeight="1" x14ac:dyDescent="0.25">
      <c r="B363" s="92">
        <v>43903</v>
      </c>
      <c r="C363" s="87" t="s">
        <v>182</v>
      </c>
      <c r="D363" s="87" t="s">
        <v>183</v>
      </c>
      <c r="E363" s="87" t="s">
        <v>204</v>
      </c>
      <c r="F363" s="87">
        <v>2020</v>
      </c>
      <c r="G363" s="87" t="s">
        <v>202</v>
      </c>
      <c r="H363" s="93">
        <v>1498380</v>
      </c>
    </row>
    <row r="364" spans="2:8" ht="20.100000000000001" customHeight="1" x14ac:dyDescent="0.25">
      <c r="B364" s="92">
        <v>43905</v>
      </c>
      <c r="C364" s="87" t="s">
        <v>182</v>
      </c>
      <c r="D364" s="87" t="s">
        <v>183</v>
      </c>
      <c r="E364" s="87" t="s">
        <v>204</v>
      </c>
      <c r="F364" s="87">
        <v>2020</v>
      </c>
      <c r="G364" s="87" t="s">
        <v>202</v>
      </c>
      <c r="H364" s="93">
        <v>226445</v>
      </c>
    </row>
    <row r="365" spans="2:8" ht="20.100000000000001" customHeight="1" x14ac:dyDescent="0.25">
      <c r="B365" s="92">
        <v>43906</v>
      </c>
      <c r="C365" s="87" t="s">
        <v>182</v>
      </c>
      <c r="D365" s="87" t="s">
        <v>183</v>
      </c>
      <c r="E365" s="87" t="s">
        <v>204</v>
      </c>
      <c r="F365" s="87">
        <v>2020</v>
      </c>
      <c r="G365" s="87" t="s">
        <v>202</v>
      </c>
      <c r="H365" s="93">
        <v>407754</v>
      </c>
    </row>
    <row r="366" spans="2:8" ht="20.100000000000001" customHeight="1" x14ac:dyDescent="0.25">
      <c r="B366" s="92">
        <v>43907</v>
      </c>
      <c r="C366" s="87" t="s">
        <v>182</v>
      </c>
      <c r="D366" s="87" t="s">
        <v>183</v>
      </c>
      <c r="E366" s="87" t="s">
        <v>204</v>
      </c>
      <c r="F366" s="87">
        <v>2020</v>
      </c>
      <c r="G366" s="87" t="s">
        <v>202</v>
      </c>
      <c r="H366" s="93">
        <v>322835</v>
      </c>
    </row>
    <row r="367" spans="2:8" ht="20.100000000000001" customHeight="1" x14ac:dyDescent="0.25">
      <c r="B367" s="92">
        <v>43907</v>
      </c>
      <c r="C367" s="87" t="s">
        <v>182</v>
      </c>
      <c r="D367" s="87" t="s">
        <v>187</v>
      </c>
      <c r="E367" s="87" t="s">
        <v>204</v>
      </c>
      <c r="F367" s="87">
        <v>2020</v>
      </c>
      <c r="G367" s="87" t="s">
        <v>202</v>
      </c>
      <c r="H367" s="93">
        <v>667093</v>
      </c>
    </row>
    <row r="368" spans="2:8" ht="20.100000000000001" customHeight="1" x14ac:dyDescent="0.25">
      <c r="B368" s="92">
        <v>43909</v>
      </c>
      <c r="C368" s="87" t="s">
        <v>194</v>
      </c>
      <c r="D368" s="87" t="s">
        <v>183</v>
      </c>
      <c r="E368" s="87" t="s">
        <v>204</v>
      </c>
      <c r="F368" s="87">
        <v>2020</v>
      </c>
      <c r="G368" s="87" t="s">
        <v>202</v>
      </c>
      <c r="H368" s="93">
        <v>1257419</v>
      </c>
    </row>
    <row r="369" spans="2:8" ht="20.100000000000001" customHeight="1" x14ac:dyDescent="0.25">
      <c r="B369" s="92">
        <v>43909</v>
      </c>
      <c r="C369" s="87" t="s">
        <v>195</v>
      </c>
      <c r="D369" s="87" t="s">
        <v>193</v>
      </c>
      <c r="E369" s="87" t="s">
        <v>204</v>
      </c>
      <c r="F369" s="87">
        <v>2020</v>
      </c>
      <c r="G369" s="87" t="s">
        <v>202</v>
      </c>
      <c r="H369" s="93">
        <v>1289709</v>
      </c>
    </row>
    <row r="370" spans="2:8" ht="20.100000000000001" customHeight="1" x14ac:dyDescent="0.25">
      <c r="B370" s="92">
        <v>43911</v>
      </c>
      <c r="C370" s="87" t="s">
        <v>195</v>
      </c>
      <c r="D370" s="87" t="s">
        <v>190</v>
      </c>
      <c r="E370" s="87" t="s">
        <v>204</v>
      </c>
      <c r="F370" s="87">
        <v>2020</v>
      </c>
      <c r="G370" s="87" t="s">
        <v>202</v>
      </c>
      <c r="H370" s="93">
        <v>344951</v>
      </c>
    </row>
    <row r="371" spans="2:8" ht="20.100000000000001" customHeight="1" x14ac:dyDescent="0.25">
      <c r="B371" s="92">
        <v>43912</v>
      </c>
      <c r="C371" s="87" t="s">
        <v>195</v>
      </c>
      <c r="D371" s="87" t="s">
        <v>190</v>
      </c>
      <c r="E371" s="87" t="s">
        <v>204</v>
      </c>
      <c r="F371" s="87">
        <v>2020</v>
      </c>
      <c r="G371" s="87" t="s">
        <v>202</v>
      </c>
      <c r="H371" s="93">
        <v>1326360</v>
      </c>
    </row>
    <row r="372" spans="2:8" ht="20.100000000000001" customHeight="1" x14ac:dyDescent="0.25">
      <c r="B372" s="92">
        <v>43914</v>
      </c>
      <c r="C372" s="87" t="s">
        <v>195</v>
      </c>
      <c r="D372" s="87" t="s">
        <v>190</v>
      </c>
      <c r="E372" s="87" t="s">
        <v>204</v>
      </c>
      <c r="F372" s="87">
        <v>2020</v>
      </c>
      <c r="G372" s="87" t="s">
        <v>202</v>
      </c>
      <c r="H372" s="93">
        <v>1863118</v>
      </c>
    </row>
    <row r="373" spans="2:8" ht="20.100000000000001" customHeight="1" x14ac:dyDescent="0.25">
      <c r="B373" s="92">
        <v>43924</v>
      </c>
      <c r="C373" s="87" t="s">
        <v>195</v>
      </c>
      <c r="D373" s="87" t="s">
        <v>190</v>
      </c>
      <c r="E373" s="87" t="s">
        <v>205</v>
      </c>
      <c r="F373" s="87">
        <v>2020</v>
      </c>
      <c r="G373" s="87" t="s">
        <v>202</v>
      </c>
      <c r="H373" s="93">
        <v>1153948</v>
      </c>
    </row>
    <row r="374" spans="2:8" ht="20.100000000000001" customHeight="1" x14ac:dyDescent="0.25">
      <c r="B374" s="92">
        <v>43924</v>
      </c>
      <c r="C374" s="87" t="s">
        <v>195</v>
      </c>
      <c r="D374" s="87" t="s">
        <v>190</v>
      </c>
      <c r="E374" s="87" t="s">
        <v>205</v>
      </c>
      <c r="F374" s="87">
        <v>2020</v>
      </c>
      <c r="G374" s="87" t="s">
        <v>202</v>
      </c>
      <c r="H374" s="93">
        <v>752850</v>
      </c>
    </row>
    <row r="375" spans="2:8" ht="20.100000000000001" customHeight="1" x14ac:dyDescent="0.25">
      <c r="B375" s="92">
        <v>43926</v>
      </c>
      <c r="C375" s="87" t="s">
        <v>195</v>
      </c>
      <c r="D375" s="87" t="s">
        <v>190</v>
      </c>
      <c r="E375" s="87" t="s">
        <v>205</v>
      </c>
      <c r="F375" s="87">
        <v>2020</v>
      </c>
      <c r="G375" s="87" t="s">
        <v>202</v>
      </c>
      <c r="H375" s="93">
        <v>1649721</v>
      </c>
    </row>
    <row r="376" spans="2:8" ht="20.100000000000001" customHeight="1" x14ac:dyDescent="0.25">
      <c r="B376" s="92">
        <v>43926</v>
      </c>
      <c r="C376" s="87" t="s">
        <v>195</v>
      </c>
      <c r="D376" s="87" t="s">
        <v>190</v>
      </c>
      <c r="E376" s="87" t="s">
        <v>205</v>
      </c>
      <c r="F376" s="87">
        <v>2020</v>
      </c>
      <c r="G376" s="87" t="s">
        <v>202</v>
      </c>
      <c r="H376" s="93">
        <v>1014259</v>
      </c>
    </row>
    <row r="377" spans="2:8" ht="20.100000000000001" customHeight="1" x14ac:dyDescent="0.25">
      <c r="B377" s="92">
        <v>43926</v>
      </c>
      <c r="C377" s="87" t="s">
        <v>195</v>
      </c>
      <c r="D377" s="87" t="s">
        <v>190</v>
      </c>
      <c r="E377" s="87" t="s">
        <v>205</v>
      </c>
      <c r="F377" s="87">
        <v>2020</v>
      </c>
      <c r="G377" s="87" t="s">
        <v>202</v>
      </c>
      <c r="H377" s="93">
        <v>849261</v>
      </c>
    </row>
    <row r="378" spans="2:8" ht="20.100000000000001" customHeight="1" x14ac:dyDescent="0.25">
      <c r="B378" s="92">
        <v>43927</v>
      </c>
      <c r="C378" s="87" t="s">
        <v>195</v>
      </c>
      <c r="D378" s="87" t="s">
        <v>190</v>
      </c>
      <c r="E378" s="87" t="s">
        <v>205</v>
      </c>
      <c r="F378" s="87">
        <v>2020</v>
      </c>
      <c r="G378" s="87" t="s">
        <v>202</v>
      </c>
      <c r="H378" s="93">
        <v>1716438</v>
      </c>
    </row>
    <row r="379" spans="2:8" ht="20.100000000000001" customHeight="1" x14ac:dyDescent="0.25">
      <c r="B379" s="92">
        <v>43930</v>
      </c>
      <c r="C379" s="87" t="s">
        <v>195</v>
      </c>
      <c r="D379" s="87" t="s">
        <v>190</v>
      </c>
      <c r="E379" s="87" t="s">
        <v>205</v>
      </c>
      <c r="F379" s="87">
        <v>2020</v>
      </c>
      <c r="G379" s="87" t="s">
        <v>202</v>
      </c>
      <c r="H379" s="93">
        <v>1862963</v>
      </c>
    </row>
    <row r="380" spans="2:8" ht="20.100000000000001" customHeight="1" x14ac:dyDescent="0.25">
      <c r="B380" s="92">
        <v>43931</v>
      </c>
      <c r="C380" s="87" t="s">
        <v>195</v>
      </c>
      <c r="D380" s="87" t="s">
        <v>190</v>
      </c>
      <c r="E380" s="87" t="s">
        <v>205</v>
      </c>
      <c r="F380" s="87">
        <v>2020</v>
      </c>
      <c r="G380" s="87" t="s">
        <v>202</v>
      </c>
      <c r="H380" s="93">
        <v>1454907</v>
      </c>
    </row>
    <row r="381" spans="2:8" ht="20.100000000000001" customHeight="1" x14ac:dyDescent="0.25">
      <c r="B381" s="92">
        <v>43931</v>
      </c>
      <c r="C381" s="87" t="s">
        <v>195</v>
      </c>
      <c r="D381" s="87" t="s">
        <v>190</v>
      </c>
      <c r="E381" s="87" t="s">
        <v>205</v>
      </c>
      <c r="F381" s="87">
        <v>2020</v>
      </c>
      <c r="G381" s="87" t="s">
        <v>202</v>
      </c>
      <c r="H381" s="93">
        <v>207300</v>
      </c>
    </row>
    <row r="382" spans="2:8" ht="20.100000000000001" customHeight="1" x14ac:dyDescent="0.25">
      <c r="B382" s="92">
        <v>43932</v>
      </c>
      <c r="C382" s="87" t="s">
        <v>195</v>
      </c>
      <c r="D382" s="87" t="s">
        <v>190</v>
      </c>
      <c r="E382" s="87" t="s">
        <v>205</v>
      </c>
      <c r="F382" s="87">
        <v>2020</v>
      </c>
      <c r="G382" s="87" t="s">
        <v>202</v>
      </c>
      <c r="H382" s="93">
        <v>536469</v>
      </c>
    </row>
    <row r="383" spans="2:8" ht="20.100000000000001" customHeight="1" x14ac:dyDescent="0.25">
      <c r="B383" s="92">
        <v>43932</v>
      </c>
      <c r="C383" s="87" t="s">
        <v>195</v>
      </c>
      <c r="D383" s="87" t="s">
        <v>183</v>
      </c>
      <c r="E383" s="87" t="s">
        <v>205</v>
      </c>
      <c r="F383" s="87">
        <v>2020</v>
      </c>
      <c r="G383" s="87" t="s">
        <v>202</v>
      </c>
      <c r="H383" s="93">
        <v>1230645</v>
      </c>
    </row>
    <row r="384" spans="2:8" ht="20.100000000000001" customHeight="1" x14ac:dyDescent="0.25">
      <c r="B384" s="92">
        <v>43933</v>
      </c>
      <c r="C384" s="87" t="s">
        <v>195</v>
      </c>
      <c r="D384" s="87" t="s">
        <v>190</v>
      </c>
      <c r="E384" s="87" t="s">
        <v>205</v>
      </c>
      <c r="F384" s="87">
        <v>2020</v>
      </c>
      <c r="G384" s="87" t="s">
        <v>202</v>
      </c>
      <c r="H384" s="93">
        <v>153011</v>
      </c>
    </row>
    <row r="385" spans="2:8" ht="20.100000000000001" customHeight="1" x14ac:dyDescent="0.25">
      <c r="B385" s="92">
        <v>43933</v>
      </c>
      <c r="C385" s="87" t="s">
        <v>195</v>
      </c>
      <c r="D385" s="87" t="s">
        <v>190</v>
      </c>
      <c r="E385" s="87" t="s">
        <v>205</v>
      </c>
      <c r="F385" s="87">
        <v>2020</v>
      </c>
      <c r="G385" s="87" t="s">
        <v>202</v>
      </c>
      <c r="H385" s="93">
        <v>1697736</v>
      </c>
    </row>
    <row r="386" spans="2:8" ht="20.100000000000001" customHeight="1" x14ac:dyDescent="0.25">
      <c r="B386" s="92">
        <v>43935</v>
      </c>
      <c r="C386" s="87" t="s">
        <v>195</v>
      </c>
      <c r="D386" s="87" t="s">
        <v>190</v>
      </c>
      <c r="E386" s="87" t="s">
        <v>205</v>
      </c>
      <c r="F386" s="87">
        <v>2020</v>
      </c>
      <c r="G386" s="87" t="s">
        <v>202</v>
      </c>
      <c r="H386" s="93">
        <v>281074</v>
      </c>
    </row>
    <row r="387" spans="2:8" ht="20.100000000000001" customHeight="1" x14ac:dyDescent="0.25">
      <c r="B387" s="92">
        <v>43939</v>
      </c>
      <c r="C387" s="87" t="s">
        <v>195</v>
      </c>
      <c r="D387" s="87" t="s">
        <v>190</v>
      </c>
      <c r="E387" s="87" t="s">
        <v>205</v>
      </c>
      <c r="F387" s="87">
        <v>2020</v>
      </c>
      <c r="G387" s="87" t="s">
        <v>202</v>
      </c>
      <c r="H387" s="93">
        <v>1125999</v>
      </c>
    </row>
    <row r="388" spans="2:8" ht="20.100000000000001" customHeight="1" x14ac:dyDescent="0.25">
      <c r="B388" s="92">
        <v>43939</v>
      </c>
      <c r="C388" s="87" t="s">
        <v>195</v>
      </c>
      <c r="D388" s="87" t="s">
        <v>183</v>
      </c>
      <c r="E388" s="87" t="s">
        <v>205</v>
      </c>
      <c r="F388" s="87">
        <v>2020</v>
      </c>
      <c r="G388" s="87" t="s">
        <v>202</v>
      </c>
      <c r="H388" s="93">
        <v>1541895</v>
      </c>
    </row>
    <row r="389" spans="2:8" ht="20.100000000000001" customHeight="1" x14ac:dyDescent="0.25">
      <c r="B389" s="92">
        <v>43941</v>
      </c>
      <c r="C389" s="87" t="s">
        <v>194</v>
      </c>
      <c r="D389" s="87" t="s">
        <v>183</v>
      </c>
      <c r="E389" s="87" t="s">
        <v>205</v>
      </c>
      <c r="F389" s="87">
        <v>2020</v>
      </c>
      <c r="G389" s="87" t="s">
        <v>202</v>
      </c>
      <c r="H389" s="93">
        <v>1607715</v>
      </c>
    </row>
    <row r="390" spans="2:8" ht="20.100000000000001" customHeight="1" x14ac:dyDescent="0.25">
      <c r="B390" s="92">
        <v>43945</v>
      </c>
      <c r="C390" s="87" t="s">
        <v>194</v>
      </c>
      <c r="D390" s="87" t="s">
        <v>183</v>
      </c>
      <c r="E390" s="87" t="s">
        <v>205</v>
      </c>
      <c r="F390" s="87">
        <v>2020</v>
      </c>
      <c r="G390" s="87" t="s">
        <v>202</v>
      </c>
      <c r="H390" s="93">
        <v>824127</v>
      </c>
    </row>
    <row r="391" spans="2:8" ht="20.100000000000001" customHeight="1" x14ac:dyDescent="0.25">
      <c r="B391" s="92">
        <v>43947</v>
      </c>
      <c r="C391" s="87" t="s">
        <v>194</v>
      </c>
      <c r="D391" s="87" t="s">
        <v>183</v>
      </c>
      <c r="E391" s="87" t="s">
        <v>205</v>
      </c>
      <c r="F391" s="87">
        <v>2020</v>
      </c>
      <c r="G391" s="87" t="s">
        <v>202</v>
      </c>
      <c r="H391" s="93">
        <v>500931</v>
      </c>
    </row>
    <row r="392" spans="2:8" ht="20.100000000000001" customHeight="1" x14ac:dyDescent="0.25">
      <c r="B392" s="92">
        <v>43947</v>
      </c>
      <c r="C392" s="87" t="s">
        <v>194</v>
      </c>
      <c r="D392" s="87" t="s">
        <v>183</v>
      </c>
      <c r="E392" s="87" t="s">
        <v>205</v>
      </c>
      <c r="F392" s="87">
        <v>2020</v>
      </c>
      <c r="G392" s="87" t="s">
        <v>202</v>
      </c>
      <c r="H392" s="93">
        <v>343248</v>
      </c>
    </row>
    <row r="393" spans="2:8" ht="20.100000000000001" customHeight="1" x14ac:dyDescent="0.25">
      <c r="B393" s="92">
        <v>43947</v>
      </c>
      <c r="C393" s="87" t="s">
        <v>194</v>
      </c>
      <c r="D393" s="87" t="s">
        <v>183</v>
      </c>
      <c r="E393" s="87" t="s">
        <v>205</v>
      </c>
      <c r="F393" s="87">
        <v>2020</v>
      </c>
      <c r="G393" s="87" t="s">
        <v>202</v>
      </c>
      <c r="H393" s="93">
        <v>238885</v>
      </c>
    </row>
    <row r="394" spans="2:8" ht="20.100000000000001" customHeight="1" x14ac:dyDescent="0.25">
      <c r="B394" s="92">
        <v>43948</v>
      </c>
      <c r="C394" s="87" t="s">
        <v>194</v>
      </c>
      <c r="D394" s="87" t="s">
        <v>183</v>
      </c>
      <c r="E394" s="87" t="s">
        <v>205</v>
      </c>
      <c r="F394" s="87">
        <v>2020</v>
      </c>
      <c r="G394" s="87" t="s">
        <v>202</v>
      </c>
      <c r="H394" s="93">
        <v>223896</v>
      </c>
    </row>
    <row r="395" spans="2:8" ht="20.100000000000001" customHeight="1" x14ac:dyDescent="0.25">
      <c r="B395" s="92">
        <v>43948</v>
      </c>
      <c r="C395" s="87" t="s">
        <v>194</v>
      </c>
      <c r="D395" s="87" t="s">
        <v>183</v>
      </c>
      <c r="E395" s="87" t="s">
        <v>205</v>
      </c>
      <c r="F395" s="87">
        <v>2020</v>
      </c>
      <c r="G395" s="87" t="s">
        <v>202</v>
      </c>
      <c r="H395" s="93">
        <v>1425288</v>
      </c>
    </row>
    <row r="396" spans="2:8" ht="20.100000000000001" customHeight="1" x14ac:dyDescent="0.25">
      <c r="B396" s="92">
        <v>43949</v>
      </c>
      <c r="C396" s="87" t="s">
        <v>186</v>
      </c>
      <c r="D396" s="87" t="s">
        <v>183</v>
      </c>
      <c r="E396" s="87" t="s">
        <v>205</v>
      </c>
      <c r="F396" s="87">
        <v>2020</v>
      </c>
      <c r="G396" s="87" t="s">
        <v>202</v>
      </c>
      <c r="H396" s="93">
        <v>949953</v>
      </c>
    </row>
    <row r="397" spans="2:8" ht="20.100000000000001" customHeight="1" x14ac:dyDescent="0.25">
      <c r="B397" s="92">
        <v>43951</v>
      </c>
      <c r="C397" s="87" t="s">
        <v>186</v>
      </c>
      <c r="D397" s="87" t="s">
        <v>183</v>
      </c>
      <c r="E397" s="87" t="s">
        <v>205</v>
      </c>
      <c r="F397" s="87">
        <v>2020</v>
      </c>
      <c r="G397" s="87" t="s">
        <v>202</v>
      </c>
      <c r="H397" s="93">
        <v>1122767</v>
      </c>
    </row>
    <row r="398" spans="2:8" ht="20.100000000000001" customHeight="1" x14ac:dyDescent="0.25">
      <c r="B398" s="92">
        <v>43952</v>
      </c>
      <c r="C398" s="87" t="s">
        <v>186</v>
      </c>
      <c r="D398" s="87" t="s">
        <v>183</v>
      </c>
      <c r="E398" s="87" t="s">
        <v>206</v>
      </c>
      <c r="F398" s="87">
        <v>2020</v>
      </c>
      <c r="G398" s="87" t="s">
        <v>207</v>
      </c>
      <c r="H398" s="93">
        <v>1506717</v>
      </c>
    </row>
    <row r="399" spans="2:8" ht="20.100000000000001" customHeight="1" x14ac:dyDescent="0.25">
      <c r="B399" s="92">
        <v>43953</v>
      </c>
      <c r="C399" s="87" t="s">
        <v>186</v>
      </c>
      <c r="D399" s="87" t="s">
        <v>183</v>
      </c>
      <c r="E399" s="87" t="s">
        <v>206</v>
      </c>
      <c r="F399" s="87">
        <v>2020</v>
      </c>
      <c r="G399" s="87" t="s">
        <v>207</v>
      </c>
      <c r="H399" s="93">
        <v>842817</v>
      </c>
    </row>
    <row r="400" spans="2:8" ht="20.100000000000001" customHeight="1" x14ac:dyDescent="0.25">
      <c r="B400" s="92">
        <v>43955</v>
      </c>
      <c r="C400" s="87" t="s">
        <v>186</v>
      </c>
      <c r="D400" s="87" t="s">
        <v>183</v>
      </c>
      <c r="E400" s="87" t="s">
        <v>206</v>
      </c>
      <c r="F400" s="87">
        <v>2020</v>
      </c>
      <c r="G400" s="87" t="s">
        <v>207</v>
      </c>
      <c r="H400" s="93">
        <v>1389693</v>
      </c>
    </row>
    <row r="401" spans="2:8" ht="20.100000000000001" customHeight="1" x14ac:dyDescent="0.25">
      <c r="B401" s="92">
        <v>43956</v>
      </c>
      <c r="C401" s="87" t="s">
        <v>186</v>
      </c>
      <c r="D401" s="87" t="s">
        <v>183</v>
      </c>
      <c r="E401" s="87" t="s">
        <v>206</v>
      </c>
      <c r="F401" s="87">
        <v>2020</v>
      </c>
      <c r="G401" s="87" t="s">
        <v>207</v>
      </c>
      <c r="H401" s="93">
        <v>563256</v>
      </c>
    </row>
    <row r="402" spans="2:8" ht="20.100000000000001" customHeight="1" x14ac:dyDescent="0.25">
      <c r="B402" s="92">
        <v>43956</v>
      </c>
      <c r="C402" s="87" t="s">
        <v>186</v>
      </c>
      <c r="D402" s="87" t="s">
        <v>193</v>
      </c>
      <c r="E402" s="87" t="s">
        <v>206</v>
      </c>
      <c r="F402" s="87">
        <v>2020</v>
      </c>
      <c r="G402" s="87" t="s">
        <v>207</v>
      </c>
      <c r="H402" s="93">
        <v>1893271</v>
      </c>
    </row>
    <row r="403" spans="2:8" ht="20.100000000000001" customHeight="1" x14ac:dyDescent="0.25">
      <c r="B403" s="92">
        <v>43956</v>
      </c>
      <c r="C403" s="87" t="s">
        <v>186</v>
      </c>
      <c r="D403" s="87" t="s">
        <v>183</v>
      </c>
      <c r="E403" s="87" t="s">
        <v>206</v>
      </c>
      <c r="F403" s="87">
        <v>2020</v>
      </c>
      <c r="G403" s="87" t="s">
        <v>207</v>
      </c>
      <c r="H403" s="93">
        <v>688034</v>
      </c>
    </row>
    <row r="404" spans="2:8" ht="20.100000000000001" customHeight="1" x14ac:dyDescent="0.25">
      <c r="B404" s="92">
        <v>43957</v>
      </c>
      <c r="C404" s="87" t="s">
        <v>186</v>
      </c>
      <c r="D404" s="87" t="s">
        <v>183</v>
      </c>
      <c r="E404" s="87" t="s">
        <v>206</v>
      </c>
      <c r="F404" s="87">
        <v>2020</v>
      </c>
      <c r="G404" s="87" t="s">
        <v>207</v>
      </c>
      <c r="H404" s="93">
        <v>1612228</v>
      </c>
    </row>
    <row r="405" spans="2:8" ht="20.100000000000001" customHeight="1" x14ac:dyDescent="0.25">
      <c r="B405" s="92">
        <v>43959</v>
      </c>
      <c r="C405" s="87" t="s">
        <v>186</v>
      </c>
      <c r="D405" s="87" t="s">
        <v>183</v>
      </c>
      <c r="E405" s="87" t="s">
        <v>206</v>
      </c>
      <c r="F405" s="87">
        <v>2020</v>
      </c>
      <c r="G405" s="87" t="s">
        <v>207</v>
      </c>
      <c r="H405" s="93">
        <v>350572</v>
      </c>
    </row>
    <row r="406" spans="2:8" ht="20.100000000000001" customHeight="1" x14ac:dyDescent="0.25">
      <c r="B406" s="92">
        <v>43959</v>
      </c>
      <c r="C406" s="87" t="s">
        <v>186</v>
      </c>
      <c r="D406" s="87" t="s">
        <v>183</v>
      </c>
      <c r="E406" s="87" t="s">
        <v>206</v>
      </c>
      <c r="F406" s="87">
        <v>2020</v>
      </c>
      <c r="G406" s="87" t="s">
        <v>207</v>
      </c>
      <c r="H406" s="93">
        <v>1083441</v>
      </c>
    </row>
    <row r="407" spans="2:8" ht="20.100000000000001" customHeight="1" x14ac:dyDescent="0.25">
      <c r="B407" s="92">
        <v>43959</v>
      </c>
      <c r="C407" s="87" t="s">
        <v>186</v>
      </c>
      <c r="D407" s="87" t="s">
        <v>183</v>
      </c>
      <c r="E407" s="87" t="s">
        <v>206</v>
      </c>
      <c r="F407" s="87">
        <v>2020</v>
      </c>
      <c r="G407" s="87" t="s">
        <v>207</v>
      </c>
      <c r="H407" s="93">
        <v>1945477</v>
      </c>
    </row>
    <row r="408" spans="2:8" ht="20.100000000000001" customHeight="1" x14ac:dyDescent="0.25">
      <c r="B408" s="92">
        <v>43961</v>
      </c>
      <c r="C408" s="87" t="s">
        <v>186</v>
      </c>
      <c r="D408" s="87" t="s">
        <v>183</v>
      </c>
      <c r="E408" s="87" t="s">
        <v>206</v>
      </c>
      <c r="F408" s="87">
        <v>2020</v>
      </c>
      <c r="G408" s="87" t="s">
        <v>207</v>
      </c>
      <c r="H408" s="93">
        <v>340954</v>
      </c>
    </row>
    <row r="409" spans="2:8" ht="20.100000000000001" customHeight="1" x14ac:dyDescent="0.25">
      <c r="B409" s="92">
        <v>43964</v>
      </c>
      <c r="C409" s="87" t="s">
        <v>186</v>
      </c>
      <c r="D409" s="87" t="s">
        <v>183</v>
      </c>
      <c r="E409" s="87" t="s">
        <v>206</v>
      </c>
      <c r="F409" s="87">
        <v>2020</v>
      </c>
      <c r="G409" s="87" t="s">
        <v>207</v>
      </c>
      <c r="H409" s="93">
        <v>166600</v>
      </c>
    </row>
    <row r="410" spans="2:8" ht="20.100000000000001" customHeight="1" x14ac:dyDescent="0.25">
      <c r="B410" s="92">
        <v>43965</v>
      </c>
      <c r="C410" s="87" t="s">
        <v>186</v>
      </c>
      <c r="D410" s="87" t="s">
        <v>183</v>
      </c>
      <c r="E410" s="87" t="s">
        <v>206</v>
      </c>
      <c r="F410" s="87">
        <v>2020</v>
      </c>
      <c r="G410" s="87" t="s">
        <v>207</v>
      </c>
      <c r="H410" s="93">
        <v>1675768</v>
      </c>
    </row>
    <row r="411" spans="2:8" ht="20.100000000000001" customHeight="1" x14ac:dyDescent="0.25">
      <c r="B411" s="92">
        <v>43967</v>
      </c>
      <c r="C411" s="87" t="s">
        <v>186</v>
      </c>
      <c r="D411" s="87" t="s">
        <v>183</v>
      </c>
      <c r="E411" s="87" t="s">
        <v>206</v>
      </c>
      <c r="F411" s="87">
        <v>2020</v>
      </c>
      <c r="G411" s="87" t="s">
        <v>207</v>
      </c>
      <c r="H411" s="93">
        <v>140361</v>
      </c>
    </row>
    <row r="412" spans="2:8" ht="20.100000000000001" customHeight="1" x14ac:dyDescent="0.25">
      <c r="B412" s="92">
        <v>43971</v>
      </c>
      <c r="C412" s="87" t="s">
        <v>186</v>
      </c>
      <c r="D412" s="87" t="s">
        <v>183</v>
      </c>
      <c r="E412" s="87" t="s">
        <v>206</v>
      </c>
      <c r="F412" s="87">
        <v>2020</v>
      </c>
      <c r="G412" s="87" t="s">
        <v>207</v>
      </c>
      <c r="H412" s="93">
        <v>1671316</v>
      </c>
    </row>
    <row r="413" spans="2:8" ht="20.100000000000001" customHeight="1" x14ac:dyDescent="0.25">
      <c r="B413" s="92">
        <v>43972</v>
      </c>
      <c r="C413" s="87" t="s">
        <v>186</v>
      </c>
      <c r="D413" s="87" t="s">
        <v>183</v>
      </c>
      <c r="E413" s="87" t="s">
        <v>206</v>
      </c>
      <c r="F413" s="87">
        <v>2020</v>
      </c>
      <c r="G413" s="87" t="s">
        <v>207</v>
      </c>
      <c r="H413" s="93">
        <v>1968717</v>
      </c>
    </row>
    <row r="414" spans="2:8" ht="20.100000000000001" customHeight="1" x14ac:dyDescent="0.25">
      <c r="B414" s="92">
        <v>43973</v>
      </c>
      <c r="C414" s="87" t="s">
        <v>186</v>
      </c>
      <c r="D414" s="87" t="s">
        <v>193</v>
      </c>
      <c r="E414" s="87" t="s">
        <v>206</v>
      </c>
      <c r="F414" s="87">
        <v>2020</v>
      </c>
      <c r="G414" s="87" t="s">
        <v>207</v>
      </c>
      <c r="H414" s="93">
        <v>393879</v>
      </c>
    </row>
    <row r="415" spans="2:8" ht="20.100000000000001" customHeight="1" x14ac:dyDescent="0.25">
      <c r="B415" s="92">
        <v>43974</v>
      </c>
      <c r="C415" s="87" t="s">
        <v>186</v>
      </c>
      <c r="D415" s="87" t="s">
        <v>183</v>
      </c>
      <c r="E415" s="87" t="s">
        <v>206</v>
      </c>
      <c r="F415" s="87">
        <v>2020</v>
      </c>
      <c r="G415" s="87" t="s">
        <v>207</v>
      </c>
      <c r="H415" s="93">
        <v>1489957</v>
      </c>
    </row>
    <row r="416" spans="2:8" ht="20.100000000000001" customHeight="1" x14ac:dyDescent="0.25">
      <c r="B416" s="92">
        <v>43975</v>
      </c>
      <c r="C416" s="87" t="s">
        <v>186</v>
      </c>
      <c r="D416" s="87" t="s">
        <v>183</v>
      </c>
      <c r="E416" s="87" t="s">
        <v>206</v>
      </c>
      <c r="F416" s="87">
        <v>2020</v>
      </c>
      <c r="G416" s="87" t="s">
        <v>207</v>
      </c>
      <c r="H416" s="93">
        <v>156636</v>
      </c>
    </row>
    <row r="417" spans="2:8" ht="20.100000000000001" customHeight="1" x14ac:dyDescent="0.25">
      <c r="B417" s="92">
        <v>43975</v>
      </c>
      <c r="C417" s="87" t="s">
        <v>186</v>
      </c>
      <c r="D417" s="87" t="s">
        <v>193</v>
      </c>
      <c r="E417" s="87" t="s">
        <v>206</v>
      </c>
      <c r="F417" s="87">
        <v>2020</v>
      </c>
      <c r="G417" s="87" t="s">
        <v>207</v>
      </c>
      <c r="H417" s="93">
        <v>343043</v>
      </c>
    </row>
    <row r="418" spans="2:8" ht="20.100000000000001" customHeight="1" x14ac:dyDescent="0.25">
      <c r="B418" s="92">
        <v>43977</v>
      </c>
      <c r="C418" s="87" t="s">
        <v>186</v>
      </c>
      <c r="D418" s="87" t="s">
        <v>193</v>
      </c>
      <c r="E418" s="87" t="s">
        <v>206</v>
      </c>
      <c r="F418" s="87">
        <v>2020</v>
      </c>
      <c r="G418" s="87" t="s">
        <v>207</v>
      </c>
      <c r="H418" s="93">
        <v>153941</v>
      </c>
    </row>
    <row r="419" spans="2:8" ht="20.100000000000001" customHeight="1" x14ac:dyDescent="0.25">
      <c r="B419" s="92">
        <v>43978</v>
      </c>
      <c r="C419" s="87" t="s">
        <v>186</v>
      </c>
      <c r="D419" s="87" t="s">
        <v>193</v>
      </c>
      <c r="E419" s="87" t="s">
        <v>206</v>
      </c>
      <c r="F419" s="87">
        <v>2020</v>
      </c>
      <c r="G419" s="87" t="s">
        <v>207</v>
      </c>
      <c r="H419" s="93">
        <v>1725603</v>
      </c>
    </row>
    <row r="420" spans="2:8" ht="20.100000000000001" customHeight="1" x14ac:dyDescent="0.25">
      <c r="B420" s="92">
        <v>43979</v>
      </c>
      <c r="C420" s="87" t="s">
        <v>194</v>
      </c>
      <c r="D420" s="87" t="s">
        <v>190</v>
      </c>
      <c r="E420" s="87" t="s">
        <v>206</v>
      </c>
      <c r="F420" s="87">
        <v>2020</v>
      </c>
      <c r="G420" s="87" t="s">
        <v>207</v>
      </c>
      <c r="H420" s="93">
        <v>661441</v>
      </c>
    </row>
    <row r="421" spans="2:8" ht="20.100000000000001" customHeight="1" x14ac:dyDescent="0.25">
      <c r="B421" s="92">
        <v>43980</v>
      </c>
      <c r="C421" s="87" t="s">
        <v>186</v>
      </c>
      <c r="D421" s="87" t="s">
        <v>193</v>
      </c>
      <c r="E421" s="87" t="s">
        <v>206</v>
      </c>
      <c r="F421" s="87">
        <v>2020</v>
      </c>
      <c r="G421" s="87" t="s">
        <v>207</v>
      </c>
      <c r="H421" s="93">
        <v>1225116</v>
      </c>
    </row>
    <row r="422" spans="2:8" ht="20.100000000000001" customHeight="1" x14ac:dyDescent="0.25">
      <c r="B422" s="92">
        <v>43983</v>
      </c>
      <c r="C422" s="87" t="s">
        <v>186</v>
      </c>
      <c r="D422" s="87" t="s">
        <v>193</v>
      </c>
      <c r="E422" s="87" t="s">
        <v>208</v>
      </c>
      <c r="F422" s="87">
        <v>2020</v>
      </c>
      <c r="G422" s="87" t="s">
        <v>207</v>
      </c>
      <c r="H422" s="93">
        <v>1542829</v>
      </c>
    </row>
    <row r="423" spans="2:8" ht="20.100000000000001" customHeight="1" x14ac:dyDescent="0.25">
      <c r="B423" s="92">
        <v>43988</v>
      </c>
      <c r="C423" s="87" t="s">
        <v>186</v>
      </c>
      <c r="D423" s="87" t="s">
        <v>193</v>
      </c>
      <c r="E423" s="87" t="s">
        <v>208</v>
      </c>
      <c r="F423" s="87">
        <v>2020</v>
      </c>
      <c r="G423" s="87" t="s">
        <v>207</v>
      </c>
      <c r="H423" s="93">
        <v>1297497</v>
      </c>
    </row>
    <row r="424" spans="2:8" ht="20.100000000000001" customHeight="1" x14ac:dyDescent="0.25">
      <c r="B424" s="92">
        <v>43988</v>
      </c>
      <c r="C424" s="87" t="s">
        <v>194</v>
      </c>
      <c r="D424" s="87" t="s">
        <v>193</v>
      </c>
      <c r="E424" s="87" t="s">
        <v>208</v>
      </c>
      <c r="F424" s="87">
        <v>2020</v>
      </c>
      <c r="G424" s="87" t="s">
        <v>207</v>
      </c>
      <c r="H424" s="93">
        <v>1950030</v>
      </c>
    </row>
    <row r="425" spans="2:8" ht="20.100000000000001" customHeight="1" x14ac:dyDescent="0.25">
      <c r="B425" s="92">
        <v>43989</v>
      </c>
      <c r="C425" s="87" t="s">
        <v>186</v>
      </c>
      <c r="D425" s="87" t="s">
        <v>190</v>
      </c>
      <c r="E425" s="87" t="s">
        <v>208</v>
      </c>
      <c r="F425" s="87">
        <v>2020</v>
      </c>
      <c r="G425" s="87" t="s">
        <v>207</v>
      </c>
      <c r="H425" s="93">
        <v>1438207</v>
      </c>
    </row>
    <row r="426" spans="2:8" ht="20.100000000000001" customHeight="1" x14ac:dyDescent="0.25">
      <c r="B426" s="92">
        <v>43991</v>
      </c>
      <c r="C426" s="87" t="s">
        <v>186</v>
      </c>
      <c r="D426" s="87" t="s">
        <v>193</v>
      </c>
      <c r="E426" s="87" t="s">
        <v>208</v>
      </c>
      <c r="F426" s="87">
        <v>2020</v>
      </c>
      <c r="G426" s="87" t="s">
        <v>207</v>
      </c>
      <c r="H426" s="93">
        <v>1122487</v>
      </c>
    </row>
    <row r="427" spans="2:8" ht="20.100000000000001" customHeight="1" x14ac:dyDescent="0.25">
      <c r="B427" s="92">
        <v>43992</v>
      </c>
      <c r="C427" s="87" t="s">
        <v>186</v>
      </c>
      <c r="D427" s="87" t="s">
        <v>193</v>
      </c>
      <c r="E427" s="87" t="s">
        <v>208</v>
      </c>
      <c r="F427" s="87">
        <v>2020</v>
      </c>
      <c r="G427" s="87" t="s">
        <v>207</v>
      </c>
      <c r="H427" s="93">
        <v>297267</v>
      </c>
    </row>
    <row r="428" spans="2:8" ht="20.100000000000001" customHeight="1" x14ac:dyDescent="0.25">
      <c r="B428" s="92">
        <v>43992</v>
      </c>
      <c r="C428" s="87" t="s">
        <v>194</v>
      </c>
      <c r="D428" s="87" t="s">
        <v>193</v>
      </c>
      <c r="E428" s="87" t="s">
        <v>208</v>
      </c>
      <c r="F428" s="87">
        <v>2020</v>
      </c>
      <c r="G428" s="87" t="s">
        <v>207</v>
      </c>
      <c r="H428" s="93">
        <v>364278</v>
      </c>
    </row>
    <row r="429" spans="2:8" ht="20.100000000000001" customHeight="1" x14ac:dyDescent="0.25">
      <c r="B429" s="92">
        <v>43995</v>
      </c>
      <c r="C429" s="87" t="s">
        <v>186</v>
      </c>
      <c r="D429" s="87" t="s">
        <v>193</v>
      </c>
      <c r="E429" s="87" t="s">
        <v>208</v>
      </c>
      <c r="F429" s="87">
        <v>2020</v>
      </c>
      <c r="G429" s="87" t="s">
        <v>207</v>
      </c>
      <c r="H429" s="93">
        <v>731138</v>
      </c>
    </row>
    <row r="430" spans="2:8" ht="20.100000000000001" customHeight="1" x14ac:dyDescent="0.25">
      <c r="B430" s="92">
        <v>43998</v>
      </c>
      <c r="C430" s="87" t="s">
        <v>186</v>
      </c>
      <c r="D430" s="87" t="s">
        <v>193</v>
      </c>
      <c r="E430" s="87" t="s">
        <v>208</v>
      </c>
      <c r="F430" s="87">
        <v>2020</v>
      </c>
      <c r="G430" s="87" t="s">
        <v>207</v>
      </c>
      <c r="H430" s="93">
        <v>1558700</v>
      </c>
    </row>
    <row r="431" spans="2:8" ht="20.100000000000001" customHeight="1" x14ac:dyDescent="0.25">
      <c r="B431" s="92">
        <v>44001</v>
      </c>
      <c r="C431" s="87" t="s">
        <v>186</v>
      </c>
      <c r="D431" s="87" t="s">
        <v>183</v>
      </c>
      <c r="E431" s="87" t="s">
        <v>208</v>
      </c>
      <c r="F431" s="87">
        <v>2020</v>
      </c>
      <c r="G431" s="87" t="s">
        <v>207</v>
      </c>
      <c r="H431" s="93">
        <v>130451</v>
      </c>
    </row>
    <row r="432" spans="2:8" ht="20.100000000000001" customHeight="1" x14ac:dyDescent="0.25">
      <c r="B432" s="92">
        <v>44001</v>
      </c>
      <c r="C432" s="87" t="s">
        <v>194</v>
      </c>
      <c r="D432" s="87" t="s">
        <v>193</v>
      </c>
      <c r="E432" s="87" t="s">
        <v>208</v>
      </c>
      <c r="F432" s="87">
        <v>2020</v>
      </c>
      <c r="G432" s="87" t="s">
        <v>207</v>
      </c>
      <c r="H432" s="93">
        <v>1798005</v>
      </c>
    </row>
    <row r="433" spans="2:8" ht="20.100000000000001" customHeight="1" x14ac:dyDescent="0.25">
      <c r="B433" s="92">
        <v>44001</v>
      </c>
      <c r="C433" s="87" t="s">
        <v>186</v>
      </c>
      <c r="D433" s="87" t="s">
        <v>193</v>
      </c>
      <c r="E433" s="87" t="s">
        <v>208</v>
      </c>
      <c r="F433" s="87">
        <v>2020</v>
      </c>
      <c r="G433" s="87" t="s">
        <v>207</v>
      </c>
      <c r="H433" s="93">
        <v>956910</v>
      </c>
    </row>
    <row r="434" spans="2:8" ht="20.100000000000001" customHeight="1" x14ac:dyDescent="0.25">
      <c r="B434" s="92">
        <v>44002</v>
      </c>
      <c r="C434" s="87" t="s">
        <v>186</v>
      </c>
      <c r="D434" s="87" t="s">
        <v>190</v>
      </c>
      <c r="E434" s="87" t="s">
        <v>208</v>
      </c>
      <c r="F434" s="87">
        <v>2020</v>
      </c>
      <c r="G434" s="87" t="s">
        <v>207</v>
      </c>
      <c r="H434" s="93">
        <v>1973431</v>
      </c>
    </row>
    <row r="435" spans="2:8" ht="20.100000000000001" customHeight="1" x14ac:dyDescent="0.25">
      <c r="B435" s="92">
        <v>44008</v>
      </c>
      <c r="C435" s="87" t="s">
        <v>194</v>
      </c>
      <c r="D435" s="87" t="s">
        <v>190</v>
      </c>
      <c r="E435" s="87" t="s">
        <v>208</v>
      </c>
      <c r="F435" s="87">
        <v>2020</v>
      </c>
      <c r="G435" s="87" t="s">
        <v>207</v>
      </c>
      <c r="H435" s="93">
        <v>922236</v>
      </c>
    </row>
    <row r="436" spans="2:8" ht="20.100000000000001" customHeight="1" x14ac:dyDescent="0.25">
      <c r="B436" s="92">
        <v>44010</v>
      </c>
      <c r="C436" s="87" t="s">
        <v>186</v>
      </c>
      <c r="D436" s="87" t="s">
        <v>190</v>
      </c>
      <c r="E436" s="87" t="s">
        <v>208</v>
      </c>
      <c r="F436" s="87">
        <v>2020</v>
      </c>
      <c r="G436" s="87" t="s">
        <v>207</v>
      </c>
      <c r="H436" s="93">
        <v>945055</v>
      </c>
    </row>
    <row r="437" spans="2:8" ht="20.100000000000001" customHeight="1" x14ac:dyDescent="0.25">
      <c r="B437" s="92">
        <v>44014</v>
      </c>
      <c r="C437" s="87" t="s">
        <v>186</v>
      </c>
      <c r="D437" s="87" t="s">
        <v>190</v>
      </c>
      <c r="E437" s="87" t="s">
        <v>184</v>
      </c>
      <c r="F437" s="87">
        <v>2020</v>
      </c>
      <c r="G437" s="87" t="s">
        <v>185</v>
      </c>
      <c r="H437" s="93">
        <v>1500441</v>
      </c>
    </row>
    <row r="438" spans="2:8" ht="20.100000000000001" customHeight="1" x14ac:dyDescent="0.25">
      <c r="B438" s="92">
        <v>44014</v>
      </c>
      <c r="C438" s="87" t="s">
        <v>194</v>
      </c>
      <c r="D438" s="87" t="s">
        <v>190</v>
      </c>
      <c r="E438" s="87" t="s">
        <v>184</v>
      </c>
      <c r="F438" s="87">
        <v>2020</v>
      </c>
      <c r="G438" s="87" t="s">
        <v>185</v>
      </c>
      <c r="H438" s="93">
        <v>1246308</v>
      </c>
    </row>
    <row r="439" spans="2:8" ht="20.100000000000001" customHeight="1" x14ac:dyDescent="0.25">
      <c r="B439" s="92">
        <v>44019</v>
      </c>
      <c r="C439" s="87" t="s">
        <v>186</v>
      </c>
      <c r="D439" s="87" t="s">
        <v>190</v>
      </c>
      <c r="E439" s="87" t="s">
        <v>184</v>
      </c>
      <c r="F439" s="87">
        <v>2020</v>
      </c>
      <c r="G439" s="87" t="s">
        <v>185</v>
      </c>
      <c r="H439" s="93">
        <v>1009099</v>
      </c>
    </row>
    <row r="440" spans="2:8" ht="20.100000000000001" customHeight="1" x14ac:dyDescent="0.25">
      <c r="B440" s="92">
        <v>44020</v>
      </c>
      <c r="C440" s="87" t="s">
        <v>194</v>
      </c>
      <c r="D440" s="87" t="s">
        <v>190</v>
      </c>
      <c r="E440" s="87" t="s">
        <v>184</v>
      </c>
      <c r="F440" s="87">
        <v>2020</v>
      </c>
      <c r="G440" s="87" t="s">
        <v>185</v>
      </c>
      <c r="H440" s="93">
        <v>466491</v>
      </c>
    </row>
    <row r="441" spans="2:8" ht="20.100000000000001" customHeight="1" x14ac:dyDescent="0.25">
      <c r="B441" s="92">
        <v>44021</v>
      </c>
      <c r="C441" s="87" t="s">
        <v>194</v>
      </c>
      <c r="D441" s="87" t="s">
        <v>183</v>
      </c>
      <c r="E441" s="87" t="s">
        <v>184</v>
      </c>
      <c r="F441" s="87">
        <v>2020</v>
      </c>
      <c r="G441" s="87" t="s">
        <v>185</v>
      </c>
      <c r="H441" s="93">
        <v>1193385</v>
      </c>
    </row>
    <row r="442" spans="2:8" ht="20.100000000000001" customHeight="1" x14ac:dyDescent="0.25">
      <c r="B442" s="92">
        <v>44022</v>
      </c>
      <c r="C442" s="87" t="s">
        <v>194</v>
      </c>
      <c r="D442" s="87" t="s">
        <v>190</v>
      </c>
      <c r="E442" s="87" t="s">
        <v>184</v>
      </c>
      <c r="F442" s="87">
        <v>2020</v>
      </c>
      <c r="G442" s="87" t="s">
        <v>185</v>
      </c>
      <c r="H442" s="93">
        <v>625849</v>
      </c>
    </row>
    <row r="443" spans="2:8" ht="20.100000000000001" customHeight="1" x14ac:dyDescent="0.25">
      <c r="B443" s="92">
        <v>44031</v>
      </c>
      <c r="C443" s="87" t="s">
        <v>186</v>
      </c>
      <c r="D443" s="87" t="s">
        <v>190</v>
      </c>
      <c r="E443" s="87" t="s">
        <v>184</v>
      </c>
      <c r="F443" s="87">
        <v>2020</v>
      </c>
      <c r="G443" s="87" t="s">
        <v>185</v>
      </c>
      <c r="H443" s="93">
        <v>796233</v>
      </c>
    </row>
    <row r="444" spans="2:8" ht="20.100000000000001" customHeight="1" x14ac:dyDescent="0.25">
      <c r="B444" s="92">
        <v>44032</v>
      </c>
      <c r="C444" s="87" t="s">
        <v>194</v>
      </c>
      <c r="D444" s="87" t="s">
        <v>190</v>
      </c>
      <c r="E444" s="87" t="s">
        <v>184</v>
      </c>
      <c r="F444" s="87">
        <v>2020</v>
      </c>
      <c r="G444" s="87" t="s">
        <v>185</v>
      </c>
      <c r="H444" s="93">
        <v>1820445</v>
      </c>
    </row>
    <row r="445" spans="2:8" ht="20.100000000000001" customHeight="1" x14ac:dyDescent="0.25">
      <c r="B445" s="92">
        <v>44034</v>
      </c>
      <c r="C445" s="87" t="s">
        <v>194</v>
      </c>
      <c r="D445" s="87" t="s">
        <v>190</v>
      </c>
      <c r="E445" s="87" t="s">
        <v>184</v>
      </c>
      <c r="F445" s="87">
        <v>2020</v>
      </c>
      <c r="G445" s="87" t="s">
        <v>185</v>
      </c>
      <c r="H445" s="93">
        <v>1813892</v>
      </c>
    </row>
    <row r="446" spans="2:8" ht="20.100000000000001" customHeight="1" x14ac:dyDescent="0.25">
      <c r="B446" s="92">
        <v>44035</v>
      </c>
      <c r="C446" s="87" t="s">
        <v>186</v>
      </c>
      <c r="D446" s="87" t="s">
        <v>183</v>
      </c>
      <c r="E446" s="87" t="s">
        <v>184</v>
      </c>
      <c r="F446" s="87">
        <v>2020</v>
      </c>
      <c r="G446" s="87" t="s">
        <v>185</v>
      </c>
      <c r="H446" s="93">
        <v>164169</v>
      </c>
    </row>
    <row r="447" spans="2:8" ht="20.100000000000001" customHeight="1" x14ac:dyDescent="0.25">
      <c r="B447" s="92">
        <v>44041</v>
      </c>
      <c r="C447" s="87" t="s">
        <v>186</v>
      </c>
      <c r="D447" s="87" t="s">
        <v>190</v>
      </c>
      <c r="E447" s="87" t="s">
        <v>184</v>
      </c>
      <c r="F447" s="87">
        <v>2020</v>
      </c>
      <c r="G447" s="87" t="s">
        <v>185</v>
      </c>
      <c r="H447" s="93">
        <v>512670</v>
      </c>
    </row>
    <row r="448" spans="2:8" ht="20.100000000000001" customHeight="1" x14ac:dyDescent="0.25">
      <c r="B448" s="92">
        <v>44044</v>
      </c>
      <c r="C448" s="87" t="s">
        <v>186</v>
      </c>
      <c r="D448" s="87" t="s">
        <v>183</v>
      </c>
      <c r="E448" s="87" t="s">
        <v>191</v>
      </c>
      <c r="F448" s="87">
        <v>2020</v>
      </c>
      <c r="G448" s="87" t="s">
        <v>185</v>
      </c>
      <c r="H448" s="93">
        <v>651065</v>
      </c>
    </row>
    <row r="449" spans="2:8" ht="20.100000000000001" customHeight="1" x14ac:dyDescent="0.25">
      <c r="B449" s="92">
        <v>44045</v>
      </c>
      <c r="C449" s="87" t="s">
        <v>186</v>
      </c>
      <c r="D449" s="87" t="s">
        <v>183</v>
      </c>
      <c r="E449" s="87" t="s">
        <v>191</v>
      </c>
      <c r="F449" s="87">
        <v>2020</v>
      </c>
      <c r="G449" s="87" t="s">
        <v>185</v>
      </c>
      <c r="H449" s="93">
        <v>718481</v>
      </c>
    </row>
    <row r="450" spans="2:8" ht="20.100000000000001" customHeight="1" x14ac:dyDescent="0.25">
      <c r="B450" s="92">
        <v>44049</v>
      </c>
      <c r="C450" s="87" t="s">
        <v>194</v>
      </c>
      <c r="D450" s="87" t="s">
        <v>183</v>
      </c>
      <c r="E450" s="87" t="s">
        <v>191</v>
      </c>
      <c r="F450" s="87">
        <v>2020</v>
      </c>
      <c r="G450" s="87" t="s">
        <v>185</v>
      </c>
      <c r="H450" s="93">
        <v>1447439</v>
      </c>
    </row>
    <row r="451" spans="2:8" ht="20.100000000000001" customHeight="1" x14ac:dyDescent="0.25">
      <c r="B451" s="92">
        <v>44050</v>
      </c>
      <c r="C451" s="87" t="s">
        <v>194</v>
      </c>
      <c r="D451" s="87" t="s">
        <v>183</v>
      </c>
      <c r="E451" s="87" t="s">
        <v>191</v>
      </c>
      <c r="F451" s="87">
        <v>2020</v>
      </c>
      <c r="G451" s="87" t="s">
        <v>185</v>
      </c>
      <c r="H451" s="93">
        <v>1780271</v>
      </c>
    </row>
    <row r="452" spans="2:8" ht="20.100000000000001" customHeight="1" x14ac:dyDescent="0.25">
      <c r="B452" s="92">
        <v>44052</v>
      </c>
      <c r="C452" s="87" t="s">
        <v>194</v>
      </c>
      <c r="D452" s="87" t="s">
        <v>190</v>
      </c>
      <c r="E452" s="87" t="s">
        <v>191</v>
      </c>
      <c r="F452" s="87">
        <v>2020</v>
      </c>
      <c r="G452" s="87" t="s">
        <v>185</v>
      </c>
      <c r="H452" s="93">
        <v>1045298</v>
      </c>
    </row>
    <row r="453" spans="2:8" ht="20.100000000000001" customHeight="1" x14ac:dyDescent="0.25">
      <c r="B453" s="92">
        <v>44052</v>
      </c>
      <c r="C453" s="87" t="s">
        <v>194</v>
      </c>
      <c r="D453" s="87" t="s">
        <v>183</v>
      </c>
      <c r="E453" s="87" t="s">
        <v>191</v>
      </c>
      <c r="F453" s="87">
        <v>2020</v>
      </c>
      <c r="G453" s="87" t="s">
        <v>185</v>
      </c>
      <c r="H453" s="93">
        <v>892802</v>
      </c>
    </row>
    <row r="454" spans="2:8" ht="20.100000000000001" customHeight="1" x14ac:dyDescent="0.25">
      <c r="B454" s="92">
        <v>44053</v>
      </c>
      <c r="C454" s="87" t="s">
        <v>186</v>
      </c>
      <c r="D454" s="87" t="s">
        <v>183</v>
      </c>
      <c r="E454" s="87" t="s">
        <v>191</v>
      </c>
      <c r="F454" s="87">
        <v>2020</v>
      </c>
      <c r="G454" s="87" t="s">
        <v>185</v>
      </c>
      <c r="H454" s="93">
        <v>423820</v>
      </c>
    </row>
    <row r="455" spans="2:8" ht="20.100000000000001" customHeight="1" x14ac:dyDescent="0.25">
      <c r="B455" s="92">
        <v>44054</v>
      </c>
      <c r="C455" s="87" t="s">
        <v>186</v>
      </c>
      <c r="D455" s="87" t="s">
        <v>183</v>
      </c>
      <c r="E455" s="87" t="s">
        <v>191</v>
      </c>
      <c r="F455" s="87">
        <v>2020</v>
      </c>
      <c r="G455" s="87" t="s">
        <v>185</v>
      </c>
      <c r="H455" s="93">
        <v>1046614</v>
      </c>
    </row>
    <row r="456" spans="2:8" ht="20.100000000000001" customHeight="1" x14ac:dyDescent="0.25">
      <c r="B456" s="92">
        <v>44058</v>
      </c>
      <c r="C456" s="87" t="s">
        <v>186</v>
      </c>
      <c r="D456" s="87" t="s">
        <v>183</v>
      </c>
      <c r="E456" s="87" t="s">
        <v>191</v>
      </c>
      <c r="F456" s="87">
        <v>2020</v>
      </c>
      <c r="G456" s="87" t="s">
        <v>185</v>
      </c>
      <c r="H456" s="93">
        <v>1043729</v>
      </c>
    </row>
    <row r="457" spans="2:8" ht="20.100000000000001" customHeight="1" x14ac:dyDescent="0.25">
      <c r="B457" s="92">
        <v>44058</v>
      </c>
      <c r="C457" s="87" t="s">
        <v>186</v>
      </c>
      <c r="D457" s="87" t="s">
        <v>183</v>
      </c>
      <c r="E457" s="87" t="s">
        <v>191</v>
      </c>
      <c r="F457" s="87">
        <v>2020</v>
      </c>
      <c r="G457" s="87" t="s">
        <v>185</v>
      </c>
      <c r="H457" s="93">
        <v>1922617</v>
      </c>
    </row>
    <row r="458" spans="2:8" ht="20.100000000000001" customHeight="1" x14ac:dyDescent="0.25">
      <c r="B458" s="92">
        <v>44059</v>
      </c>
      <c r="C458" s="87" t="s">
        <v>194</v>
      </c>
      <c r="D458" s="87" t="s">
        <v>183</v>
      </c>
      <c r="E458" s="87" t="s">
        <v>191</v>
      </c>
      <c r="F458" s="87">
        <v>2020</v>
      </c>
      <c r="G458" s="87" t="s">
        <v>185</v>
      </c>
      <c r="H458" s="93">
        <v>1423294</v>
      </c>
    </row>
    <row r="459" spans="2:8" ht="20.100000000000001" customHeight="1" x14ac:dyDescent="0.25">
      <c r="B459" s="92">
        <v>44060</v>
      </c>
      <c r="C459" s="87" t="s">
        <v>194</v>
      </c>
      <c r="D459" s="87" t="s">
        <v>187</v>
      </c>
      <c r="E459" s="87" t="s">
        <v>191</v>
      </c>
      <c r="F459" s="87">
        <v>2020</v>
      </c>
      <c r="G459" s="87" t="s">
        <v>185</v>
      </c>
      <c r="H459" s="93">
        <v>1852090</v>
      </c>
    </row>
    <row r="460" spans="2:8" ht="20.100000000000001" customHeight="1" x14ac:dyDescent="0.25">
      <c r="B460" s="92">
        <v>44064</v>
      </c>
      <c r="C460" s="87" t="s">
        <v>194</v>
      </c>
      <c r="D460" s="87" t="s">
        <v>187</v>
      </c>
      <c r="E460" s="87" t="s">
        <v>191</v>
      </c>
      <c r="F460" s="87">
        <v>2020</v>
      </c>
      <c r="G460" s="87" t="s">
        <v>185</v>
      </c>
      <c r="H460" s="93">
        <v>1725787</v>
      </c>
    </row>
    <row r="461" spans="2:8" ht="20.100000000000001" customHeight="1" x14ac:dyDescent="0.25">
      <c r="B461" s="92">
        <v>44065</v>
      </c>
      <c r="C461" s="87" t="s">
        <v>194</v>
      </c>
      <c r="D461" s="87" t="s">
        <v>187</v>
      </c>
      <c r="E461" s="87" t="s">
        <v>191</v>
      </c>
      <c r="F461" s="87">
        <v>2020</v>
      </c>
      <c r="G461" s="87" t="s">
        <v>185</v>
      </c>
      <c r="H461" s="93">
        <v>1441497</v>
      </c>
    </row>
    <row r="462" spans="2:8" ht="20.100000000000001" customHeight="1" x14ac:dyDescent="0.25">
      <c r="B462" s="92">
        <v>44067</v>
      </c>
      <c r="C462" s="87" t="s">
        <v>194</v>
      </c>
      <c r="D462" s="87" t="s">
        <v>187</v>
      </c>
      <c r="E462" s="87" t="s">
        <v>191</v>
      </c>
      <c r="F462" s="87">
        <v>2020</v>
      </c>
      <c r="G462" s="87" t="s">
        <v>185</v>
      </c>
      <c r="H462" s="93">
        <v>833493</v>
      </c>
    </row>
    <row r="463" spans="2:8" ht="20.100000000000001" customHeight="1" x14ac:dyDescent="0.25">
      <c r="B463" s="92">
        <v>44070</v>
      </c>
      <c r="C463" s="87" t="s">
        <v>186</v>
      </c>
      <c r="D463" s="87" t="s">
        <v>187</v>
      </c>
      <c r="E463" s="87" t="s">
        <v>191</v>
      </c>
      <c r="F463" s="87">
        <v>2020</v>
      </c>
      <c r="G463" s="87" t="s">
        <v>185</v>
      </c>
      <c r="H463" s="93">
        <v>521666</v>
      </c>
    </row>
    <row r="464" spans="2:8" ht="20.100000000000001" customHeight="1" x14ac:dyDescent="0.25">
      <c r="B464" s="92">
        <v>44073</v>
      </c>
      <c r="C464" s="87" t="s">
        <v>194</v>
      </c>
      <c r="D464" s="87" t="s">
        <v>187</v>
      </c>
      <c r="E464" s="87" t="s">
        <v>191</v>
      </c>
      <c r="F464" s="87">
        <v>2020</v>
      </c>
      <c r="G464" s="87" t="s">
        <v>185</v>
      </c>
      <c r="H464" s="93">
        <v>1577468</v>
      </c>
    </row>
    <row r="465" spans="2:8" ht="20.100000000000001" customHeight="1" x14ac:dyDescent="0.25">
      <c r="B465" s="92">
        <v>44075</v>
      </c>
      <c r="C465" s="87" t="s">
        <v>194</v>
      </c>
      <c r="D465" s="87" t="s">
        <v>187</v>
      </c>
      <c r="E465" s="87" t="s">
        <v>196</v>
      </c>
      <c r="F465" s="87">
        <v>2020</v>
      </c>
      <c r="G465" s="87" t="s">
        <v>185</v>
      </c>
      <c r="H465" s="93">
        <v>1067087</v>
      </c>
    </row>
    <row r="466" spans="2:8" ht="20.100000000000001" customHeight="1" x14ac:dyDescent="0.25">
      <c r="B466" s="92">
        <v>44076</v>
      </c>
      <c r="C466" s="87" t="s">
        <v>194</v>
      </c>
      <c r="D466" s="87" t="s">
        <v>187</v>
      </c>
      <c r="E466" s="87" t="s">
        <v>196</v>
      </c>
      <c r="F466" s="87">
        <v>2020</v>
      </c>
      <c r="G466" s="87" t="s">
        <v>185</v>
      </c>
      <c r="H466" s="93">
        <v>1317235</v>
      </c>
    </row>
    <row r="467" spans="2:8" ht="20.100000000000001" customHeight="1" x14ac:dyDescent="0.25">
      <c r="B467" s="92">
        <v>44077</v>
      </c>
      <c r="C467" s="87" t="s">
        <v>194</v>
      </c>
      <c r="D467" s="87" t="s">
        <v>183</v>
      </c>
      <c r="E467" s="87" t="s">
        <v>196</v>
      </c>
      <c r="F467" s="87">
        <v>2020</v>
      </c>
      <c r="G467" s="87" t="s">
        <v>185</v>
      </c>
      <c r="H467" s="93">
        <v>1643988</v>
      </c>
    </row>
    <row r="468" spans="2:8" ht="20.100000000000001" customHeight="1" x14ac:dyDescent="0.25">
      <c r="B468" s="92">
        <v>44080</v>
      </c>
      <c r="C468" s="87" t="s">
        <v>194</v>
      </c>
      <c r="D468" s="87" t="s">
        <v>187</v>
      </c>
      <c r="E468" s="87" t="s">
        <v>196</v>
      </c>
      <c r="F468" s="87">
        <v>2020</v>
      </c>
      <c r="G468" s="87" t="s">
        <v>185</v>
      </c>
      <c r="H468" s="93">
        <v>1924235</v>
      </c>
    </row>
    <row r="469" spans="2:8" ht="20.100000000000001" customHeight="1" x14ac:dyDescent="0.25">
      <c r="B469" s="92">
        <v>44082</v>
      </c>
      <c r="C469" s="87" t="s">
        <v>194</v>
      </c>
      <c r="D469" s="87" t="s">
        <v>187</v>
      </c>
      <c r="E469" s="87" t="s">
        <v>196</v>
      </c>
      <c r="F469" s="87">
        <v>2020</v>
      </c>
      <c r="G469" s="87" t="s">
        <v>185</v>
      </c>
      <c r="H469" s="93">
        <v>573419</v>
      </c>
    </row>
    <row r="470" spans="2:8" ht="20.100000000000001" customHeight="1" x14ac:dyDescent="0.25">
      <c r="B470" s="92">
        <v>44082</v>
      </c>
      <c r="C470" s="87" t="s">
        <v>186</v>
      </c>
      <c r="D470" s="87" t="s">
        <v>190</v>
      </c>
      <c r="E470" s="87" t="s">
        <v>196</v>
      </c>
      <c r="F470" s="87">
        <v>2020</v>
      </c>
      <c r="G470" s="87" t="s">
        <v>185</v>
      </c>
      <c r="H470" s="93">
        <v>1091814</v>
      </c>
    </row>
    <row r="471" spans="2:8" ht="20.100000000000001" customHeight="1" x14ac:dyDescent="0.25">
      <c r="B471" s="92">
        <v>44083</v>
      </c>
      <c r="C471" s="87" t="s">
        <v>194</v>
      </c>
      <c r="D471" s="87" t="s">
        <v>190</v>
      </c>
      <c r="E471" s="87" t="s">
        <v>196</v>
      </c>
      <c r="F471" s="87">
        <v>2020</v>
      </c>
      <c r="G471" s="87" t="s">
        <v>185</v>
      </c>
      <c r="H471" s="93">
        <v>1897685</v>
      </c>
    </row>
    <row r="472" spans="2:8" ht="20.100000000000001" customHeight="1" x14ac:dyDescent="0.25">
      <c r="B472" s="92">
        <v>44083</v>
      </c>
      <c r="C472" s="87" t="s">
        <v>194</v>
      </c>
      <c r="D472" s="87" t="s">
        <v>190</v>
      </c>
      <c r="E472" s="87" t="s">
        <v>196</v>
      </c>
      <c r="F472" s="87">
        <v>2020</v>
      </c>
      <c r="G472" s="87" t="s">
        <v>185</v>
      </c>
      <c r="H472" s="93">
        <v>1216179</v>
      </c>
    </row>
    <row r="473" spans="2:8" ht="20.100000000000001" customHeight="1" x14ac:dyDescent="0.25">
      <c r="B473" s="92">
        <v>44083</v>
      </c>
      <c r="C473" s="87" t="s">
        <v>194</v>
      </c>
      <c r="D473" s="87" t="s">
        <v>190</v>
      </c>
      <c r="E473" s="87" t="s">
        <v>196</v>
      </c>
      <c r="F473" s="87">
        <v>2020</v>
      </c>
      <c r="G473" s="87" t="s">
        <v>185</v>
      </c>
      <c r="H473" s="93">
        <v>460067</v>
      </c>
    </row>
    <row r="474" spans="2:8" ht="20.100000000000001" customHeight="1" x14ac:dyDescent="0.25">
      <c r="B474" s="92">
        <v>44083</v>
      </c>
      <c r="C474" s="87" t="s">
        <v>194</v>
      </c>
      <c r="D474" s="87" t="s">
        <v>190</v>
      </c>
      <c r="E474" s="87" t="s">
        <v>196</v>
      </c>
      <c r="F474" s="87">
        <v>2020</v>
      </c>
      <c r="G474" s="87" t="s">
        <v>185</v>
      </c>
      <c r="H474" s="93">
        <v>1343979</v>
      </c>
    </row>
    <row r="475" spans="2:8" ht="20.100000000000001" customHeight="1" x14ac:dyDescent="0.25">
      <c r="B475" s="92">
        <v>44083</v>
      </c>
      <c r="C475" s="87" t="s">
        <v>186</v>
      </c>
      <c r="D475" s="87" t="s">
        <v>190</v>
      </c>
      <c r="E475" s="87" t="s">
        <v>196</v>
      </c>
      <c r="F475" s="87">
        <v>2020</v>
      </c>
      <c r="G475" s="87" t="s">
        <v>185</v>
      </c>
      <c r="H475" s="93">
        <v>138386</v>
      </c>
    </row>
    <row r="476" spans="2:8" ht="20.100000000000001" customHeight="1" x14ac:dyDescent="0.25">
      <c r="B476" s="92">
        <v>44085</v>
      </c>
      <c r="C476" s="87" t="s">
        <v>194</v>
      </c>
      <c r="D476" s="87" t="s">
        <v>190</v>
      </c>
      <c r="E476" s="87" t="s">
        <v>196</v>
      </c>
      <c r="F476" s="87">
        <v>2020</v>
      </c>
      <c r="G476" s="87" t="s">
        <v>185</v>
      </c>
      <c r="H476" s="93">
        <v>1288399</v>
      </c>
    </row>
    <row r="477" spans="2:8" ht="20.100000000000001" customHeight="1" x14ac:dyDescent="0.25">
      <c r="B477" s="92">
        <v>44089</v>
      </c>
      <c r="C477" s="87" t="s">
        <v>194</v>
      </c>
      <c r="D477" s="87" t="s">
        <v>190</v>
      </c>
      <c r="E477" s="87" t="s">
        <v>196</v>
      </c>
      <c r="F477" s="87">
        <v>2020</v>
      </c>
      <c r="G477" s="87" t="s">
        <v>185</v>
      </c>
      <c r="H477" s="93">
        <v>1715151</v>
      </c>
    </row>
    <row r="478" spans="2:8" ht="20.100000000000001" customHeight="1" x14ac:dyDescent="0.25">
      <c r="B478" s="92">
        <v>44090</v>
      </c>
      <c r="C478" s="87" t="s">
        <v>186</v>
      </c>
      <c r="D478" s="87" t="s">
        <v>183</v>
      </c>
      <c r="E478" s="87" t="s">
        <v>196</v>
      </c>
      <c r="F478" s="87">
        <v>2020</v>
      </c>
      <c r="G478" s="87" t="s">
        <v>185</v>
      </c>
      <c r="H478" s="93">
        <v>719167</v>
      </c>
    </row>
    <row r="479" spans="2:8" ht="20.100000000000001" customHeight="1" x14ac:dyDescent="0.25">
      <c r="B479" s="92">
        <v>44090</v>
      </c>
      <c r="C479" s="87" t="s">
        <v>186</v>
      </c>
      <c r="D479" s="87" t="s">
        <v>187</v>
      </c>
      <c r="E479" s="87" t="s">
        <v>196</v>
      </c>
      <c r="F479" s="87">
        <v>2020</v>
      </c>
      <c r="G479" s="87" t="s">
        <v>185</v>
      </c>
      <c r="H479" s="93">
        <v>1033758</v>
      </c>
    </row>
    <row r="480" spans="2:8" ht="20.100000000000001" customHeight="1" x14ac:dyDescent="0.25">
      <c r="B480" s="92">
        <v>44092</v>
      </c>
      <c r="C480" s="87" t="s">
        <v>186</v>
      </c>
      <c r="D480" s="87" t="s">
        <v>193</v>
      </c>
      <c r="E480" s="87" t="s">
        <v>196</v>
      </c>
      <c r="F480" s="87">
        <v>2020</v>
      </c>
      <c r="G480" s="87" t="s">
        <v>185</v>
      </c>
      <c r="H480" s="93">
        <v>135507</v>
      </c>
    </row>
    <row r="481" spans="2:8" ht="20.100000000000001" customHeight="1" x14ac:dyDescent="0.25">
      <c r="B481" s="92">
        <v>44094</v>
      </c>
      <c r="C481" s="87" t="s">
        <v>186</v>
      </c>
      <c r="D481" s="87" t="s">
        <v>193</v>
      </c>
      <c r="E481" s="87" t="s">
        <v>196</v>
      </c>
      <c r="F481" s="87">
        <v>2020</v>
      </c>
      <c r="G481" s="87" t="s">
        <v>185</v>
      </c>
      <c r="H481" s="93">
        <v>767926</v>
      </c>
    </row>
    <row r="482" spans="2:8" ht="20.100000000000001" customHeight="1" x14ac:dyDescent="0.25">
      <c r="B482" s="92">
        <v>44098</v>
      </c>
      <c r="C482" s="87" t="s">
        <v>186</v>
      </c>
      <c r="D482" s="87" t="s">
        <v>193</v>
      </c>
      <c r="E482" s="87" t="s">
        <v>196</v>
      </c>
      <c r="F482" s="87">
        <v>2020</v>
      </c>
      <c r="G482" s="87" t="s">
        <v>185</v>
      </c>
      <c r="H482" s="93">
        <v>844112</v>
      </c>
    </row>
    <row r="483" spans="2:8" ht="20.100000000000001" customHeight="1" x14ac:dyDescent="0.25">
      <c r="B483" s="92">
        <v>44098</v>
      </c>
      <c r="C483" s="87" t="s">
        <v>186</v>
      </c>
      <c r="D483" s="87" t="s">
        <v>193</v>
      </c>
      <c r="E483" s="87" t="s">
        <v>196</v>
      </c>
      <c r="F483" s="87">
        <v>2020</v>
      </c>
      <c r="G483" s="87" t="s">
        <v>185</v>
      </c>
      <c r="H483" s="93">
        <v>957901</v>
      </c>
    </row>
    <row r="484" spans="2:8" ht="20.100000000000001" customHeight="1" x14ac:dyDescent="0.25">
      <c r="B484" s="92">
        <v>44098</v>
      </c>
      <c r="C484" s="87" t="s">
        <v>186</v>
      </c>
      <c r="D484" s="87" t="s">
        <v>190</v>
      </c>
      <c r="E484" s="87" t="s">
        <v>196</v>
      </c>
      <c r="F484" s="87">
        <v>2020</v>
      </c>
      <c r="G484" s="87" t="s">
        <v>185</v>
      </c>
      <c r="H484" s="93">
        <v>1480514</v>
      </c>
    </row>
    <row r="485" spans="2:8" ht="20.100000000000001" customHeight="1" x14ac:dyDescent="0.25">
      <c r="B485" s="92">
        <v>44099</v>
      </c>
      <c r="C485" s="87" t="s">
        <v>186</v>
      </c>
      <c r="D485" s="87" t="s">
        <v>190</v>
      </c>
      <c r="E485" s="87" t="s">
        <v>196</v>
      </c>
      <c r="F485" s="87">
        <v>2020</v>
      </c>
      <c r="G485" s="87" t="s">
        <v>185</v>
      </c>
      <c r="H485" s="93">
        <v>258649</v>
      </c>
    </row>
    <row r="486" spans="2:8" ht="20.100000000000001" customHeight="1" x14ac:dyDescent="0.25">
      <c r="B486" s="92">
        <v>44100</v>
      </c>
      <c r="C486" s="87" t="s">
        <v>186</v>
      </c>
      <c r="D486" s="87" t="s">
        <v>190</v>
      </c>
      <c r="E486" s="87" t="s">
        <v>196</v>
      </c>
      <c r="F486" s="87">
        <v>2020</v>
      </c>
      <c r="G486" s="87" t="s">
        <v>185</v>
      </c>
      <c r="H486" s="93">
        <v>207556</v>
      </c>
    </row>
    <row r="487" spans="2:8" ht="20.100000000000001" customHeight="1" x14ac:dyDescent="0.25">
      <c r="B487" s="92">
        <v>44101</v>
      </c>
      <c r="C487" s="87" t="s">
        <v>186</v>
      </c>
      <c r="D487" s="87" t="s">
        <v>190</v>
      </c>
      <c r="E487" s="87" t="s">
        <v>196</v>
      </c>
      <c r="F487" s="87">
        <v>2020</v>
      </c>
      <c r="G487" s="87" t="s">
        <v>185</v>
      </c>
      <c r="H487" s="93">
        <v>1872294</v>
      </c>
    </row>
    <row r="488" spans="2:8" ht="20.100000000000001" customHeight="1" x14ac:dyDescent="0.25">
      <c r="B488" s="92">
        <v>44101</v>
      </c>
      <c r="C488" s="87" t="s">
        <v>194</v>
      </c>
      <c r="D488" s="87" t="s">
        <v>190</v>
      </c>
      <c r="E488" s="87" t="s">
        <v>196</v>
      </c>
      <c r="F488" s="87">
        <v>2020</v>
      </c>
      <c r="G488" s="87" t="s">
        <v>185</v>
      </c>
      <c r="H488" s="93">
        <v>627691</v>
      </c>
    </row>
    <row r="489" spans="2:8" ht="20.100000000000001" customHeight="1" x14ac:dyDescent="0.25">
      <c r="B489" s="92">
        <v>44102</v>
      </c>
      <c r="C489" s="87" t="s">
        <v>194</v>
      </c>
      <c r="D489" s="87" t="s">
        <v>183</v>
      </c>
      <c r="E489" s="87" t="s">
        <v>196</v>
      </c>
      <c r="F489" s="87">
        <v>2020</v>
      </c>
      <c r="G489" s="87" t="s">
        <v>185</v>
      </c>
      <c r="H489" s="93">
        <v>763764</v>
      </c>
    </row>
    <row r="490" spans="2:8" ht="20.100000000000001" customHeight="1" x14ac:dyDescent="0.25">
      <c r="B490" s="92">
        <v>44102</v>
      </c>
      <c r="C490" s="87" t="s">
        <v>194</v>
      </c>
      <c r="D490" s="87" t="s">
        <v>183</v>
      </c>
      <c r="E490" s="87" t="s">
        <v>196</v>
      </c>
      <c r="F490" s="87">
        <v>2020</v>
      </c>
      <c r="G490" s="87" t="s">
        <v>185</v>
      </c>
      <c r="H490" s="93">
        <v>1450975</v>
      </c>
    </row>
    <row r="491" spans="2:8" ht="20.100000000000001" customHeight="1" x14ac:dyDescent="0.25">
      <c r="B491" s="92">
        <v>44103</v>
      </c>
      <c r="C491" s="87" t="s">
        <v>194</v>
      </c>
      <c r="D491" s="87" t="s">
        <v>183</v>
      </c>
      <c r="E491" s="87" t="s">
        <v>196</v>
      </c>
      <c r="F491" s="87">
        <v>2020</v>
      </c>
      <c r="G491" s="87" t="s">
        <v>185</v>
      </c>
      <c r="H491" s="93">
        <v>666926</v>
      </c>
    </row>
    <row r="492" spans="2:8" ht="20.100000000000001" customHeight="1" x14ac:dyDescent="0.25">
      <c r="B492" s="92">
        <v>44104</v>
      </c>
      <c r="C492" s="87" t="s">
        <v>194</v>
      </c>
      <c r="D492" s="87" t="s">
        <v>183</v>
      </c>
      <c r="E492" s="87" t="s">
        <v>196</v>
      </c>
      <c r="F492" s="87">
        <v>2020</v>
      </c>
      <c r="G492" s="87" t="s">
        <v>185</v>
      </c>
      <c r="H492" s="93">
        <v>607578</v>
      </c>
    </row>
    <row r="493" spans="2:8" ht="20.100000000000001" customHeight="1" x14ac:dyDescent="0.25">
      <c r="B493" s="92">
        <v>44111</v>
      </c>
      <c r="C493" s="87" t="s">
        <v>194</v>
      </c>
      <c r="D493" s="87" t="s">
        <v>183</v>
      </c>
      <c r="E493" s="87" t="s">
        <v>197</v>
      </c>
      <c r="F493" s="87">
        <v>2020</v>
      </c>
      <c r="G493" s="87" t="s">
        <v>198</v>
      </c>
      <c r="H493" s="93">
        <v>263657</v>
      </c>
    </row>
    <row r="494" spans="2:8" ht="20.100000000000001" customHeight="1" x14ac:dyDescent="0.25">
      <c r="B494" s="92">
        <v>44111</v>
      </c>
      <c r="C494" s="87" t="s">
        <v>186</v>
      </c>
      <c r="D494" s="87" t="s">
        <v>183</v>
      </c>
      <c r="E494" s="87" t="s">
        <v>197</v>
      </c>
      <c r="F494" s="87">
        <v>2020</v>
      </c>
      <c r="G494" s="87" t="s">
        <v>198</v>
      </c>
      <c r="H494" s="93">
        <v>459636</v>
      </c>
    </row>
    <row r="495" spans="2:8" ht="20.100000000000001" customHeight="1" x14ac:dyDescent="0.25">
      <c r="B495" s="92">
        <v>44112</v>
      </c>
      <c r="C495" s="87" t="s">
        <v>194</v>
      </c>
      <c r="D495" s="87" t="s">
        <v>183</v>
      </c>
      <c r="E495" s="87" t="s">
        <v>197</v>
      </c>
      <c r="F495" s="87">
        <v>2020</v>
      </c>
      <c r="G495" s="87" t="s">
        <v>198</v>
      </c>
      <c r="H495" s="93">
        <v>1857433</v>
      </c>
    </row>
    <row r="496" spans="2:8" ht="20.100000000000001" customHeight="1" x14ac:dyDescent="0.25">
      <c r="B496" s="92">
        <v>44112</v>
      </c>
      <c r="C496" s="87" t="s">
        <v>194</v>
      </c>
      <c r="D496" s="87" t="s">
        <v>183</v>
      </c>
      <c r="E496" s="87" t="s">
        <v>197</v>
      </c>
      <c r="F496" s="87">
        <v>2020</v>
      </c>
      <c r="G496" s="87" t="s">
        <v>198</v>
      </c>
      <c r="H496" s="93">
        <v>613065</v>
      </c>
    </row>
    <row r="497" spans="2:8" ht="20.100000000000001" customHeight="1" x14ac:dyDescent="0.25">
      <c r="B497" s="92">
        <v>44112</v>
      </c>
      <c r="C497" s="87" t="s">
        <v>194</v>
      </c>
      <c r="D497" s="87" t="s">
        <v>183</v>
      </c>
      <c r="E497" s="87" t="s">
        <v>197</v>
      </c>
      <c r="F497" s="87">
        <v>2020</v>
      </c>
      <c r="G497" s="87" t="s">
        <v>198</v>
      </c>
      <c r="H497" s="93">
        <v>320320</v>
      </c>
    </row>
    <row r="498" spans="2:8" ht="20.100000000000001" customHeight="1" x14ac:dyDescent="0.25">
      <c r="B498" s="92">
        <v>44113</v>
      </c>
      <c r="C498" s="87" t="s">
        <v>194</v>
      </c>
      <c r="D498" s="87" t="s">
        <v>183</v>
      </c>
      <c r="E498" s="87" t="s">
        <v>197</v>
      </c>
      <c r="F498" s="87">
        <v>2020</v>
      </c>
      <c r="G498" s="87" t="s">
        <v>198</v>
      </c>
      <c r="H498" s="93">
        <v>1984820</v>
      </c>
    </row>
    <row r="499" spans="2:8" ht="20.100000000000001" customHeight="1" x14ac:dyDescent="0.25">
      <c r="B499" s="92">
        <v>44113</v>
      </c>
      <c r="C499" s="87" t="s">
        <v>194</v>
      </c>
      <c r="D499" s="87" t="s">
        <v>183</v>
      </c>
      <c r="E499" s="87" t="s">
        <v>197</v>
      </c>
      <c r="F499" s="87">
        <v>2020</v>
      </c>
      <c r="G499" s="87" t="s">
        <v>198</v>
      </c>
      <c r="H499" s="93">
        <v>1915029</v>
      </c>
    </row>
    <row r="500" spans="2:8" ht="20.100000000000001" customHeight="1" x14ac:dyDescent="0.25">
      <c r="B500" s="92">
        <v>44113</v>
      </c>
      <c r="C500" s="87" t="s">
        <v>186</v>
      </c>
      <c r="D500" s="87" t="s">
        <v>183</v>
      </c>
      <c r="E500" s="87" t="s">
        <v>197</v>
      </c>
      <c r="F500" s="87">
        <v>2020</v>
      </c>
      <c r="G500" s="87" t="s">
        <v>198</v>
      </c>
      <c r="H500" s="93">
        <v>1185740</v>
      </c>
    </row>
    <row r="501" spans="2:8" ht="20.100000000000001" customHeight="1" x14ac:dyDescent="0.25">
      <c r="B501" s="92">
        <v>44114</v>
      </c>
      <c r="C501" s="87" t="s">
        <v>194</v>
      </c>
      <c r="D501" s="87" t="s">
        <v>183</v>
      </c>
      <c r="E501" s="87" t="s">
        <v>197</v>
      </c>
      <c r="F501" s="87">
        <v>2020</v>
      </c>
      <c r="G501" s="87" t="s">
        <v>198</v>
      </c>
      <c r="H501" s="93">
        <v>190228</v>
      </c>
    </row>
    <row r="502" spans="2:8" ht="20.100000000000001" customHeight="1" x14ac:dyDescent="0.25">
      <c r="B502" s="92">
        <v>44116</v>
      </c>
      <c r="C502" s="87" t="s">
        <v>194</v>
      </c>
      <c r="D502" s="87" t="s">
        <v>183</v>
      </c>
      <c r="E502" s="87" t="s">
        <v>197</v>
      </c>
      <c r="F502" s="87">
        <v>2020</v>
      </c>
      <c r="G502" s="87" t="s">
        <v>198</v>
      </c>
      <c r="H502" s="93">
        <v>854982</v>
      </c>
    </row>
    <row r="503" spans="2:8" ht="20.100000000000001" customHeight="1" x14ac:dyDescent="0.25">
      <c r="B503" s="92">
        <v>44116</v>
      </c>
      <c r="C503" s="87" t="s">
        <v>194</v>
      </c>
      <c r="D503" s="87" t="s">
        <v>183</v>
      </c>
      <c r="E503" s="87" t="s">
        <v>197</v>
      </c>
      <c r="F503" s="87">
        <v>2020</v>
      </c>
      <c r="G503" s="87" t="s">
        <v>198</v>
      </c>
      <c r="H503" s="93">
        <v>1796239</v>
      </c>
    </row>
    <row r="504" spans="2:8" ht="20.100000000000001" customHeight="1" x14ac:dyDescent="0.25">
      <c r="B504" s="92">
        <v>44118</v>
      </c>
      <c r="C504" s="87" t="s">
        <v>186</v>
      </c>
      <c r="D504" s="87" t="s">
        <v>183</v>
      </c>
      <c r="E504" s="87" t="s">
        <v>197</v>
      </c>
      <c r="F504" s="87">
        <v>2020</v>
      </c>
      <c r="G504" s="87" t="s">
        <v>198</v>
      </c>
      <c r="H504" s="93">
        <v>1543421</v>
      </c>
    </row>
    <row r="505" spans="2:8" ht="20.100000000000001" customHeight="1" x14ac:dyDescent="0.25">
      <c r="B505" s="92">
        <v>44119</v>
      </c>
      <c r="C505" s="87" t="s">
        <v>194</v>
      </c>
      <c r="D505" s="87" t="s">
        <v>183</v>
      </c>
      <c r="E505" s="87" t="s">
        <v>197</v>
      </c>
      <c r="F505" s="87">
        <v>2020</v>
      </c>
      <c r="G505" s="87" t="s">
        <v>198</v>
      </c>
      <c r="H505" s="93">
        <v>885070</v>
      </c>
    </row>
    <row r="506" spans="2:8" ht="20.100000000000001" customHeight="1" x14ac:dyDescent="0.25">
      <c r="B506" s="92">
        <v>44122</v>
      </c>
      <c r="C506" s="87" t="s">
        <v>194</v>
      </c>
      <c r="D506" s="87" t="s">
        <v>190</v>
      </c>
      <c r="E506" s="87" t="s">
        <v>197</v>
      </c>
      <c r="F506" s="87">
        <v>2020</v>
      </c>
      <c r="G506" s="87" t="s">
        <v>198</v>
      </c>
      <c r="H506" s="93">
        <v>1430813</v>
      </c>
    </row>
    <row r="507" spans="2:8" ht="20.100000000000001" customHeight="1" x14ac:dyDescent="0.25">
      <c r="B507" s="92">
        <v>44126</v>
      </c>
      <c r="C507" s="87" t="s">
        <v>194</v>
      </c>
      <c r="D507" s="87" t="s">
        <v>190</v>
      </c>
      <c r="E507" s="87" t="s">
        <v>197</v>
      </c>
      <c r="F507" s="87">
        <v>2020</v>
      </c>
      <c r="G507" s="87" t="s">
        <v>198</v>
      </c>
      <c r="H507" s="93">
        <v>1493035</v>
      </c>
    </row>
    <row r="508" spans="2:8" ht="20.100000000000001" customHeight="1" x14ac:dyDescent="0.25">
      <c r="B508" s="92">
        <v>44128</v>
      </c>
      <c r="C508" s="87" t="s">
        <v>186</v>
      </c>
      <c r="D508" s="87" t="s">
        <v>190</v>
      </c>
      <c r="E508" s="87" t="s">
        <v>197</v>
      </c>
      <c r="F508" s="87">
        <v>2020</v>
      </c>
      <c r="G508" s="87" t="s">
        <v>198</v>
      </c>
      <c r="H508" s="93">
        <v>627891</v>
      </c>
    </row>
    <row r="509" spans="2:8" ht="20.100000000000001" customHeight="1" x14ac:dyDescent="0.25">
      <c r="B509" s="92">
        <v>44128</v>
      </c>
      <c r="C509" s="87" t="s">
        <v>194</v>
      </c>
      <c r="D509" s="87" t="s">
        <v>190</v>
      </c>
      <c r="E509" s="87" t="s">
        <v>197</v>
      </c>
      <c r="F509" s="87">
        <v>2020</v>
      </c>
      <c r="G509" s="87" t="s">
        <v>198</v>
      </c>
      <c r="H509" s="93">
        <v>1299104</v>
      </c>
    </row>
    <row r="510" spans="2:8" ht="20.100000000000001" customHeight="1" x14ac:dyDescent="0.25">
      <c r="B510" s="92">
        <v>44128</v>
      </c>
      <c r="C510" s="87" t="s">
        <v>194</v>
      </c>
      <c r="D510" s="87" t="s">
        <v>190</v>
      </c>
      <c r="E510" s="87" t="s">
        <v>197</v>
      </c>
      <c r="F510" s="87">
        <v>2020</v>
      </c>
      <c r="G510" s="87" t="s">
        <v>198</v>
      </c>
      <c r="H510" s="93">
        <v>187737</v>
      </c>
    </row>
    <row r="511" spans="2:8" ht="20.100000000000001" customHeight="1" x14ac:dyDescent="0.25">
      <c r="B511" s="92">
        <v>44128</v>
      </c>
      <c r="C511" s="87" t="s">
        <v>194</v>
      </c>
      <c r="D511" s="87" t="s">
        <v>187</v>
      </c>
      <c r="E511" s="87" t="s">
        <v>197</v>
      </c>
      <c r="F511" s="87">
        <v>2020</v>
      </c>
      <c r="G511" s="87" t="s">
        <v>198</v>
      </c>
      <c r="H511" s="93">
        <v>1495932</v>
      </c>
    </row>
    <row r="512" spans="2:8" ht="20.100000000000001" customHeight="1" x14ac:dyDescent="0.25">
      <c r="B512" s="92">
        <v>44130</v>
      </c>
      <c r="C512" s="87" t="s">
        <v>194</v>
      </c>
      <c r="D512" s="87" t="s">
        <v>187</v>
      </c>
      <c r="E512" s="87" t="s">
        <v>197</v>
      </c>
      <c r="F512" s="87">
        <v>2020</v>
      </c>
      <c r="G512" s="87" t="s">
        <v>198</v>
      </c>
      <c r="H512" s="93">
        <v>1262023</v>
      </c>
    </row>
    <row r="513" spans="2:8" ht="20.100000000000001" customHeight="1" x14ac:dyDescent="0.25">
      <c r="B513" s="92">
        <v>44132</v>
      </c>
      <c r="C513" s="87" t="s">
        <v>194</v>
      </c>
      <c r="D513" s="87" t="s">
        <v>187</v>
      </c>
      <c r="E513" s="87" t="s">
        <v>197</v>
      </c>
      <c r="F513" s="87">
        <v>2020</v>
      </c>
      <c r="G513" s="87" t="s">
        <v>198</v>
      </c>
      <c r="H513" s="93">
        <v>502801</v>
      </c>
    </row>
    <row r="514" spans="2:8" ht="20.100000000000001" customHeight="1" x14ac:dyDescent="0.25">
      <c r="B514" s="92">
        <v>44132</v>
      </c>
      <c r="C514" s="87" t="s">
        <v>186</v>
      </c>
      <c r="D514" s="87" t="s">
        <v>187</v>
      </c>
      <c r="E514" s="87" t="s">
        <v>197</v>
      </c>
      <c r="F514" s="87">
        <v>2020</v>
      </c>
      <c r="G514" s="87" t="s">
        <v>198</v>
      </c>
      <c r="H514" s="93">
        <v>394071</v>
      </c>
    </row>
    <row r="515" spans="2:8" ht="20.100000000000001" customHeight="1" x14ac:dyDescent="0.25">
      <c r="B515" s="92">
        <v>44133</v>
      </c>
      <c r="C515" s="87" t="s">
        <v>194</v>
      </c>
      <c r="D515" s="87" t="s">
        <v>187</v>
      </c>
      <c r="E515" s="87" t="s">
        <v>197</v>
      </c>
      <c r="F515" s="87">
        <v>2020</v>
      </c>
      <c r="G515" s="87" t="s">
        <v>198</v>
      </c>
      <c r="H515" s="93">
        <v>804016</v>
      </c>
    </row>
    <row r="516" spans="2:8" ht="20.100000000000001" customHeight="1" x14ac:dyDescent="0.25">
      <c r="B516" s="92">
        <v>44133</v>
      </c>
      <c r="C516" s="87" t="s">
        <v>194</v>
      </c>
      <c r="D516" s="87" t="s">
        <v>187</v>
      </c>
      <c r="E516" s="87" t="s">
        <v>197</v>
      </c>
      <c r="F516" s="87">
        <v>2020</v>
      </c>
      <c r="G516" s="87" t="s">
        <v>198</v>
      </c>
      <c r="H516" s="93">
        <v>215991</v>
      </c>
    </row>
    <row r="517" spans="2:8" ht="20.100000000000001" customHeight="1" x14ac:dyDescent="0.25">
      <c r="B517" s="92">
        <v>44134</v>
      </c>
      <c r="C517" s="87" t="s">
        <v>194</v>
      </c>
      <c r="D517" s="87" t="s">
        <v>187</v>
      </c>
      <c r="E517" s="87" t="s">
        <v>197</v>
      </c>
      <c r="F517" s="87">
        <v>2020</v>
      </c>
      <c r="G517" s="87" t="s">
        <v>198</v>
      </c>
      <c r="H517" s="93">
        <v>1570949</v>
      </c>
    </row>
    <row r="518" spans="2:8" ht="20.100000000000001" customHeight="1" x14ac:dyDescent="0.25">
      <c r="B518" s="92">
        <v>44135</v>
      </c>
      <c r="C518" s="87" t="s">
        <v>194</v>
      </c>
      <c r="D518" s="87" t="s">
        <v>187</v>
      </c>
      <c r="E518" s="87" t="s">
        <v>197</v>
      </c>
      <c r="F518" s="87">
        <v>2020</v>
      </c>
      <c r="G518" s="87" t="s">
        <v>198</v>
      </c>
      <c r="H518" s="93">
        <v>1220013</v>
      </c>
    </row>
    <row r="519" spans="2:8" ht="20.100000000000001" customHeight="1" x14ac:dyDescent="0.25">
      <c r="B519" s="92">
        <v>44136</v>
      </c>
      <c r="C519" s="87" t="s">
        <v>194</v>
      </c>
      <c r="D519" s="87" t="s">
        <v>187</v>
      </c>
      <c r="E519" s="87" t="s">
        <v>199</v>
      </c>
      <c r="F519" s="87">
        <v>2020</v>
      </c>
      <c r="G519" s="87" t="s">
        <v>198</v>
      </c>
      <c r="H519" s="93">
        <v>1469859</v>
      </c>
    </row>
    <row r="520" spans="2:8" ht="20.100000000000001" customHeight="1" x14ac:dyDescent="0.25">
      <c r="B520" s="92">
        <v>44139</v>
      </c>
      <c r="C520" s="87" t="s">
        <v>186</v>
      </c>
      <c r="D520" s="87" t="s">
        <v>183</v>
      </c>
      <c r="E520" s="87" t="s">
        <v>199</v>
      </c>
      <c r="F520" s="87">
        <v>2020</v>
      </c>
      <c r="G520" s="87" t="s">
        <v>198</v>
      </c>
      <c r="H520" s="93">
        <v>1353627</v>
      </c>
    </row>
    <row r="521" spans="2:8" ht="20.100000000000001" customHeight="1" x14ac:dyDescent="0.25">
      <c r="B521" s="92">
        <v>44140</v>
      </c>
      <c r="C521" s="87" t="s">
        <v>194</v>
      </c>
      <c r="D521" s="87" t="s">
        <v>183</v>
      </c>
      <c r="E521" s="87" t="s">
        <v>199</v>
      </c>
      <c r="F521" s="87">
        <v>2020</v>
      </c>
      <c r="G521" s="87" t="s">
        <v>198</v>
      </c>
      <c r="H521" s="93">
        <v>556058</v>
      </c>
    </row>
    <row r="522" spans="2:8" ht="20.100000000000001" customHeight="1" x14ac:dyDescent="0.25">
      <c r="B522" s="92">
        <v>44146</v>
      </c>
      <c r="C522" s="87" t="s">
        <v>194</v>
      </c>
      <c r="D522" s="87" t="s">
        <v>183</v>
      </c>
      <c r="E522" s="87" t="s">
        <v>199</v>
      </c>
      <c r="F522" s="87">
        <v>2020</v>
      </c>
      <c r="G522" s="87" t="s">
        <v>198</v>
      </c>
      <c r="H522" s="93">
        <v>853969</v>
      </c>
    </row>
    <row r="523" spans="2:8" ht="20.100000000000001" customHeight="1" x14ac:dyDescent="0.25">
      <c r="B523" s="92">
        <v>44148</v>
      </c>
      <c r="C523" s="87" t="s">
        <v>194</v>
      </c>
      <c r="D523" s="87" t="s">
        <v>183</v>
      </c>
      <c r="E523" s="87" t="s">
        <v>199</v>
      </c>
      <c r="F523" s="87">
        <v>2020</v>
      </c>
      <c r="G523" s="87" t="s">
        <v>198</v>
      </c>
      <c r="H523" s="93">
        <v>963277</v>
      </c>
    </row>
    <row r="524" spans="2:8" ht="20.100000000000001" customHeight="1" x14ac:dyDescent="0.25">
      <c r="B524" s="92">
        <v>44149</v>
      </c>
      <c r="C524" s="87" t="s">
        <v>194</v>
      </c>
      <c r="D524" s="87" t="s">
        <v>183</v>
      </c>
      <c r="E524" s="87" t="s">
        <v>199</v>
      </c>
      <c r="F524" s="87">
        <v>2020</v>
      </c>
      <c r="G524" s="87" t="s">
        <v>198</v>
      </c>
      <c r="H524" s="93">
        <v>131530</v>
      </c>
    </row>
    <row r="525" spans="2:8" ht="20.100000000000001" customHeight="1" x14ac:dyDescent="0.25">
      <c r="B525" s="92">
        <v>44149</v>
      </c>
      <c r="C525" s="87" t="s">
        <v>186</v>
      </c>
      <c r="D525" s="87" t="s">
        <v>183</v>
      </c>
      <c r="E525" s="87" t="s">
        <v>199</v>
      </c>
      <c r="F525" s="87">
        <v>2020</v>
      </c>
      <c r="G525" s="87" t="s">
        <v>198</v>
      </c>
      <c r="H525" s="93">
        <v>1617203</v>
      </c>
    </row>
    <row r="526" spans="2:8" ht="20.100000000000001" customHeight="1" x14ac:dyDescent="0.25">
      <c r="B526" s="92">
        <v>44150</v>
      </c>
      <c r="C526" s="87" t="s">
        <v>194</v>
      </c>
      <c r="D526" s="87" t="s">
        <v>183</v>
      </c>
      <c r="E526" s="87" t="s">
        <v>199</v>
      </c>
      <c r="F526" s="87">
        <v>2020</v>
      </c>
      <c r="G526" s="87" t="s">
        <v>198</v>
      </c>
      <c r="H526" s="93">
        <v>1011247</v>
      </c>
    </row>
    <row r="527" spans="2:8" ht="20.100000000000001" customHeight="1" x14ac:dyDescent="0.25">
      <c r="B527" s="92">
        <v>44152</v>
      </c>
      <c r="C527" s="87" t="s">
        <v>194</v>
      </c>
      <c r="D527" s="87" t="s">
        <v>183</v>
      </c>
      <c r="E527" s="87" t="s">
        <v>199</v>
      </c>
      <c r="F527" s="87">
        <v>2020</v>
      </c>
      <c r="G527" s="87" t="s">
        <v>198</v>
      </c>
      <c r="H527" s="93">
        <v>1204392</v>
      </c>
    </row>
    <row r="528" spans="2:8" ht="20.100000000000001" customHeight="1" x14ac:dyDescent="0.25">
      <c r="B528" s="92">
        <v>44154</v>
      </c>
      <c r="C528" s="87" t="s">
        <v>194</v>
      </c>
      <c r="D528" s="87" t="s">
        <v>183</v>
      </c>
      <c r="E528" s="87" t="s">
        <v>199</v>
      </c>
      <c r="F528" s="87">
        <v>2020</v>
      </c>
      <c r="G528" s="87" t="s">
        <v>198</v>
      </c>
      <c r="H528" s="93">
        <v>1274084</v>
      </c>
    </row>
    <row r="529" spans="2:8" ht="20.100000000000001" customHeight="1" x14ac:dyDescent="0.25">
      <c r="B529" s="92">
        <v>44160</v>
      </c>
      <c r="C529" s="87" t="s">
        <v>194</v>
      </c>
      <c r="D529" s="87" t="s">
        <v>183</v>
      </c>
      <c r="E529" s="87" t="s">
        <v>199</v>
      </c>
      <c r="F529" s="87">
        <v>2020</v>
      </c>
      <c r="G529" s="87" t="s">
        <v>198</v>
      </c>
      <c r="H529" s="93">
        <v>1892281</v>
      </c>
    </row>
    <row r="530" spans="2:8" ht="20.100000000000001" customHeight="1" x14ac:dyDescent="0.25">
      <c r="B530" s="92">
        <v>44160</v>
      </c>
      <c r="C530" s="87" t="s">
        <v>186</v>
      </c>
      <c r="D530" s="87" t="s">
        <v>183</v>
      </c>
      <c r="E530" s="87" t="s">
        <v>199</v>
      </c>
      <c r="F530" s="87">
        <v>2020</v>
      </c>
      <c r="G530" s="87" t="s">
        <v>198</v>
      </c>
      <c r="H530" s="93">
        <v>835570</v>
      </c>
    </row>
    <row r="531" spans="2:8" ht="20.100000000000001" customHeight="1" x14ac:dyDescent="0.25">
      <c r="B531" s="92">
        <v>44164</v>
      </c>
      <c r="C531" s="87" t="s">
        <v>194</v>
      </c>
      <c r="D531" s="87" t="s">
        <v>187</v>
      </c>
      <c r="E531" s="87" t="s">
        <v>199</v>
      </c>
      <c r="F531" s="87">
        <v>2020</v>
      </c>
      <c r="G531" s="87" t="s">
        <v>198</v>
      </c>
      <c r="H531" s="93">
        <v>666449</v>
      </c>
    </row>
    <row r="532" spans="2:8" ht="20.100000000000001" customHeight="1" x14ac:dyDescent="0.25">
      <c r="B532" s="92">
        <v>44164</v>
      </c>
      <c r="C532" s="87" t="s">
        <v>194</v>
      </c>
      <c r="D532" s="87" t="s">
        <v>187</v>
      </c>
      <c r="E532" s="87" t="s">
        <v>199</v>
      </c>
      <c r="F532" s="87">
        <v>2020</v>
      </c>
      <c r="G532" s="87" t="s">
        <v>198</v>
      </c>
      <c r="H532" s="93">
        <v>892634</v>
      </c>
    </row>
    <row r="533" spans="2:8" ht="20.100000000000001" customHeight="1" x14ac:dyDescent="0.25">
      <c r="B533" s="92">
        <v>44170</v>
      </c>
      <c r="C533" s="87" t="s">
        <v>194</v>
      </c>
      <c r="D533" s="87" t="s">
        <v>187</v>
      </c>
      <c r="E533" s="87" t="s">
        <v>200</v>
      </c>
      <c r="F533" s="87">
        <v>2020</v>
      </c>
      <c r="G533" s="87" t="s">
        <v>198</v>
      </c>
      <c r="H533" s="93">
        <v>695542</v>
      </c>
    </row>
    <row r="534" spans="2:8" ht="20.100000000000001" customHeight="1" x14ac:dyDescent="0.25">
      <c r="B534" s="92">
        <v>44172</v>
      </c>
      <c r="C534" s="87" t="s">
        <v>194</v>
      </c>
      <c r="D534" s="87" t="s">
        <v>187</v>
      </c>
      <c r="E534" s="87" t="s">
        <v>200</v>
      </c>
      <c r="F534" s="87">
        <v>2020</v>
      </c>
      <c r="G534" s="87" t="s">
        <v>198</v>
      </c>
      <c r="H534" s="93">
        <v>1702209</v>
      </c>
    </row>
    <row r="535" spans="2:8" ht="20.100000000000001" customHeight="1" x14ac:dyDescent="0.25">
      <c r="B535" s="92">
        <v>44172</v>
      </c>
      <c r="C535" s="87" t="s">
        <v>186</v>
      </c>
      <c r="D535" s="87" t="s">
        <v>187</v>
      </c>
      <c r="E535" s="87" t="s">
        <v>200</v>
      </c>
      <c r="F535" s="87">
        <v>2020</v>
      </c>
      <c r="G535" s="87" t="s">
        <v>198</v>
      </c>
      <c r="H535" s="93">
        <v>1791580</v>
      </c>
    </row>
    <row r="536" spans="2:8" ht="20.100000000000001" customHeight="1" x14ac:dyDescent="0.25">
      <c r="B536" s="92">
        <v>44173</v>
      </c>
      <c r="C536" s="87" t="s">
        <v>194</v>
      </c>
      <c r="D536" s="87" t="s">
        <v>187</v>
      </c>
      <c r="E536" s="87" t="s">
        <v>200</v>
      </c>
      <c r="F536" s="87">
        <v>2020</v>
      </c>
      <c r="G536" s="87" t="s">
        <v>198</v>
      </c>
      <c r="H536" s="93">
        <v>347363</v>
      </c>
    </row>
    <row r="537" spans="2:8" ht="20.100000000000001" customHeight="1" x14ac:dyDescent="0.25">
      <c r="B537" s="92">
        <v>44175</v>
      </c>
      <c r="C537" s="87" t="s">
        <v>194</v>
      </c>
      <c r="D537" s="87" t="s">
        <v>187</v>
      </c>
      <c r="E537" s="87" t="s">
        <v>200</v>
      </c>
      <c r="F537" s="87">
        <v>2020</v>
      </c>
      <c r="G537" s="87" t="s">
        <v>198</v>
      </c>
      <c r="H537" s="93">
        <v>827703</v>
      </c>
    </row>
    <row r="538" spans="2:8" ht="20.100000000000001" customHeight="1" x14ac:dyDescent="0.25">
      <c r="B538" s="92">
        <v>44177</v>
      </c>
      <c r="C538" s="87" t="s">
        <v>194</v>
      </c>
      <c r="D538" s="87" t="s">
        <v>187</v>
      </c>
      <c r="E538" s="87" t="s">
        <v>200</v>
      </c>
      <c r="F538" s="87">
        <v>2020</v>
      </c>
      <c r="G538" s="87" t="s">
        <v>198</v>
      </c>
      <c r="H538" s="93">
        <v>523321</v>
      </c>
    </row>
    <row r="539" spans="2:8" ht="20.100000000000001" customHeight="1" x14ac:dyDescent="0.25">
      <c r="B539" s="92">
        <v>44178</v>
      </c>
      <c r="C539" s="87" t="s">
        <v>194</v>
      </c>
      <c r="D539" s="87" t="s">
        <v>183</v>
      </c>
      <c r="E539" s="87" t="s">
        <v>200</v>
      </c>
      <c r="F539" s="87">
        <v>2020</v>
      </c>
      <c r="G539" s="87" t="s">
        <v>198</v>
      </c>
      <c r="H539" s="93">
        <v>382282</v>
      </c>
    </row>
    <row r="540" spans="2:8" ht="20.100000000000001" customHeight="1" x14ac:dyDescent="0.25">
      <c r="B540" s="92">
        <v>44179</v>
      </c>
      <c r="C540" s="87" t="s">
        <v>186</v>
      </c>
      <c r="D540" s="87" t="s">
        <v>183</v>
      </c>
      <c r="E540" s="87" t="s">
        <v>200</v>
      </c>
      <c r="F540" s="87">
        <v>2020</v>
      </c>
      <c r="G540" s="87" t="s">
        <v>198</v>
      </c>
      <c r="H540" s="93">
        <v>1194439</v>
      </c>
    </row>
    <row r="541" spans="2:8" ht="20.100000000000001" customHeight="1" x14ac:dyDescent="0.25">
      <c r="B541" s="92">
        <v>44179</v>
      </c>
      <c r="C541" s="87" t="s">
        <v>194</v>
      </c>
      <c r="D541" s="87" t="s">
        <v>187</v>
      </c>
      <c r="E541" s="87" t="s">
        <v>200</v>
      </c>
      <c r="F541" s="87">
        <v>2020</v>
      </c>
      <c r="G541" s="87" t="s">
        <v>198</v>
      </c>
      <c r="H541" s="93">
        <v>1491139</v>
      </c>
    </row>
    <row r="542" spans="2:8" ht="20.100000000000001" customHeight="1" x14ac:dyDescent="0.25">
      <c r="B542" s="92">
        <v>44180</v>
      </c>
      <c r="C542" s="87" t="s">
        <v>194</v>
      </c>
      <c r="D542" s="87" t="s">
        <v>187</v>
      </c>
      <c r="E542" s="87" t="s">
        <v>200</v>
      </c>
      <c r="F542" s="87">
        <v>2020</v>
      </c>
      <c r="G542" s="87" t="s">
        <v>198</v>
      </c>
      <c r="H542" s="93">
        <v>474648</v>
      </c>
    </row>
    <row r="543" spans="2:8" ht="20.100000000000001" customHeight="1" x14ac:dyDescent="0.25">
      <c r="B543" s="92">
        <v>44182</v>
      </c>
      <c r="C543" s="87" t="s">
        <v>194</v>
      </c>
      <c r="D543" s="87" t="s">
        <v>187</v>
      </c>
      <c r="E543" s="87" t="s">
        <v>200</v>
      </c>
      <c r="F543" s="87">
        <v>2020</v>
      </c>
      <c r="G543" s="87" t="s">
        <v>198</v>
      </c>
      <c r="H543" s="93">
        <v>1892480</v>
      </c>
    </row>
    <row r="544" spans="2:8" ht="20.100000000000001" customHeight="1" x14ac:dyDescent="0.25">
      <c r="B544" s="92">
        <v>44182</v>
      </c>
      <c r="C544" s="87" t="s">
        <v>186</v>
      </c>
      <c r="D544" s="87" t="s">
        <v>187</v>
      </c>
      <c r="E544" s="87" t="s">
        <v>200</v>
      </c>
      <c r="F544" s="87">
        <v>2020</v>
      </c>
      <c r="G544" s="87" t="s">
        <v>198</v>
      </c>
      <c r="H544" s="93">
        <v>1145606</v>
      </c>
    </row>
    <row r="545" spans="2:8" ht="20.100000000000001" customHeight="1" x14ac:dyDescent="0.25">
      <c r="B545" s="92">
        <v>44183</v>
      </c>
      <c r="C545" s="87" t="s">
        <v>194</v>
      </c>
      <c r="D545" s="87" t="s">
        <v>190</v>
      </c>
      <c r="E545" s="87" t="s">
        <v>200</v>
      </c>
      <c r="F545" s="87">
        <v>2020</v>
      </c>
      <c r="G545" s="87" t="s">
        <v>198</v>
      </c>
      <c r="H545" s="93">
        <v>1464846</v>
      </c>
    </row>
    <row r="546" spans="2:8" ht="20.100000000000001" customHeight="1" x14ac:dyDescent="0.25">
      <c r="B546" s="92">
        <v>44185</v>
      </c>
      <c r="C546" s="87" t="s">
        <v>194</v>
      </c>
      <c r="D546" s="87" t="s">
        <v>187</v>
      </c>
      <c r="E546" s="87" t="s">
        <v>200</v>
      </c>
      <c r="F546" s="87">
        <v>2020</v>
      </c>
      <c r="G546" s="87" t="s">
        <v>198</v>
      </c>
      <c r="H546" s="93">
        <v>1948107</v>
      </c>
    </row>
    <row r="547" spans="2:8" ht="20.100000000000001" customHeight="1" x14ac:dyDescent="0.25">
      <c r="B547" s="92">
        <v>44186</v>
      </c>
      <c r="C547" s="87" t="s">
        <v>186</v>
      </c>
      <c r="D547" s="87" t="s">
        <v>183</v>
      </c>
      <c r="E547" s="87" t="s">
        <v>200</v>
      </c>
      <c r="F547" s="87">
        <v>2020</v>
      </c>
      <c r="G547" s="87" t="s">
        <v>198</v>
      </c>
      <c r="H547" s="93">
        <v>1428796</v>
      </c>
    </row>
    <row r="548" spans="2:8" ht="20.100000000000001" customHeight="1" x14ac:dyDescent="0.25">
      <c r="B548" s="92">
        <v>44187</v>
      </c>
      <c r="C548" s="87" t="s">
        <v>186</v>
      </c>
      <c r="D548" s="87" t="s">
        <v>183</v>
      </c>
      <c r="E548" s="87" t="s">
        <v>200</v>
      </c>
      <c r="F548" s="87">
        <v>2020</v>
      </c>
      <c r="G548" s="87" t="s">
        <v>198</v>
      </c>
      <c r="H548" s="93">
        <v>940449</v>
      </c>
    </row>
    <row r="549" spans="2:8" ht="20.100000000000001" customHeight="1" x14ac:dyDescent="0.25">
      <c r="B549" s="92">
        <v>44193</v>
      </c>
      <c r="C549" s="87" t="s">
        <v>186</v>
      </c>
      <c r="D549" s="87" t="s">
        <v>183</v>
      </c>
      <c r="E549" s="87" t="s">
        <v>200</v>
      </c>
      <c r="F549" s="87">
        <v>2020</v>
      </c>
      <c r="G549" s="87" t="s">
        <v>198</v>
      </c>
      <c r="H549" s="93">
        <v>477764</v>
      </c>
    </row>
    <row r="550" spans="2:8" ht="20.100000000000001" customHeight="1" x14ac:dyDescent="0.25">
      <c r="B550" s="92">
        <v>44193</v>
      </c>
      <c r="C550" s="87" t="s">
        <v>186</v>
      </c>
      <c r="D550" s="87" t="s">
        <v>183</v>
      </c>
      <c r="E550" s="87" t="s">
        <v>200</v>
      </c>
      <c r="F550" s="87">
        <v>2020</v>
      </c>
      <c r="G550" s="87" t="s">
        <v>198</v>
      </c>
      <c r="H550" s="93">
        <v>1318642</v>
      </c>
    </row>
    <row r="551" spans="2:8" ht="20.100000000000001" customHeight="1" x14ac:dyDescent="0.25">
      <c r="B551" s="92">
        <v>44199</v>
      </c>
      <c r="C551" s="87" t="s">
        <v>182</v>
      </c>
      <c r="D551" s="87" t="s">
        <v>183</v>
      </c>
      <c r="E551" s="87" t="s">
        <v>201</v>
      </c>
      <c r="F551" s="87">
        <v>2021</v>
      </c>
      <c r="G551" s="87" t="s">
        <v>202</v>
      </c>
      <c r="H551" s="93">
        <v>1704016</v>
      </c>
    </row>
    <row r="552" spans="2:8" ht="20.100000000000001" customHeight="1" x14ac:dyDescent="0.25">
      <c r="B552" s="92">
        <v>44200</v>
      </c>
      <c r="C552" s="87" t="s">
        <v>182</v>
      </c>
      <c r="D552" s="87" t="s">
        <v>183</v>
      </c>
      <c r="E552" s="87" t="s">
        <v>201</v>
      </c>
      <c r="F552" s="87">
        <v>2021</v>
      </c>
      <c r="G552" s="87" t="s">
        <v>202</v>
      </c>
      <c r="H552" s="93">
        <v>544052</v>
      </c>
    </row>
    <row r="553" spans="2:8" ht="20.100000000000001" customHeight="1" x14ac:dyDescent="0.25">
      <c r="B553" s="92">
        <v>44200</v>
      </c>
      <c r="C553" s="87" t="s">
        <v>182</v>
      </c>
      <c r="D553" s="87" t="s">
        <v>183</v>
      </c>
      <c r="E553" s="87" t="s">
        <v>201</v>
      </c>
      <c r="F553" s="87">
        <v>2021</v>
      </c>
      <c r="G553" s="87" t="s">
        <v>202</v>
      </c>
      <c r="H553" s="93">
        <v>1353314</v>
      </c>
    </row>
    <row r="554" spans="2:8" ht="20.100000000000001" customHeight="1" x14ac:dyDescent="0.25">
      <c r="B554" s="92">
        <v>44202</v>
      </c>
      <c r="C554" s="87" t="s">
        <v>182</v>
      </c>
      <c r="D554" s="87" t="s">
        <v>183</v>
      </c>
      <c r="E554" s="87" t="s">
        <v>201</v>
      </c>
      <c r="F554" s="87">
        <v>2021</v>
      </c>
      <c r="G554" s="87" t="s">
        <v>202</v>
      </c>
      <c r="H554" s="93">
        <v>700516</v>
      </c>
    </row>
    <row r="555" spans="2:8" ht="20.100000000000001" customHeight="1" x14ac:dyDescent="0.25">
      <c r="B555" s="92">
        <v>44203</v>
      </c>
      <c r="C555" s="87" t="s">
        <v>182</v>
      </c>
      <c r="D555" s="87" t="s">
        <v>183</v>
      </c>
      <c r="E555" s="87" t="s">
        <v>201</v>
      </c>
      <c r="F555" s="87">
        <v>2021</v>
      </c>
      <c r="G555" s="87" t="s">
        <v>202</v>
      </c>
      <c r="H555" s="93">
        <v>375582</v>
      </c>
    </row>
    <row r="556" spans="2:8" ht="20.100000000000001" customHeight="1" x14ac:dyDescent="0.25">
      <c r="B556" s="92">
        <v>44205</v>
      </c>
      <c r="C556" s="87" t="s">
        <v>182</v>
      </c>
      <c r="D556" s="87" t="s">
        <v>190</v>
      </c>
      <c r="E556" s="87" t="s">
        <v>201</v>
      </c>
      <c r="F556" s="87">
        <v>2021</v>
      </c>
      <c r="G556" s="87" t="s">
        <v>202</v>
      </c>
      <c r="H556" s="93">
        <v>1288724</v>
      </c>
    </row>
    <row r="557" spans="2:8" ht="20.100000000000001" customHeight="1" x14ac:dyDescent="0.25">
      <c r="B557" s="92">
        <v>44208</v>
      </c>
      <c r="C557" s="87" t="s">
        <v>182</v>
      </c>
      <c r="D557" s="87" t="s">
        <v>183</v>
      </c>
      <c r="E557" s="87" t="s">
        <v>201</v>
      </c>
      <c r="F557" s="87">
        <v>2021</v>
      </c>
      <c r="G557" s="87" t="s">
        <v>202</v>
      </c>
      <c r="H557" s="93">
        <v>1109243</v>
      </c>
    </row>
    <row r="558" spans="2:8" ht="20.100000000000001" customHeight="1" x14ac:dyDescent="0.25">
      <c r="B558" s="92">
        <v>44211</v>
      </c>
      <c r="C558" s="87" t="s">
        <v>182</v>
      </c>
      <c r="D558" s="87" t="s">
        <v>190</v>
      </c>
      <c r="E558" s="87" t="s">
        <v>201</v>
      </c>
      <c r="F558" s="87">
        <v>2021</v>
      </c>
      <c r="G558" s="87" t="s">
        <v>202</v>
      </c>
      <c r="H558" s="93">
        <v>244146</v>
      </c>
    </row>
    <row r="559" spans="2:8" ht="20.100000000000001" customHeight="1" x14ac:dyDescent="0.25">
      <c r="B559" s="92">
        <v>44211</v>
      </c>
      <c r="C559" s="87" t="s">
        <v>182</v>
      </c>
      <c r="D559" s="87" t="s">
        <v>190</v>
      </c>
      <c r="E559" s="87" t="s">
        <v>201</v>
      </c>
      <c r="F559" s="87">
        <v>2021</v>
      </c>
      <c r="G559" s="87" t="s">
        <v>202</v>
      </c>
      <c r="H559" s="93">
        <v>1346386</v>
      </c>
    </row>
    <row r="560" spans="2:8" ht="20.100000000000001" customHeight="1" x14ac:dyDescent="0.25">
      <c r="B560" s="92">
        <v>44212</v>
      </c>
      <c r="C560" s="87" t="s">
        <v>182</v>
      </c>
      <c r="D560" s="87" t="s">
        <v>190</v>
      </c>
      <c r="E560" s="87" t="s">
        <v>201</v>
      </c>
      <c r="F560" s="87">
        <v>2021</v>
      </c>
      <c r="G560" s="87" t="s">
        <v>202</v>
      </c>
      <c r="H560" s="93">
        <v>679070</v>
      </c>
    </row>
    <row r="561" spans="2:8" ht="20.100000000000001" customHeight="1" x14ac:dyDescent="0.25">
      <c r="B561" s="92">
        <v>44212</v>
      </c>
      <c r="C561" s="87" t="s">
        <v>182</v>
      </c>
      <c r="D561" s="87" t="s">
        <v>190</v>
      </c>
      <c r="E561" s="87" t="s">
        <v>201</v>
      </c>
      <c r="F561" s="87">
        <v>2021</v>
      </c>
      <c r="G561" s="87" t="s">
        <v>202</v>
      </c>
      <c r="H561" s="93">
        <v>917273</v>
      </c>
    </row>
    <row r="562" spans="2:8" ht="20.100000000000001" customHeight="1" x14ac:dyDescent="0.25">
      <c r="B562" s="92">
        <v>44212</v>
      </c>
      <c r="C562" s="87" t="s">
        <v>182</v>
      </c>
      <c r="D562" s="87" t="s">
        <v>190</v>
      </c>
      <c r="E562" s="87" t="s">
        <v>201</v>
      </c>
      <c r="F562" s="87">
        <v>2021</v>
      </c>
      <c r="G562" s="87" t="s">
        <v>202</v>
      </c>
      <c r="H562" s="93">
        <v>971479</v>
      </c>
    </row>
    <row r="563" spans="2:8" ht="20.100000000000001" customHeight="1" x14ac:dyDescent="0.25">
      <c r="B563" s="92">
        <v>44214</v>
      </c>
      <c r="C563" s="87" t="s">
        <v>182</v>
      </c>
      <c r="D563" s="87" t="s">
        <v>190</v>
      </c>
      <c r="E563" s="87" t="s">
        <v>201</v>
      </c>
      <c r="F563" s="87">
        <v>2021</v>
      </c>
      <c r="G563" s="87" t="s">
        <v>202</v>
      </c>
      <c r="H563" s="93">
        <v>221856</v>
      </c>
    </row>
    <row r="564" spans="2:8" ht="20.100000000000001" customHeight="1" x14ac:dyDescent="0.25">
      <c r="B564" s="92">
        <v>44215</v>
      </c>
      <c r="C564" s="87" t="s">
        <v>182</v>
      </c>
      <c r="D564" s="87" t="s">
        <v>190</v>
      </c>
      <c r="E564" s="87" t="s">
        <v>201</v>
      </c>
      <c r="F564" s="87">
        <v>2021</v>
      </c>
      <c r="G564" s="87" t="s">
        <v>202</v>
      </c>
      <c r="H564" s="93">
        <v>1297881</v>
      </c>
    </row>
    <row r="565" spans="2:8" ht="20.100000000000001" customHeight="1" x14ac:dyDescent="0.25">
      <c r="B565" s="92">
        <v>44217</v>
      </c>
      <c r="C565" s="87" t="s">
        <v>182</v>
      </c>
      <c r="D565" s="87" t="s">
        <v>190</v>
      </c>
      <c r="E565" s="87" t="s">
        <v>201</v>
      </c>
      <c r="F565" s="87">
        <v>2021</v>
      </c>
      <c r="G565" s="87" t="s">
        <v>202</v>
      </c>
      <c r="H565" s="93">
        <v>1306013</v>
      </c>
    </row>
    <row r="566" spans="2:8" ht="20.100000000000001" customHeight="1" x14ac:dyDescent="0.25">
      <c r="B566" s="92">
        <v>44219</v>
      </c>
      <c r="C566" s="87" t="s">
        <v>182</v>
      </c>
      <c r="D566" s="87" t="s">
        <v>190</v>
      </c>
      <c r="E566" s="87" t="s">
        <v>201</v>
      </c>
      <c r="F566" s="87">
        <v>2021</v>
      </c>
      <c r="G566" s="87" t="s">
        <v>202</v>
      </c>
      <c r="H566" s="93">
        <v>1721224</v>
      </c>
    </row>
    <row r="567" spans="2:8" ht="20.100000000000001" customHeight="1" x14ac:dyDescent="0.25">
      <c r="B567" s="92">
        <v>44220</v>
      </c>
      <c r="C567" s="87" t="s">
        <v>182</v>
      </c>
      <c r="D567" s="87" t="s">
        <v>190</v>
      </c>
      <c r="E567" s="87" t="s">
        <v>201</v>
      </c>
      <c r="F567" s="87">
        <v>2021</v>
      </c>
      <c r="G567" s="87" t="s">
        <v>202</v>
      </c>
      <c r="H567" s="93">
        <v>1179789</v>
      </c>
    </row>
    <row r="568" spans="2:8" ht="20.100000000000001" customHeight="1" x14ac:dyDescent="0.25">
      <c r="B568" s="92">
        <v>44221</v>
      </c>
      <c r="C568" s="87" t="s">
        <v>182</v>
      </c>
      <c r="D568" s="87" t="s">
        <v>190</v>
      </c>
      <c r="E568" s="87" t="s">
        <v>201</v>
      </c>
      <c r="F568" s="87">
        <v>2021</v>
      </c>
      <c r="G568" s="87" t="s">
        <v>202</v>
      </c>
      <c r="H568" s="93">
        <v>301911</v>
      </c>
    </row>
    <row r="569" spans="2:8" ht="20.100000000000001" customHeight="1" x14ac:dyDescent="0.25">
      <c r="B569" s="92">
        <v>44222</v>
      </c>
      <c r="C569" s="87" t="s">
        <v>182</v>
      </c>
      <c r="D569" s="87" t="s">
        <v>190</v>
      </c>
      <c r="E569" s="87" t="s">
        <v>201</v>
      </c>
      <c r="F569" s="87">
        <v>2021</v>
      </c>
      <c r="G569" s="87" t="s">
        <v>202</v>
      </c>
      <c r="H569" s="93">
        <v>1309375</v>
      </c>
    </row>
    <row r="570" spans="2:8" ht="20.100000000000001" customHeight="1" x14ac:dyDescent="0.25">
      <c r="B570" s="92">
        <v>44222</v>
      </c>
      <c r="C570" s="87" t="s">
        <v>182</v>
      </c>
      <c r="D570" s="87" t="s">
        <v>190</v>
      </c>
      <c r="E570" s="87" t="s">
        <v>201</v>
      </c>
      <c r="F570" s="87">
        <v>2021</v>
      </c>
      <c r="G570" s="87" t="s">
        <v>202</v>
      </c>
      <c r="H570" s="93">
        <v>1156815</v>
      </c>
    </row>
    <row r="571" spans="2:8" ht="20.100000000000001" customHeight="1" x14ac:dyDescent="0.25">
      <c r="B571" s="92">
        <v>44223</v>
      </c>
      <c r="C571" s="87" t="s">
        <v>182</v>
      </c>
      <c r="D571" s="87" t="s">
        <v>190</v>
      </c>
      <c r="E571" s="87" t="s">
        <v>201</v>
      </c>
      <c r="F571" s="87">
        <v>2021</v>
      </c>
      <c r="G571" s="87" t="s">
        <v>202</v>
      </c>
      <c r="H571" s="93">
        <v>1273013</v>
      </c>
    </row>
    <row r="572" spans="2:8" ht="20.100000000000001" customHeight="1" x14ac:dyDescent="0.25">
      <c r="B572" s="92">
        <v>44223</v>
      </c>
      <c r="C572" s="87" t="s">
        <v>182</v>
      </c>
      <c r="D572" s="87" t="s">
        <v>190</v>
      </c>
      <c r="E572" s="87" t="s">
        <v>201</v>
      </c>
      <c r="F572" s="87">
        <v>2021</v>
      </c>
      <c r="G572" s="87" t="s">
        <v>202</v>
      </c>
      <c r="H572" s="93">
        <v>152871</v>
      </c>
    </row>
    <row r="573" spans="2:8" ht="20.100000000000001" customHeight="1" x14ac:dyDescent="0.25">
      <c r="B573" s="92">
        <v>44224</v>
      </c>
      <c r="C573" s="87" t="s">
        <v>182</v>
      </c>
      <c r="D573" s="87" t="s">
        <v>190</v>
      </c>
      <c r="E573" s="87" t="s">
        <v>201</v>
      </c>
      <c r="F573" s="87">
        <v>2021</v>
      </c>
      <c r="G573" s="87" t="s">
        <v>202</v>
      </c>
      <c r="H573" s="93">
        <v>1741256</v>
      </c>
    </row>
    <row r="574" spans="2:8" ht="20.100000000000001" customHeight="1" x14ac:dyDescent="0.25">
      <c r="B574" s="92">
        <v>44227</v>
      </c>
      <c r="C574" s="87" t="s">
        <v>182</v>
      </c>
      <c r="D574" s="87" t="s">
        <v>190</v>
      </c>
      <c r="E574" s="87" t="s">
        <v>201</v>
      </c>
      <c r="F574" s="87">
        <v>2021</v>
      </c>
      <c r="G574" s="87" t="s">
        <v>202</v>
      </c>
      <c r="H574" s="93">
        <v>965094</v>
      </c>
    </row>
    <row r="575" spans="2:8" ht="20.100000000000001" customHeight="1" x14ac:dyDescent="0.25">
      <c r="B575" s="92">
        <v>44228</v>
      </c>
      <c r="C575" s="87" t="s">
        <v>182</v>
      </c>
      <c r="D575" s="87" t="s">
        <v>190</v>
      </c>
      <c r="E575" s="87" t="s">
        <v>203</v>
      </c>
      <c r="F575" s="87">
        <v>2021</v>
      </c>
      <c r="G575" s="87" t="s">
        <v>202</v>
      </c>
      <c r="H575" s="93">
        <v>1368470</v>
      </c>
    </row>
    <row r="576" spans="2:8" ht="20.100000000000001" customHeight="1" x14ac:dyDescent="0.25">
      <c r="B576" s="92">
        <v>44232</v>
      </c>
      <c r="C576" s="87" t="s">
        <v>182</v>
      </c>
      <c r="D576" s="87" t="s">
        <v>190</v>
      </c>
      <c r="E576" s="87" t="s">
        <v>203</v>
      </c>
      <c r="F576" s="87">
        <v>2021</v>
      </c>
      <c r="G576" s="87" t="s">
        <v>202</v>
      </c>
      <c r="H576" s="93">
        <v>613889</v>
      </c>
    </row>
    <row r="577" spans="2:8" ht="20.100000000000001" customHeight="1" x14ac:dyDescent="0.25">
      <c r="B577" s="92">
        <v>44232</v>
      </c>
      <c r="C577" s="87" t="s">
        <v>182</v>
      </c>
      <c r="D577" s="87" t="s">
        <v>190</v>
      </c>
      <c r="E577" s="87" t="s">
        <v>203</v>
      </c>
      <c r="F577" s="87">
        <v>2021</v>
      </c>
      <c r="G577" s="87" t="s">
        <v>202</v>
      </c>
      <c r="H577" s="93">
        <v>221918</v>
      </c>
    </row>
    <row r="578" spans="2:8" ht="20.100000000000001" customHeight="1" x14ac:dyDescent="0.25">
      <c r="B578" s="92">
        <v>44234</v>
      </c>
      <c r="C578" s="87" t="s">
        <v>194</v>
      </c>
      <c r="D578" s="87" t="s">
        <v>183</v>
      </c>
      <c r="E578" s="87" t="s">
        <v>203</v>
      </c>
      <c r="F578" s="87">
        <v>2021</v>
      </c>
      <c r="G578" s="87" t="s">
        <v>202</v>
      </c>
      <c r="H578" s="93">
        <v>1279544</v>
      </c>
    </row>
    <row r="579" spans="2:8" ht="20.100000000000001" customHeight="1" x14ac:dyDescent="0.25">
      <c r="B579" s="92">
        <v>44234</v>
      </c>
      <c r="C579" s="87" t="s">
        <v>194</v>
      </c>
      <c r="D579" s="87" t="s">
        <v>183</v>
      </c>
      <c r="E579" s="87" t="s">
        <v>203</v>
      </c>
      <c r="F579" s="87">
        <v>2021</v>
      </c>
      <c r="G579" s="87" t="s">
        <v>202</v>
      </c>
      <c r="H579" s="93">
        <v>922087</v>
      </c>
    </row>
    <row r="580" spans="2:8" ht="20.100000000000001" customHeight="1" x14ac:dyDescent="0.25">
      <c r="B580" s="92">
        <v>44234</v>
      </c>
      <c r="C580" s="87" t="s">
        <v>194</v>
      </c>
      <c r="D580" s="87" t="s">
        <v>183</v>
      </c>
      <c r="E580" s="87" t="s">
        <v>203</v>
      </c>
      <c r="F580" s="87">
        <v>2021</v>
      </c>
      <c r="G580" s="87" t="s">
        <v>202</v>
      </c>
      <c r="H580" s="93">
        <v>1747049</v>
      </c>
    </row>
    <row r="581" spans="2:8" ht="20.100000000000001" customHeight="1" x14ac:dyDescent="0.25">
      <c r="B581" s="92">
        <v>44241</v>
      </c>
      <c r="C581" s="87" t="s">
        <v>194</v>
      </c>
      <c r="D581" s="87" t="s">
        <v>183</v>
      </c>
      <c r="E581" s="87" t="s">
        <v>203</v>
      </c>
      <c r="F581" s="87">
        <v>2021</v>
      </c>
      <c r="G581" s="87" t="s">
        <v>202</v>
      </c>
      <c r="H581" s="93">
        <v>1626404</v>
      </c>
    </row>
    <row r="582" spans="2:8" ht="20.100000000000001" customHeight="1" x14ac:dyDescent="0.25">
      <c r="B582" s="92">
        <v>44244</v>
      </c>
      <c r="C582" s="87" t="s">
        <v>194</v>
      </c>
      <c r="D582" s="87" t="s">
        <v>183</v>
      </c>
      <c r="E582" s="87" t="s">
        <v>203</v>
      </c>
      <c r="F582" s="87">
        <v>2021</v>
      </c>
      <c r="G582" s="87" t="s">
        <v>202</v>
      </c>
      <c r="H582" s="93">
        <v>1788068</v>
      </c>
    </row>
    <row r="583" spans="2:8" ht="20.100000000000001" customHeight="1" x14ac:dyDescent="0.25">
      <c r="B583" s="92">
        <v>44244</v>
      </c>
      <c r="C583" s="87" t="s">
        <v>194</v>
      </c>
      <c r="D583" s="87" t="s">
        <v>183</v>
      </c>
      <c r="E583" s="87" t="s">
        <v>203</v>
      </c>
      <c r="F583" s="87">
        <v>2021</v>
      </c>
      <c r="G583" s="87" t="s">
        <v>202</v>
      </c>
      <c r="H583" s="93">
        <v>716115</v>
      </c>
    </row>
    <row r="584" spans="2:8" ht="20.100000000000001" customHeight="1" x14ac:dyDescent="0.25">
      <c r="B584" s="92">
        <v>44246</v>
      </c>
      <c r="C584" s="87" t="s">
        <v>194</v>
      </c>
      <c r="D584" s="87" t="s">
        <v>190</v>
      </c>
      <c r="E584" s="87" t="s">
        <v>203</v>
      </c>
      <c r="F584" s="87">
        <v>2021</v>
      </c>
      <c r="G584" s="87" t="s">
        <v>202</v>
      </c>
      <c r="H584" s="93">
        <v>965181</v>
      </c>
    </row>
    <row r="585" spans="2:8" ht="20.100000000000001" customHeight="1" x14ac:dyDescent="0.25">
      <c r="B585" s="92">
        <v>44249</v>
      </c>
      <c r="C585" s="87" t="s">
        <v>194</v>
      </c>
      <c r="D585" s="87" t="s">
        <v>187</v>
      </c>
      <c r="E585" s="87" t="s">
        <v>203</v>
      </c>
      <c r="F585" s="87">
        <v>2021</v>
      </c>
      <c r="G585" s="87" t="s">
        <v>202</v>
      </c>
      <c r="H585" s="93">
        <v>1919674</v>
      </c>
    </row>
    <row r="586" spans="2:8" ht="20.100000000000001" customHeight="1" x14ac:dyDescent="0.25">
      <c r="B586" s="92">
        <v>44250</v>
      </c>
      <c r="C586" s="87" t="s">
        <v>194</v>
      </c>
      <c r="D586" s="87" t="s">
        <v>183</v>
      </c>
      <c r="E586" s="87" t="s">
        <v>203</v>
      </c>
      <c r="F586" s="87">
        <v>2021</v>
      </c>
      <c r="G586" s="87" t="s">
        <v>202</v>
      </c>
      <c r="H586" s="93">
        <v>710460</v>
      </c>
    </row>
    <row r="587" spans="2:8" ht="20.100000000000001" customHeight="1" x14ac:dyDescent="0.25">
      <c r="B587" s="92">
        <v>44251</v>
      </c>
      <c r="C587" s="87" t="s">
        <v>194</v>
      </c>
      <c r="D587" s="87" t="s">
        <v>183</v>
      </c>
      <c r="E587" s="87" t="s">
        <v>203</v>
      </c>
      <c r="F587" s="87">
        <v>2021</v>
      </c>
      <c r="G587" s="87" t="s">
        <v>202</v>
      </c>
      <c r="H587" s="93">
        <v>1159050</v>
      </c>
    </row>
    <row r="588" spans="2:8" ht="20.100000000000001" customHeight="1" x14ac:dyDescent="0.25">
      <c r="B588" s="92">
        <v>44251</v>
      </c>
      <c r="C588" s="87" t="s">
        <v>194</v>
      </c>
      <c r="D588" s="87" t="s">
        <v>187</v>
      </c>
      <c r="E588" s="87" t="s">
        <v>203</v>
      </c>
      <c r="F588" s="87">
        <v>2021</v>
      </c>
      <c r="G588" s="87" t="s">
        <v>202</v>
      </c>
      <c r="H588" s="93">
        <v>1553537</v>
      </c>
    </row>
    <row r="589" spans="2:8" ht="20.100000000000001" customHeight="1" x14ac:dyDescent="0.25">
      <c r="B589" s="92">
        <v>44257</v>
      </c>
      <c r="C589" s="87" t="s">
        <v>194</v>
      </c>
      <c r="D589" s="87" t="s">
        <v>187</v>
      </c>
      <c r="E589" s="87" t="s">
        <v>204</v>
      </c>
      <c r="F589" s="87">
        <v>2021</v>
      </c>
      <c r="G589" s="87" t="s">
        <v>202</v>
      </c>
      <c r="H589" s="93">
        <v>867425</v>
      </c>
    </row>
    <row r="590" spans="2:8" ht="20.100000000000001" customHeight="1" x14ac:dyDescent="0.25">
      <c r="B590" s="92">
        <v>44257</v>
      </c>
      <c r="C590" s="87" t="s">
        <v>194</v>
      </c>
      <c r="D590" s="87" t="s">
        <v>187</v>
      </c>
      <c r="E590" s="87" t="s">
        <v>204</v>
      </c>
      <c r="F590" s="87">
        <v>2021</v>
      </c>
      <c r="G590" s="87" t="s">
        <v>202</v>
      </c>
      <c r="H590" s="93">
        <v>867440</v>
      </c>
    </row>
    <row r="591" spans="2:8" ht="20.100000000000001" customHeight="1" x14ac:dyDescent="0.25">
      <c r="B591" s="92">
        <v>44258</v>
      </c>
      <c r="C591" s="87" t="s">
        <v>194</v>
      </c>
      <c r="D591" s="87" t="s">
        <v>187</v>
      </c>
      <c r="E591" s="87" t="s">
        <v>204</v>
      </c>
      <c r="F591" s="87">
        <v>2021</v>
      </c>
      <c r="G591" s="87" t="s">
        <v>202</v>
      </c>
      <c r="H591" s="93">
        <v>449075</v>
      </c>
    </row>
    <row r="592" spans="2:8" ht="20.100000000000001" customHeight="1" x14ac:dyDescent="0.25">
      <c r="B592" s="92">
        <v>44259</v>
      </c>
      <c r="C592" s="87" t="s">
        <v>194</v>
      </c>
      <c r="D592" s="87" t="s">
        <v>187</v>
      </c>
      <c r="E592" s="87" t="s">
        <v>204</v>
      </c>
      <c r="F592" s="87">
        <v>2021</v>
      </c>
      <c r="G592" s="87" t="s">
        <v>202</v>
      </c>
      <c r="H592" s="93">
        <v>1832972</v>
      </c>
    </row>
    <row r="593" spans="2:8" ht="20.100000000000001" customHeight="1" x14ac:dyDescent="0.25">
      <c r="B593" s="92">
        <v>44260</v>
      </c>
      <c r="C593" s="87" t="s">
        <v>194</v>
      </c>
      <c r="D593" s="87" t="s">
        <v>187</v>
      </c>
      <c r="E593" s="87" t="s">
        <v>204</v>
      </c>
      <c r="F593" s="87">
        <v>2021</v>
      </c>
      <c r="G593" s="87" t="s">
        <v>202</v>
      </c>
      <c r="H593" s="93">
        <v>1813286</v>
      </c>
    </row>
    <row r="594" spans="2:8" ht="20.100000000000001" customHeight="1" x14ac:dyDescent="0.25">
      <c r="B594" s="92">
        <v>44262</v>
      </c>
      <c r="C594" s="87" t="s">
        <v>194</v>
      </c>
      <c r="D594" s="87" t="s">
        <v>187</v>
      </c>
      <c r="E594" s="87" t="s">
        <v>204</v>
      </c>
      <c r="F594" s="87">
        <v>2021</v>
      </c>
      <c r="G594" s="87" t="s">
        <v>202</v>
      </c>
      <c r="H594" s="93">
        <v>1490096</v>
      </c>
    </row>
    <row r="595" spans="2:8" ht="20.100000000000001" customHeight="1" x14ac:dyDescent="0.25">
      <c r="B595" s="92">
        <v>44265</v>
      </c>
      <c r="C595" s="87" t="s">
        <v>194</v>
      </c>
      <c r="D595" s="87" t="s">
        <v>187</v>
      </c>
      <c r="E595" s="87" t="s">
        <v>204</v>
      </c>
      <c r="F595" s="87">
        <v>2021</v>
      </c>
      <c r="G595" s="87" t="s">
        <v>202</v>
      </c>
      <c r="H595" s="93">
        <v>317729</v>
      </c>
    </row>
    <row r="596" spans="2:8" ht="20.100000000000001" customHeight="1" x14ac:dyDescent="0.25">
      <c r="B596" s="92">
        <v>44268</v>
      </c>
      <c r="C596" s="87" t="s">
        <v>194</v>
      </c>
      <c r="D596" s="87" t="s">
        <v>187</v>
      </c>
      <c r="E596" s="87" t="s">
        <v>204</v>
      </c>
      <c r="F596" s="87">
        <v>2021</v>
      </c>
      <c r="G596" s="87" t="s">
        <v>202</v>
      </c>
      <c r="H596" s="93">
        <v>550392</v>
      </c>
    </row>
    <row r="597" spans="2:8" ht="20.100000000000001" customHeight="1" x14ac:dyDescent="0.25">
      <c r="B597" s="92">
        <v>44268</v>
      </c>
      <c r="C597" s="87" t="s">
        <v>194</v>
      </c>
      <c r="D597" s="87" t="s">
        <v>187</v>
      </c>
      <c r="E597" s="87" t="s">
        <v>204</v>
      </c>
      <c r="F597" s="87">
        <v>2021</v>
      </c>
      <c r="G597" s="87" t="s">
        <v>202</v>
      </c>
      <c r="H597" s="93">
        <v>391155</v>
      </c>
    </row>
    <row r="598" spans="2:8" ht="20.100000000000001" customHeight="1" x14ac:dyDescent="0.25">
      <c r="B598" s="92">
        <v>44269</v>
      </c>
      <c r="C598" s="87" t="s">
        <v>194</v>
      </c>
      <c r="D598" s="87" t="s">
        <v>187</v>
      </c>
      <c r="E598" s="87" t="s">
        <v>204</v>
      </c>
      <c r="F598" s="87">
        <v>2021</v>
      </c>
      <c r="G598" s="87" t="s">
        <v>202</v>
      </c>
      <c r="H598" s="93">
        <v>1019828</v>
      </c>
    </row>
    <row r="599" spans="2:8" ht="20.100000000000001" customHeight="1" x14ac:dyDescent="0.25">
      <c r="B599" s="92">
        <v>44272</v>
      </c>
      <c r="C599" s="87" t="s">
        <v>194</v>
      </c>
      <c r="D599" s="87" t="s">
        <v>183</v>
      </c>
      <c r="E599" s="87" t="s">
        <v>204</v>
      </c>
      <c r="F599" s="87">
        <v>2021</v>
      </c>
      <c r="G599" s="87" t="s">
        <v>202</v>
      </c>
      <c r="H599" s="93">
        <v>653125</v>
      </c>
    </row>
    <row r="600" spans="2:8" ht="20.100000000000001" customHeight="1" x14ac:dyDescent="0.25">
      <c r="B600" s="92">
        <v>44274</v>
      </c>
      <c r="C600" s="87" t="s">
        <v>194</v>
      </c>
      <c r="D600" s="87" t="s">
        <v>183</v>
      </c>
      <c r="E600" s="87" t="s">
        <v>204</v>
      </c>
      <c r="F600" s="87">
        <v>2021</v>
      </c>
      <c r="G600" s="87" t="s">
        <v>202</v>
      </c>
      <c r="H600" s="93">
        <v>653310</v>
      </c>
    </row>
    <row r="601" spans="2:8" ht="20.100000000000001" customHeight="1" x14ac:dyDescent="0.25">
      <c r="B601" s="92">
        <v>44277</v>
      </c>
      <c r="C601" s="87" t="s">
        <v>194</v>
      </c>
      <c r="D601" s="87" t="s">
        <v>183</v>
      </c>
      <c r="E601" s="87" t="s">
        <v>204</v>
      </c>
      <c r="F601" s="87">
        <v>2021</v>
      </c>
      <c r="G601" s="87" t="s">
        <v>202</v>
      </c>
      <c r="H601" s="93">
        <v>704506</v>
      </c>
    </row>
    <row r="602" spans="2:8" ht="20.100000000000001" customHeight="1" x14ac:dyDescent="0.25">
      <c r="B602" s="92">
        <v>44280</v>
      </c>
      <c r="C602" s="87" t="s">
        <v>194</v>
      </c>
      <c r="D602" s="87" t="s">
        <v>183</v>
      </c>
      <c r="E602" s="87" t="s">
        <v>204</v>
      </c>
      <c r="F602" s="87">
        <v>2021</v>
      </c>
      <c r="G602" s="87" t="s">
        <v>202</v>
      </c>
      <c r="H602" s="93">
        <v>310953</v>
      </c>
    </row>
    <row r="603" spans="2:8" ht="20.100000000000001" customHeight="1" x14ac:dyDescent="0.25">
      <c r="B603" s="92">
        <v>44281</v>
      </c>
      <c r="C603" s="87" t="s">
        <v>194</v>
      </c>
      <c r="D603" s="87" t="s">
        <v>183</v>
      </c>
      <c r="E603" s="87" t="s">
        <v>204</v>
      </c>
      <c r="F603" s="87">
        <v>2021</v>
      </c>
      <c r="G603" s="87" t="s">
        <v>202</v>
      </c>
      <c r="H603" s="93">
        <v>237671</v>
      </c>
    </row>
    <row r="604" spans="2:8" ht="20.100000000000001" customHeight="1" x14ac:dyDescent="0.25">
      <c r="B604" s="92">
        <v>44283</v>
      </c>
      <c r="C604" s="87" t="s">
        <v>189</v>
      </c>
      <c r="D604" s="87" t="s">
        <v>183</v>
      </c>
      <c r="E604" s="87" t="s">
        <v>204</v>
      </c>
      <c r="F604" s="87">
        <v>2021</v>
      </c>
      <c r="G604" s="87" t="s">
        <v>202</v>
      </c>
      <c r="H604" s="93">
        <v>923332</v>
      </c>
    </row>
    <row r="605" spans="2:8" ht="20.100000000000001" customHeight="1" x14ac:dyDescent="0.25">
      <c r="B605" s="92">
        <v>44283</v>
      </c>
      <c r="C605" s="87" t="s">
        <v>189</v>
      </c>
      <c r="D605" s="87" t="s">
        <v>190</v>
      </c>
      <c r="E605" s="87" t="s">
        <v>204</v>
      </c>
      <c r="F605" s="87">
        <v>2021</v>
      </c>
      <c r="G605" s="87" t="s">
        <v>202</v>
      </c>
      <c r="H605" s="93">
        <v>552682</v>
      </c>
    </row>
    <row r="606" spans="2:8" ht="20.100000000000001" customHeight="1" x14ac:dyDescent="0.25">
      <c r="B606" s="92">
        <v>44285</v>
      </c>
      <c r="C606" s="87" t="s">
        <v>189</v>
      </c>
      <c r="D606" s="87" t="s">
        <v>183</v>
      </c>
      <c r="E606" s="87" t="s">
        <v>204</v>
      </c>
      <c r="F606" s="87">
        <v>2021</v>
      </c>
      <c r="G606" s="87" t="s">
        <v>202</v>
      </c>
      <c r="H606" s="93">
        <v>845410</v>
      </c>
    </row>
    <row r="607" spans="2:8" ht="20.100000000000001" customHeight="1" x14ac:dyDescent="0.25">
      <c r="B607" s="92">
        <v>44287</v>
      </c>
      <c r="C607" s="87" t="s">
        <v>189</v>
      </c>
      <c r="D607" s="87" t="s">
        <v>183</v>
      </c>
      <c r="E607" s="87" t="s">
        <v>205</v>
      </c>
      <c r="F607" s="87">
        <v>2021</v>
      </c>
      <c r="G607" s="87" t="s">
        <v>202</v>
      </c>
      <c r="H607" s="93">
        <v>473634</v>
      </c>
    </row>
    <row r="608" spans="2:8" ht="20.100000000000001" customHeight="1" x14ac:dyDescent="0.25">
      <c r="B608" s="92">
        <v>44288</v>
      </c>
      <c r="C608" s="87" t="s">
        <v>189</v>
      </c>
      <c r="D608" s="87" t="s">
        <v>183</v>
      </c>
      <c r="E608" s="87" t="s">
        <v>205</v>
      </c>
      <c r="F608" s="87">
        <v>2021</v>
      </c>
      <c r="G608" s="87" t="s">
        <v>202</v>
      </c>
      <c r="H608" s="93">
        <v>742897</v>
      </c>
    </row>
    <row r="609" spans="2:8" ht="20.100000000000001" customHeight="1" x14ac:dyDescent="0.25">
      <c r="B609" s="92">
        <v>44288</v>
      </c>
      <c r="C609" s="87" t="s">
        <v>189</v>
      </c>
      <c r="D609" s="87" t="s">
        <v>183</v>
      </c>
      <c r="E609" s="87" t="s">
        <v>205</v>
      </c>
      <c r="F609" s="87">
        <v>2021</v>
      </c>
      <c r="G609" s="87" t="s">
        <v>202</v>
      </c>
      <c r="H609" s="93">
        <v>1931479</v>
      </c>
    </row>
    <row r="610" spans="2:8" ht="20.100000000000001" customHeight="1" x14ac:dyDescent="0.25">
      <c r="B610" s="92">
        <v>44289</v>
      </c>
      <c r="C610" s="87" t="s">
        <v>189</v>
      </c>
      <c r="D610" s="87" t="s">
        <v>183</v>
      </c>
      <c r="E610" s="87" t="s">
        <v>205</v>
      </c>
      <c r="F610" s="87">
        <v>2021</v>
      </c>
      <c r="G610" s="87" t="s">
        <v>202</v>
      </c>
      <c r="H610" s="93">
        <v>342611</v>
      </c>
    </row>
    <row r="611" spans="2:8" ht="20.100000000000001" customHeight="1" x14ac:dyDescent="0.25">
      <c r="B611" s="92">
        <v>44290</v>
      </c>
      <c r="C611" s="87" t="s">
        <v>189</v>
      </c>
      <c r="D611" s="87" t="s">
        <v>183</v>
      </c>
      <c r="E611" s="87" t="s">
        <v>205</v>
      </c>
      <c r="F611" s="87">
        <v>2021</v>
      </c>
      <c r="G611" s="87" t="s">
        <v>202</v>
      </c>
      <c r="H611" s="93">
        <v>1208575</v>
      </c>
    </row>
    <row r="612" spans="2:8" ht="20.100000000000001" customHeight="1" x14ac:dyDescent="0.25">
      <c r="B612" s="92">
        <v>44291</v>
      </c>
      <c r="C612" s="87" t="s">
        <v>189</v>
      </c>
      <c r="D612" s="87" t="s">
        <v>183</v>
      </c>
      <c r="E612" s="87" t="s">
        <v>205</v>
      </c>
      <c r="F612" s="87">
        <v>2021</v>
      </c>
      <c r="G612" s="87" t="s">
        <v>202</v>
      </c>
      <c r="H612" s="93">
        <v>1057025</v>
      </c>
    </row>
    <row r="613" spans="2:8" ht="20.100000000000001" customHeight="1" x14ac:dyDescent="0.25">
      <c r="B613" s="92">
        <v>44292</v>
      </c>
      <c r="C613" s="87" t="s">
        <v>189</v>
      </c>
      <c r="D613" s="87" t="s">
        <v>183</v>
      </c>
      <c r="E613" s="87" t="s">
        <v>205</v>
      </c>
      <c r="F613" s="87">
        <v>2021</v>
      </c>
      <c r="G613" s="87" t="s">
        <v>202</v>
      </c>
      <c r="H613" s="93">
        <v>1721828</v>
      </c>
    </row>
    <row r="614" spans="2:8" ht="20.100000000000001" customHeight="1" x14ac:dyDescent="0.25">
      <c r="B614" s="92">
        <v>44293</v>
      </c>
      <c r="C614" s="87" t="s">
        <v>189</v>
      </c>
      <c r="D614" s="87" t="s">
        <v>183</v>
      </c>
      <c r="E614" s="87" t="s">
        <v>205</v>
      </c>
      <c r="F614" s="87">
        <v>2021</v>
      </c>
      <c r="G614" s="87" t="s">
        <v>202</v>
      </c>
      <c r="H614" s="93">
        <v>635510</v>
      </c>
    </row>
    <row r="615" spans="2:8" ht="20.100000000000001" customHeight="1" x14ac:dyDescent="0.25">
      <c r="B615" s="92">
        <v>44295</v>
      </c>
      <c r="C615" s="87" t="s">
        <v>189</v>
      </c>
      <c r="D615" s="87" t="s">
        <v>187</v>
      </c>
      <c r="E615" s="87" t="s">
        <v>205</v>
      </c>
      <c r="F615" s="87">
        <v>2021</v>
      </c>
      <c r="G615" s="87" t="s">
        <v>202</v>
      </c>
      <c r="H615" s="93">
        <v>741781</v>
      </c>
    </row>
    <row r="616" spans="2:8" ht="20.100000000000001" customHeight="1" x14ac:dyDescent="0.25">
      <c r="B616" s="92">
        <v>44296</v>
      </c>
      <c r="C616" s="87" t="s">
        <v>189</v>
      </c>
      <c r="D616" s="87" t="s">
        <v>187</v>
      </c>
      <c r="E616" s="87" t="s">
        <v>205</v>
      </c>
      <c r="F616" s="87">
        <v>2021</v>
      </c>
      <c r="G616" s="87" t="s">
        <v>202</v>
      </c>
      <c r="H616" s="93">
        <v>775601</v>
      </c>
    </row>
    <row r="617" spans="2:8" ht="20.100000000000001" customHeight="1" x14ac:dyDescent="0.25">
      <c r="B617" s="92">
        <v>44296</v>
      </c>
      <c r="C617" s="87" t="s">
        <v>189</v>
      </c>
      <c r="D617" s="87" t="s">
        <v>187</v>
      </c>
      <c r="E617" s="87" t="s">
        <v>205</v>
      </c>
      <c r="F617" s="87">
        <v>2021</v>
      </c>
      <c r="G617" s="87" t="s">
        <v>202</v>
      </c>
      <c r="H617" s="93">
        <v>750053</v>
      </c>
    </row>
    <row r="618" spans="2:8" ht="20.100000000000001" customHeight="1" x14ac:dyDescent="0.25">
      <c r="B618" s="92">
        <v>44296</v>
      </c>
      <c r="C618" s="87" t="s">
        <v>189</v>
      </c>
      <c r="D618" s="87" t="s">
        <v>187</v>
      </c>
      <c r="E618" s="87" t="s">
        <v>205</v>
      </c>
      <c r="F618" s="87">
        <v>2021</v>
      </c>
      <c r="G618" s="87" t="s">
        <v>202</v>
      </c>
      <c r="H618" s="93">
        <v>772157</v>
      </c>
    </row>
    <row r="619" spans="2:8" ht="20.100000000000001" customHeight="1" x14ac:dyDescent="0.25">
      <c r="B619" s="92">
        <v>44296</v>
      </c>
      <c r="C619" s="87" t="s">
        <v>189</v>
      </c>
      <c r="D619" s="87" t="s">
        <v>187</v>
      </c>
      <c r="E619" s="87" t="s">
        <v>205</v>
      </c>
      <c r="F619" s="87">
        <v>2021</v>
      </c>
      <c r="G619" s="87" t="s">
        <v>202</v>
      </c>
      <c r="H619" s="93">
        <v>1616031</v>
      </c>
    </row>
    <row r="620" spans="2:8" ht="20.100000000000001" customHeight="1" x14ac:dyDescent="0.25">
      <c r="B620" s="92">
        <v>44298</v>
      </c>
      <c r="C620" s="87" t="s">
        <v>189</v>
      </c>
      <c r="D620" s="87" t="s">
        <v>187</v>
      </c>
      <c r="E620" s="87" t="s">
        <v>205</v>
      </c>
      <c r="F620" s="87">
        <v>2021</v>
      </c>
      <c r="G620" s="87" t="s">
        <v>202</v>
      </c>
      <c r="H620" s="93">
        <v>501597</v>
      </c>
    </row>
    <row r="621" spans="2:8" ht="20.100000000000001" customHeight="1" x14ac:dyDescent="0.25">
      <c r="B621" s="92">
        <v>44300</v>
      </c>
      <c r="C621" s="87" t="s">
        <v>189</v>
      </c>
      <c r="D621" s="87" t="s">
        <v>187</v>
      </c>
      <c r="E621" s="87" t="s">
        <v>205</v>
      </c>
      <c r="F621" s="87">
        <v>2021</v>
      </c>
      <c r="G621" s="87" t="s">
        <v>202</v>
      </c>
      <c r="H621" s="93">
        <v>342694</v>
      </c>
    </row>
    <row r="622" spans="2:8" ht="20.100000000000001" customHeight="1" x14ac:dyDescent="0.25">
      <c r="B622" s="92">
        <v>44300</v>
      </c>
      <c r="C622" s="87" t="s">
        <v>189</v>
      </c>
      <c r="D622" s="87" t="s">
        <v>190</v>
      </c>
      <c r="E622" s="87" t="s">
        <v>205</v>
      </c>
      <c r="F622" s="87">
        <v>2021</v>
      </c>
      <c r="G622" s="87" t="s">
        <v>202</v>
      </c>
      <c r="H622" s="93">
        <v>1471375</v>
      </c>
    </row>
    <row r="623" spans="2:8" ht="20.100000000000001" customHeight="1" x14ac:dyDescent="0.25">
      <c r="B623" s="92">
        <v>44301</v>
      </c>
      <c r="C623" s="87" t="s">
        <v>189</v>
      </c>
      <c r="D623" s="87" t="s">
        <v>187</v>
      </c>
      <c r="E623" s="87" t="s">
        <v>205</v>
      </c>
      <c r="F623" s="87">
        <v>2021</v>
      </c>
      <c r="G623" s="87" t="s">
        <v>202</v>
      </c>
      <c r="H623" s="93">
        <v>1447654</v>
      </c>
    </row>
    <row r="624" spans="2:8" ht="20.100000000000001" customHeight="1" x14ac:dyDescent="0.25">
      <c r="B624" s="92">
        <v>44301</v>
      </c>
      <c r="C624" s="87" t="s">
        <v>189</v>
      </c>
      <c r="D624" s="87" t="s">
        <v>190</v>
      </c>
      <c r="E624" s="87" t="s">
        <v>205</v>
      </c>
      <c r="F624" s="87">
        <v>2021</v>
      </c>
      <c r="G624" s="87" t="s">
        <v>202</v>
      </c>
      <c r="H624" s="93">
        <v>1138550</v>
      </c>
    </row>
    <row r="625" spans="2:8" ht="20.100000000000001" customHeight="1" x14ac:dyDescent="0.25">
      <c r="B625" s="92">
        <v>44302</v>
      </c>
      <c r="C625" s="87" t="s">
        <v>189</v>
      </c>
      <c r="D625" s="87" t="s">
        <v>190</v>
      </c>
      <c r="E625" s="87" t="s">
        <v>205</v>
      </c>
      <c r="F625" s="87">
        <v>2021</v>
      </c>
      <c r="G625" s="87" t="s">
        <v>202</v>
      </c>
      <c r="H625" s="93">
        <v>126557</v>
      </c>
    </row>
    <row r="626" spans="2:8" ht="20.100000000000001" customHeight="1" x14ac:dyDescent="0.25">
      <c r="B626" s="92">
        <v>44303</v>
      </c>
      <c r="C626" s="87" t="s">
        <v>189</v>
      </c>
      <c r="D626" s="87" t="s">
        <v>190</v>
      </c>
      <c r="E626" s="87" t="s">
        <v>205</v>
      </c>
      <c r="F626" s="87">
        <v>2021</v>
      </c>
      <c r="G626" s="87" t="s">
        <v>202</v>
      </c>
      <c r="H626" s="93">
        <v>1338180</v>
      </c>
    </row>
    <row r="627" spans="2:8" ht="20.100000000000001" customHeight="1" x14ac:dyDescent="0.25">
      <c r="B627" s="92">
        <v>44305</v>
      </c>
      <c r="C627" s="87" t="s">
        <v>189</v>
      </c>
      <c r="D627" s="87" t="s">
        <v>190</v>
      </c>
      <c r="E627" s="87" t="s">
        <v>205</v>
      </c>
      <c r="F627" s="87">
        <v>2021</v>
      </c>
      <c r="G627" s="87" t="s">
        <v>202</v>
      </c>
      <c r="H627" s="93">
        <v>1482245</v>
      </c>
    </row>
    <row r="628" spans="2:8" ht="20.100000000000001" customHeight="1" x14ac:dyDescent="0.25">
      <c r="B628" s="92">
        <v>44308</v>
      </c>
      <c r="C628" s="87" t="s">
        <v>189</v>
      </c>
      <c r="D628" s="87" t="s">
        <v>190</v>
      </c>
      <c r="E628" s="87" t="s">
        <v>205</v>
      </c>
      <c r="F628" s="87">
        <v>2021</v>
      </c>
      <c r="G628" s="87" t="s">
        <v>202</v>
      </c>
      <c r="H628" s="93">
        <v>1483781</v>
      </c>
    </row>
    <row r="629" spans="2:8" ht="20.100000000000001" customHeight="1" x14ac:dyDescent="0.25">
      <c r="B629" s="92">
        <v>44309</v>
      </c>
      <c r="C629" s="87" t="s">
        <v>189</v>
      </c>
      <c r="D629" s="87" t="s">
        <v>190</v>
      </c>
      <c r="E629" s="87" t="s">
        <v>205</v>
      </c>
      <c r="F629" s="87">
        <v>2021</v>
      </c>
      <c r="G629" s="87" t="s">
        <v>202</v>
      </c>
      <c r="H629" s="93">
        <v>1291426</v>
      </c>
    </row>
    <row r="630" spans="2:8" ht="20.100000000000001" customHeight="1" x14ac:dyDescent="0.25">
      <c r="B630" s="92">
        <v>44310</v>
      </c>
      <c r="C630" s="87" t="s">
        <v>189</v>
      </c>
      <c r="D630" s="87" t="s">
        <v>190</v>
      </c>
      <c r="E630" s="87" t="s">
        <v>205</v>
      </c>
      <c r="F630" s="87">
        <v>2021</v>
      </c>
      <c r="G630" s="87" t="s">
        <v>202</v>
      </c>
      <c r="H630" s="93">
        <v>494077</v>
      </c>
    </row>
    <row r="631" spans="2:8" ht="20.100000000000001" customHeight="1" x14ac:dyDescent="0.25">
      <c r="B631" s="92">
        <v>44312</v>
      </c>
      <c r="C631" s="87" t="s">
        <v>192</v>
      </c>
      <c r="D631" s="87" t="s">
        <v>190</v>
      </c>
      <c r="E631" s="87" t="s">
        <v>205</v>
      </c>
      <c r="F631" s="87">
        <v>2021</v>
      </c>
      <c r="G631" s="87" t="s">
        <v>202</v>
      </c>
      <c r="H631" s="93">
        <v>244270</v>
      </c>
    </row>
    <row r="632" spans="2:8" ht="20.100000000000001" customHeight="1" x14ac:dyDescent="0.25">
      <c r="B632" s="92">
        <v>44313</v>
      </c>
      <c r="C632" s="87" t="s">
        <v>192</v>
      </c>
      <c r="D632" s="87" t="s">
        <v>190</v>
      </c>
      <c r="E632" s="87" t="s">
        <v>205</v>
      </c>
      <c r="F632" s="87">
        <v>2021</v>
      </c>
      <c r="G632" s="87" t="s">
        <v>202</v>
      </c>
      <c r="H632" s="93">
        <v>202651</v>
      </c>
    </row>
    <row r="633" spans="2:8" ht="20.100000000000001" customHeight="1" x14ac:dyDescent="0.25">
      <c r="B633" s="92">
        <v>44314</v>
      </c>
      <c r="C633" s="87" t="s">
        <v>192</v>
      </c>
      <c r="D633" s="87" t="s">
        <v>193</v>
      </c>
      <c r="E633" s="87" t="s">
        <v>205</v>
      </c>
      <c r="F633" s="87">
        <v>2021</v>
      </c>
      <c r="G633" s="87" t="s">
        <v>202</v>
      </c>
      <c r="H633" s="93">
        <v>1194863</v>
      </c>
    </row>
    <row r="634" spans="2:8" ht="20.100000000000001" customHeight="1" x14ac:dyDescent="0.25">
      <c r="B634" s="92">
        <v>44314</v>
      </c>
      <c r="C634" s="87" t="s">
        <v>192</v>
      </c>
      <c r="D634" s="87" t="s">
        <v>190</v>
      </c>
      <c r="E634" s="87" t="s">
        <v>205</v>
      </c>
      <c r="F634" s="87">
        <v>2021</v>
      </c>
      <c r="G634" s="87" t="s">
        <v>202</v>
      </c>
      <c r="H634" s="93">
        <v>985177</v>
      </c>
    </row>
    <row r="635" spans="2:8" ht="20.100000000000001" customHeight="1" x14ac:dyDescent="0.25">
      <c r="B635" s="92">
        <v>44315</v>
      </c>
      <c r="C635" s="87" t="s">
        <v>192</v>
      </c>
      <c r="D635" s="87" t="s">
        <v>190</v>
      </c>
      <c r="E635" s="87" t="s">
        <v>205</v>
      </c>
      <c r="F635" s="87">
        <v>2021</v>
      </c>
      <c r="G635" s="87" t="s">
        <v>202</v>
      </c>
      <c r="H635" s="93">
        <v>1612172</v>
      </c>
    </row>
    <row r="636" spans="2:8" ht="20.100000000000001" customHeight="1" x14ac:dyDescent="0.25">
      <c r="B636" s="92">
        <v>44315</v>
      </c>
      <c r="C636" s="87" t="s">
        <v>192</v>
      </c>
      <c r="D636" s="87" t="s">
        <v>190</v>
      </c>
      <c r="E636" s="87" t="s">
        <v>205</v>
      </c>
      <c r="F636" s="87">
        <v>2021</v>
      </c>
      <c r="G636" s="87" t="s">
        <v>202</v>
      </c>
      <c r="H636" s="93">
        <v>362308</v>
      </c>
    </row>
    <row r="637" spans="2:8" ht="20.100000000000001" customHeight="1" x14ac:dyDescent="0.25">
      <c r="B637" s="92">
        <v>44316</v>
      </c>
      <c r="C637" s="87" t="s">
        <v>192</v>
      </c>
      <c r="D637" s="87" t="s">
        <v>190</v>
      </c>
      <c r="E637" s="87" t="s">
        <v>205</v>
      </c>
      <c r="F637" s="87">
        <v>2021</v>
      </c>
      <c r="G637" s="87" t="s">
        <v>202</v>
      </c>
      <c r="H637" s="93">
        <v>1637925</v>
      </c>
    </row>
    <row r="638" spans="2:8" ht="20.100000000000001" customHeight="1" x14ac:dyDescent="0.25">
      <c r="B638" s="92">
        <v>44318</v>
      </c>
      <c r="C638" s="87" t="s">
        <v>192</v>
      </c>
      <c r="D638" s="87" t="s">
        <v>190</v>
      </c>
      <c r="E638" s="87" t="s">
        <v>206</v>
      </c>
      <c r="F638" s="87">
        <v>2021</v>
      </c>
      <c r="G638" s="87" t="s">
        <v>207</v>
      </c>
      <c r="H638" s="93">
        <v>1112967</v>
      </c>
    </row>
    <row r="639" spans="2:8" ht="20.100000000000001" customHeight="1" x14ac:dyDescent="0.25">
      <c r="B639" s="92">
        <v>44320</v>
      </c>
      <c r="C639" s="87" t="s">
        <v>192</v>
      </c>
      <c r="D639" s="87" t="s">
        <v>190</v>
      </c>
      <c r="E639" s="87" t="s">
        <v>206</v>
      </c>
      <c r="F639" s="87">
        <v>2021</v>
      </c>
      <c r="G639" s="87" t="s">
        <v>207</v>
      </c>
      <c r="H639" s="93">
        <v>236582</v>
      </c>
    </row>
    <row r="640" spans="2:8" ht="20.100000000000001" customHeight="1" x14ac:dyDescent="0.25">
      <c r="B640" s="92">
        <v>44321</v>
      </c>
      <c r="C640" s="87" t="s">
        <v>192</v>
      </c>
      <c r="D640" s="87" t="s">
        <v>190</v>
      </c>
      <c r="E640" s="87" t="s">
        <v>206</v>
      </c>
      <c r="F640" s="87">
        <v>2021</v>
      </c>
      <c r="G640" s="87" t="s">
        <v>207</v>
      </c>
      <c r="H640" s="93">
        <v>690844</v>
      </c>
    </row>
    <row r="641" spans="2:8" ht="20.100000000000001" customHeight="1" x14ac:dyDescent="0.25">
      <c r="B641" s="92">
        <v>44324</v>
      </c>
      <c r="C641" s="87" t="s">
        <v>192</v>
      </c>
      <c r="D641" s="87" t="s">
        <v>187</v>
      </c>
      <c r="E641" s="87" t="s">
        <v>206</v>
      </c>
      <c r="F641" s="87">
        <v>2021</v>
      </c>
      <c r="G641" s="87" t="s">
        <v>207</v>
      </c>
      <c r="H641" s="93">
        <v>1755000</v>
      </c>
    </row>
    <row r="642" spans="2:8" ht="20.100000000000001" customHeight="1" x14ac:dyDescent="0.25">
      <c r="B642" s="92">
        <v>44324</v>
      </c>
      <c r="C642" s="87" t="s">
        <v>192</v>
      </c>
      <c r="D642" s="87" t="s">
        <v>190</v>
      </c>
      <c r="E642" s="87" t="s">
        <v>206</v>
      </c>
      <c r="F642" s="87">
        <v>2021</v>
      </c>
      <c r="G642" s="87" t="s">
        <v>207</v>
      </c>
      <c r="H642" s="93">
        <v>402346</v>
      </c>
    </row>
    <row r="643" spans="2:8" ht="20.100000000000001" customHeight="1" x14ac:dyDescent="0.25">
      <c r="B643" s="92">
        <v>44325</v>
      </c>
      <c r="C643" s="87" t="s">
        <v>192</v>
      </c>
      <c r="D643" s="87" t="s">
        <v>190</v>
      </c>
      <c r="E643" s="87" t="s">
        <v>206</v>
      </c>
      <c r="F643" s="87">
        <v>2021</v>
      </c>
      <c r="G643" s="87" t="s">
        <v>207</v>
      </c>
      <c r="H643" s="93">
        <v>1960974</v>
      </c>
    </row>
    <row r="644" spans="2:8" ht="20.100000000000001" customHeight="1" x14ac:dyDescent="0.25">
      <c r="B644" s="92">
        <v>44326</v>
      </c>
      <c r="C644" s="87" t="s">
        <v>192</v>
      </c>
      <c r="D644" s="87" t="s">
        <v>190</v>
      </c>
      <c r="E644" s="87" t="s">
        <v>206</v>
      </c>
      <c r="F644" s="87">
        <v>2021</v>
      </c>
      <c r="G644" s="87" t="s">
        <v>207</v>
      </c>
      <c r="H644" s="93">
        <v>1693451</v>
      </c>
    </row>
    <row r="645" spans="2:8" ht="20.100000000000001" customHeight="1" x14ac:dyDescent="0.25">
      <c r="B645" s="92">
        <v>44327</v>
      </c>
      <c r="C645" s="87" t="s">
        <v>192</v>
      </c>
      <c r="D645" s="87" t="s">
        <v>190</v>
      </c>
      <c r="E645" s="87" t="s">
        <v>206</v>
      </c>
      <c r="F645" s="87">
        <v>2021</v>
      </c>
      <c r="G645" s="87" t="s">
        <v>207</v>
      </c>
      <c r="H645" s="93">
        <v>348204</v>
      </c>
    </row>
    <row r="646" spans="2:8" ht="20.100000000000001" customHeight="1" x14ac:dyDescent="0.25">
      <c r="B646" s="92">
        <v>44331</v>
      </c>
      <c r="C646" s="87" t="s">
        <v>192</v>
      </c>
      <c r="D646" s="87" t="s">
        <v>190</v>
      </c>
      <c r="E646" s="87" t="s">
        <v>206</v>
      </c>
      <c r="F646" s="87">
        <v>2021</v>
      </c>
      <c r="G646" s="87" t="s">
        <v>207</v>
      </c>
      <c r="H646" s="93">
        <v>1603278</v>
      </c>
    </row>
    <row r="647" spans="2:8" ht="20.100000000000001" customHeight="1" x14ac:dyDescent="0.25">
      <c r="B647" s="92">
        <v>44332</v>
      </c>
      <c r="C647" s="87" t="s">
        <v>192</v>
      </c>
      <c r="D647" s="87" t="s">
        <v>190</v>
      </c>
      <c r="E647" s="87" t="s">
        <v>206</v>
      </c>
      <c r="F647" s="87">
        <v>2021</v>
      </c>
      <c r="G647" s="87" t="s">
        <v>207</v>
      </c>
      <c r="H647" s="93">
        <v>1342342</v>
      </c>
    </row>
    <row r="648" spans="2:8" ht="20.100000000000001" customHeight="1" x14ac:dyDescent="0.25">
      <c r="B648" s="92">
        <v>44335</v>
      </c>
      <c r="C648" s="87" t="s">
        <v>192</v>
      </c>
      <c r="D648" s="87" t="s">
        <v>183</v>
      </c>
      <c r="E648" s="87" t="s">
        <v>206</v>
      </c>
      <c r="F648" s="87">
        <v>2021</v>
      </c>
      <c r="G648" s="87" t="s">
        <v>207</v>
      </c>
      <c r="H648" s="93">
        <v>935490</v>
      </c>
    </row>
    <row r="649" spans="2:8" ht="20.100000000000001" customHeight="1" x14ac:dyDescent="0.25">
      <c r="B649" s="92">
        <v>44335</v>
      </c>
      <c r="C649" s="87" t="s">
        <v>192</v>
      </c>
      <c r="D649" s="87" t="s">
        <v>190</v>
      </c>
      <c r="E649" s="87" t="s">
        <v>206</v>
      </c>
      <c r="F649" s="87">
        <v>2021</v>
      </c>
      <c r="G649" s="87" t="s">
        <v>207</v>
      </c>
      <c r="H649" s="93">
        <v>1598325</v>
      </c>
    </row>
    <row r="650" spans="2:8" ht="20.100000000000001" customHeight="1" x14ac:dyDescent="0.25">
      <c r="B650" s="92">
        <v>44342</v>
      </c>
      <c r="C650" s="87" t="s">
        <v>192</v>
      </c>
      <c r="D650" s="87" t="s">
        <v>190</v>
      </c>
      <c r="E650" s="87" t="s">
        <v>206</v>
      </c>
      <c r="F650" s="87">
        <v>2021</v>
      </c>
      <c r="G650" s="87" t="s">
        <v>207</v>
      </c>
      <c r="H650" s="93">
        <v>1430846</v>
      </c>
    </row>
    <row r="651" spans="2:8" ht="20.100000000000001" customHeight="1" x14ac:dyDescent="0.25">
      <c r="B651" s="92">
        <v>44343</v>
      </c>
      <c r="C651" s="87" t="s">
        <v>192</v>
      </c>
      <c r="D651" s="87" t="s">
        <v>190</v>
      </c>
      <c r="E651" s="87" t="s">
        <v>206</v>
      </c>
      <c r="F651" s="87">
        <v>2021</v>
      </c>
      <c r="G651" s="87" t="s">
        <v>207</v>
      </c>
      <c r="H651" s="93">
        <v>214411</v>
      </c>
    </row>
    <row r="652" spans="2:8" ht="20.100000000000001" customHeight="1" x14ac:dyDescent="0.25">
      <c r="B652" s="92">
        <v>44344</v>
      </c>
      <c r="C652" s="87" t="s">
        <v>192</v>
      </c>
      <c r="D652" s="87" t="s">
        <v>190</v>
      </c>
      <c r="E652" s="87" t="s">
        <v>206</v>
      </c>
      <c r="F652" s="87">
        <v>2021</v>
      </c>
      <c r="G652" s="87" t="s">
        <v>207</v>
      </c>
      <c r="H652" s="93">
        <v>791424</v>
      </c>
    </row>
    <row r="653" spans="2:8" ht="20.100000000000001" customHeight="1" x14ac:dyDescent="0.25">
      <c r="B653" s="92">
        <v>44346</v>
      </c>
      <c r="C653" s="87" t="s">
        <v>192</v>
      </c>
      <c r="D653" s="87" t="s">
        <v>183</v>
      </c>
      <c r="E653" s="87" t="s">
        <v>206</v>
      </c>
      <c r="F653" s="87">
        <v>2021</v>
      </c>
      <c r="G653" s="87" t="s">
        <v>207</v>
      </c>
      <c r="H653" s="93">
        <v>394061</v>
      </c>
    </row>
    <row r="654" spans="2:8" ht="20.100000000000001" customHeight="1" x14ac:dyDescent="0.25">
      <c r="B654" s="92">
        <v>44348</v>
      </c>
      <c r="C654" s="87" t="s">
        <v>192</v>
      </c>
      <c r="D654" s="87" t="s">
        <v>190</v>
      </c>
      <c r="E654" s="87" t="s">
        <v>208</v>
      </c>
      <c r="F654" s="87">
        <v>2021</v>
      </c>
      <c r="G654" s="87" t="s">
        <v>207</v>
      </c>
      <c r="H654" s="93">
        <v>272760</v>
      </c>
    </row>
    <row r="655" spans="2:8" ht="20.100000000000001" customHeight="1" x14ac:dyDescent="0.25">
      <c r="B655" s="92">
        <v>44350</v>
      </c>
      <c r="C655" s="87" t="s">
        <v>192</v>
      </c>
      <c r="D655" s="87" t="s">
        <v>190</v>
      </c>
      <c r="E655" s="87" t="s">
        <v>208</v>
      </c>
      <c r="F655" s="87">
        <v>2021</v>
      </c>
      <c r="G655" s="87" t="s">
        <v>207</v>
      </c>
      <c r="H655" s="93">
        <v>1639657</v>
      </c>
    </row>
    <row r="656" spans="2:8" ht="20.100000000000001" customHeight="1" x14ac:dyDescent="0.25">
      <c r="B656" s="92">
        <v>44350</v>
      </c>
      <c r="C656" s="87" t="s">
        <v>195</v>
      </c>
      <c r="D656" s="87" t="s">
        <v>183</v>
      </c>
      <c r="E656" s="87" t="s">
        <v>208</v>
      </c>
      <c r="F656" s="87">
        <v>2021</v>
      </c>
      <c r="G656" s="87" t="s">
        <v>207</v>
      </c>
      <c r="H656" s="93">
        <v>577852</v>
      </c>
    </row>
    <row r="657" spans="2:8" ht="20.100000000000001" customHeight="1" x14ac:dyDescent="0.25">
      <c r="B657" s="92">
        <v>44351</v>
      </c>
      <c r="C657" s="87" t="s">
        <v>195</v>
      </c>
      <c r="D657" s="87" t="s">
        <v>183</v>
      </c>
      <c r="E657" s="87" t="s">
        <v>208</v>
      </c>
      <c r="F657" s="87">
        <v>2021</v>
      </c>
      <c r="G657" s="87" t="s">
        <v>207</v>
      </c>
      <c r="H657" s="93">
        <v>597433</v>
      </c>
    </row>
    <row r="658" spans="2:8" ht="20.100000000000001" customHeight="1" x14ac:dyDescent="0.25">
      <c r="B658" s="92">
        <v>44351</v>
      </c>
      <c r="C658" s="87" t="s">
        <v>195</v>
      </c>
      <c r="D658" s="87" t="s">
        <v>183</v>
      </c>
      <c r="E658" s="87" t="s">
        <v>208</v>
      </c>
      <c r="F658" s="87">
        <v>2021</v>
      </c>
      <c r="G658" s="87" t="s">
        <v>207</v>
      </c>
      <c r="H658" s="93">
        <v>264551</v>
      </c>
    </row>
    <row r="659" spans="2:8" ht="20.100000000000001" customHeight="1" x14ac:dyDescent="0.25">
      <c r="B659" s="92">
        <v>44351</v>
      </c>
      <c r="C659" s="87" t="s">
        <v>195</v>
      </c>
      <c r="D659" s="87" t="s">
        <v>183</v>
      </c>
      <c r="E659" s="87" t="s">
        <v>208</v>
      </c>
      <c r="F659" s="87">
        <v>2021</v>
      </c>
      <c r="G659" s="87" t="s">
        <v>207</v>
      </c>
      <c r="H659" s="93">
        <v>1324711</v>
      </c>
    </row>
    <row r="660" spans="2:8" ht="20.100000000000001" customHeight="1" x14ac:dyDescent="0.25">
      <c r="B660" s="92">
        <v>44353</v>
      </c>
      <c r="C660" s="87" t="s">
        <v>195</v>
      </c>
      <c r="D660" s="87" t="s">
        <v>183</v>
      </c>
      <c r="E660" s="87" t="s">
        <v>208</v>
      </c>
      <c r="F660" s="87">
        <v>2021</v>
      </c>
      <c r="G660" s="87" t="s">
        <v>207</v>
      </c>
      <c r="H660" s="93">
        <v>554702</v>
      </c>
    </row>
    <row r="661" spans="2:8" ht="20.100000000000001" customHeight="1" x14ac:dyDescent="0.25">
      <c r="B661" s="92">
        <v>44358</v>
      </c>
      <c r="C661" s="87" t="s">
        <v>195</v>
      </c>
      <c r="D661" s="87" t="s">
        <v>193</v>
      </c>
      <c r="E661" s="87" t="s">
        <v>208</v>
      </c>
      <c r="F661" s="87">
        <v>2021</v>
      </c>
      <c r="G661" s="87" t="s">
        <v>207</v>
      </c>
      <c r="H661" s="93">
        <v>208368</v>
      </c>
    </row>
    <row r="662" spans="2:8" ht="20.100000000000001" customHeight="1" x14ac:dyDescent="0.25">
      <c r="B662" s="92">
        <v>44361</v>
      </c>
      <c r="C662" s="87" t="s">
        <v>195</v>
      </c>
      <c r="D662" s="87" t="s">
        <v>183</v>
      </c>
      <c r="E662" s="87" t="s">
        <v>208</v>
      </c>
      <c r="F662" s="87">
        <v>2021</v>
      </c>
      <c r="G662" s="87" t="s">
        <v>207</v>
      </c>
      <c r="H662" s="93">
        <v>1816220</v>
      </c>
    </row>
    <row r="663" spans="2:8" ht="20.100000000000001" customHeight="1" x14ac:dyDescent="0.25">
      <c r="B663" s="92">
        <v>44361</v>
      </c>
      <c r="C663" s="87" t="s">
        <v>195</v>
      </c>
      <c r="D663" s="87" t="s">
        <v>183</v>
      </c>
      <c r="E663" s="87" t="s">
        <v>208</v>
      </c>
      <c r="F663" s="87">
        <v>2021</v>
      </c>
      <c r="G663" s="87" t="s">
        <v>207</v>
      </c>
      <c r="H663" s="93">
        <v>1746236</v>
      </c>
    </row>
    <row r="664" spans="2:8" ht="20.100000000000001" customHeight="1" x14ac:dyDescent="0.25">
      <c r="B664" s="92">
        <v>44362</v>
      </c>
      <c r="C664" s="87" t="s">
        <v>195</v>
      </c>
      <c r="D664" s="87" t="s">
        <v>183</v>
      </c>
      <c r="E664" s="87" t="s">
        <v>208</v>
      </c>
      <c r="F664" s="87">
        <v>2021</v>
      </c>
      <c r="G664" s="87" t="s">
        <v>207</v>
      </c>
      <c r="H664" s="93">
        <v>1683489</v>
      </c>
    </row>
    <row r="665" spans="2:8" ht="20.100000000000001" customHeight="1" x14ac:dyDescent="0.25">
      <c r="B665" s="92">
        <v>44364</v>
      </c>
      <c r="C665" s="87" t="s">
        <v>195</v>
      </c>
      <c r="D665" s="87" t="s">
        <v>183</v>
      </c>
      <c r="E665" s="87" t="s">
        <v>208</v>
      </c>
      <c r="F665" s="87">
        <v>2021</v>
      </c>
      <c r="G665" s="87" t="s">
        <v>207</v>
      </c>
      <c r="H665" s="93">
        <v>591696</v>
      </c>
    </row>
    <row r="666" spans="2:8" ht="20.100000000000001" customHeight="1" x14ac:dyDescent="0.25">
      <c r="B666" s="92">
        <v>44364</v>
      </c>
      <c r="C666" s="87" t="s">
        <v>195</v>
      </c>
      <c r="D666" s="87" t="s">
        <v>183</v>
      </c>
      <c r="E666" s="87" t="s">
        <v>208</v>
      </c>
      <c r="F666" s="87">
        <v>2021</v>
      </c>
      <c r="G666" s="87" t="s">
        <v>207</v>
      </c>
      <c r="H666" s="93">
        <v>1908492</v>
      </c>
    </row>
    <row r="667" spans="2:8" ht="20.100000000000001" customHeight="1" x14ac:dyDescent="0.25">
      <c r="B667" s="92">
        <v>44367</v>
      </c>
      <c r="C667" s="87" t="s">
        <v>195</v>
      </c>
      <c r="D667" s="87" t="s">
        <v>183</v>
      </c>
      <c r="E667" s="87" t="s">
        <v>208</v>
      </c>
      <c r="F667" s="87">
        <v>2021</v>
      </c>
      <c r="G667" s="87" t="s">
        <v>207</v>
      </c>
      <c r="H667" s="93">
        <v>1649849</v>
      </c>
    </row>
    <row r="668" spans="2:8" ht="20.100000000000001" customHeight="1" x14ac:dyDescent="0.25">
      <c r="B668" s="92">
        <v>44367</v>
      </c>
      <c r="C668" s="87" t="s">
        <v>195</v>
      </c>
      <c r="D668" s="87" t="s">
        <v>183</v>
      </c>
      <c r="E668" s="87" t="s">
        <v>208</v>
      </c>
      <c r="F668" s="87">
        <v>2021</v>
      </c>
      <c r="G668" s="87" t="s">
        <v>207</v>
      </c>
      <c r="H668" s="93">
        <v>1081699</v>
      </c>
    </row>
    <row r="669" spans="2:8" ht="20.100000000000001" customHeight="1" x14ac:dyDescent="0.25">
      <c r="B669" s="92">
        <v>44367</v>
      </c>
      <c r="C669" s="87" t="s">
        <v>195</v>
      </c>
      <c r="D669" s="87" t="s">
        <v>193</v>
      </c>
      <c r="E669" s="87" t="s">
        <v>208</v>
      </c>
      <c r="F669" s="87">
        <v>2021</v>
      </c>
      <c r="G669" s="87" t="s">
        <v>207</v>
      </c>
      <c r="H669" s="93">
        <v>680075</v>
      </c>
    </row>
    <row r="670" spans="2:8" ht="20.100000000000001" customHeight="1" x14ac:dyDescent="0.25">
      <c r="B670" s="92">
        <v>44368</v>
      </c>
      <c r="C670" s="87" t="s">
        <v>195</v>
      </c>
      <c r="D670" s="87" t="s">
        <v>183</v>
      </c>
      <c r="E670" s="87" t="s">
        <v>208</v>
      </c>
      <c r="F670" s="87">
        <v>2021</v>
      </c>
      <c r="G670" s="87" t="s">
        <v>207</v>
      </c>
      <c r="H670" s="93">
        <v>1957975</v>
      </c>
    </row>
    <row r="671" spans="2:8" ht="20.100000000000001" customHeight="1" x14ac:dyDescent="0.25">
      <c r="B671" s="92">
        <v>44368</v>
      </c>
      <c r="C671" s="87" t="s">
        <v>195</v>
      </c>
      <c r="D671" s="87" t="s">
        <v>193</v>
      </c>
      <c r="E671" s="87" t="s">
        <v>208</v>
      </c>
      <c r="F671" s="87">
        <v>2021</v>
      </c>
      <c r="G671" s="87" t="s">
        <v>207</v>
      </c>
      <c r="H671" s="93">
        <v>969416</v>
      </c>
    </row>
    <row r="672" spans="2:8" ht="20.100000000000001" customHeight="1" x14ac:dyDescent="0.25">
      <c r="B672" s="92">
        <v>44371</v>
      </c>
      <c r="C672" s="87" t="s">
        <v>195</v>
      </c>
      <c r="D672" s="87" t="s">
        <v>193</v>
      </c>
      <c r="E672" s="87" t="s">
        <v>208</v>
      </c>
      <c r="F672" s="87">
        <v>2021</v>
      </c>
      <c r="G672" s="87" t="s">
        <v>207</v>
      </c>
      <c r="H672" s="93">
        <v>1203365</v>
      </c>
    </row>
    <row r="673" spans="2:8" ht="20.100000000000001" customHeight="1" x14ac:dyDescent="0.25">
      <c r="B673" s="92">
        <v>44371</v>
      </c>
      <c r="C673" s="87" t="s">
        <v>195</v>
      </c>
      <c r="D673" s="87" t="s">
        <v>193</v>
      </c>
      <c r="E673" s="87" t="s">
        <v>208</v>
      </c>
      <c r="F673" s="87">
        <v>2021</v>
      </c>
      <c r="G673" s="87" t="s">
        <v>207</v>
      </c>
      <c r="H673" s="93">
        <v>1172620</v>
      </c>
    </row>
    <row r="674" spans="2:8" ht="20.100000000000001" customHeight="1" x14ac:dyDescent="0.25">
      <c r="B674" s="92">
        <v>44373</v>
      </c>
      <c r="C674" s="87" t="s">
        <v>195</v>
      </c>
      <c r="D674" s="87" t="s">
        <v>193</v>
      </c>
      <c r="E674" s="87" t="s">
        <v>208</v>
      </c>
      <c r="F674" s="87">
        <v>2021</v>
      </c>
      <c r="G674" s="87" t="s">
        <v>207</v>
      </c>
      <c r="H674" s="93">
        <v>1835094</v>
      </c>
    </row>
    <row r="675" spans="2:8" ht="20.100000000000001" customHeight="1" x14ac:dyDescent="0.25">
      <c r="B675" s="92">
        <v>44374</v>
      </c>
      <c r="C675" s="87" t="s">
        <v>195</v>
      </c>
      <c r="D675" s="87" t="s">
        <v>190</v>
      </c>
      <c r="E675" s="87" t="s">
        <v>208</v>
      </c>
      <c r="F675" s="87">
        <v>2021</v>
      </c>
      <c r="G675" s="87" t="s">
        <v>207</v>
      </c>
      <c r="H675" s="93">
        <v>836312</v>
      </c>
    </row>
    <row r="676" spans="2:8" ht="20.100000000000001" customHeight="1" x14ac:dyDescent="0.25">
      <c r="B676" s="92">
        <v>44379</v>
      </c>
      <c r="C676" s="87" t="s">
        <v>195</v>
      </c>
      <c r="D676" s="87" t="s">
        <v>193</v>
      </c>
      <c r="E676" s="87" t="s">
        <v>184</v>
      </c>
      <c r="F676" s="87">
        <v>2021</v>
      </c>
      <c r="G676" s="87" t="s">
        <v>185</v>
      </c>
      <c r="H676" s="93">
        <v>263474</v>
      </c>
    </row>
    <row r="677" spans="2:8" ht="20.100000000000001" customHeight="1" x14ac:dyDescent="0.25">
      <c r="B677" s="92">
        <v>44379</v>
      </c>
      <c r="C677" s="87" t="s">
        <v>195</v>
      </c>
      <c r="D677" s="87" t="s">
        <v>193</v>
      </c>
      <c r="E677" s="87" t="s">
        <v>184</v>
      </c>
      <c r="F677" s="87">
        <v>2021</v>
      </c>
      <c r="G677" s="87" t="s">
        <v>185</v>
      </c>
      <c r="H677" s="93">
        <v>1413232</v>
      </c>
    </row>
    <row r="678" spans="2:8" ht="20.100000000000001" customHeight="1" x14ac:dyDescent="0.25">
      <c r="B678" s="92">
        <v>44380</v>
      </c>
      <c r="C678" s="87" t="s">
        <v>195</v>
      </c>
      <c r="D678" s="87" t="s">
        <v>193</v>
      </c>
      <c r="E678" s="87" t="s">
        <v>184</v>
      </c>
      <c r="F678" s="87">
        <v>2021</v>
      </c>
      <c r="G678" s="87" t="s">
        <v>185</v>
      </c>
      <c r="H678" s="93">
        <v>919477</v>
      </c>
    </row>
    <row r="679" spans="2:8" ht="20.100000000000001" customHeight="1" x14ac:dyDescent="0.25">
      <c r="B679" s="92">
        <v>44385</v>
      </c>
      <c r="C679" s="87" t="s">
        <v>195</v>
      </c>
      <c r="D679" s="87" t="s">
        <v>193</v>
      </c>
      <c r="E679" s="87" t="s">
        <v>184</v>
      </c>
      <c r="F679" s="87">
        <v>2021</v>
      </c>
      <c r="G679" s="87" t="s">
        <v>185</v>
      </c>
      <c r="H679" s="93">
        <v>226279</v>
      </c>
    </row>
    <row r="680" spans="2:8" ht="20.100000000000001" customHeight="1" x14ac:dyDescent="0.25">
      <c r="B680" s="92">
        <v>44393</v>
      </c>
      <c r="C680" s="87" t="s">
        <v>195</v>
      </c>
      <c r="D680" s="87" t="s">
        <v>193</v>
      </c>
      <c r="E680" s="87" t="s">
        <v>184</v>
      </c>
      <c r="F680" s="87">
        <v>2021</v>
      </c>
      <c r="G680" s="87" t="s">
        <v>185</v>
      </c>
      <c r="H680" s="93">
        <v>1295300</v>
      </c>
    </row>
    <row r="681" spans="2:8" ht="20.100000000000001" customHeight="1" x14ac:dyDescent="0.25">
      <c r="B681" s="92">
        <v>44393</v>
      </c>
      <c r="C681" s="87" t="s">
        <v>195</v>
      </c>
      <c r="D681" s="87" t="s">
        <v>193</v>
      </c>
      <c r="E681" s="87" t="s">
        <v>184</v>
      </c>
      <c r="F681" s="87">
        <v>2021</v>
      </c>
      <c r="G681" s="87" t="s">
        <v>185</v>
      </c>
      <c r="H681" s="93">
        <v>524387</v>
      </c>
    </row>
    <row r="682" spans="2:8" ht="20.100000000000001" customHeight="1" x14ac:dyDescent="0.25">
      <c r="B682" s="92">
        <v>44394</v>
      </c>
      <c r="C682" s="87" t="s">
        <v>195</v>
      </c>
      <c r="D682" s="87" t="s">
        <v>193</v>
      </c>
      <c r="E682" s="87" t="s">
        <v>184</v>
      </c>
      <c r="F682" s="87">
        <v>2021</v>
      </c>
      <c r="G682" s="87" t="s">
        <v>185</v>
      </c>
      <c r="H682" s="93">
        <v>1508451</v>
      </c>
    </row>
    <row r="683" spans="2:8" ht="20.100000000000001" customHeight="1" x14ac:dyDescent="0.25">
      <c r="B683" s="92">
        <v>44395</v>
      </c>
      <c r="C683" s="87" t="s">
        <v>195</v>
      </c>
      <c r="D683" s="87" t="s">
        <v>190</v>
      </c>
      <c r="E683" s="87" t="s">
        <v>184</v>
      </c>
      <c r="F683" s="87">
        <v>2021</v>
      </c>
      <c r="G683" s="87" t="s">
        <v>185</v>
      </c>
      <c r="H683" s="93">
        <v>1584122</v>
      </c>
    </row>
    <row r="684" spans="2:8" ht="20.100000000000001" customHeight="1" x14ac:dyDescent="0.25">
      <c r="B684" s="92">
        <v>44396</v>
      </c>
      <c r="C684" s="87" t="s">
        <v>195</v>
      </c>
      <c r="D684" s="87" t="s">
        <v>193</v>
      </c>
      <c r="E684" s="87" t="s">
        <v>184</v>
      </c>
      <c r="F684" s="87">
        <v>2021</v>
      </c>
      <c r="G684" s="87" t="s">
        <v>185</v>
      </c>
      <c r="H684" s="93">
        <v>184898</v>
      </c>
    </row>
    <row r="685" spans="2:8" ht="20.100000000000001" customHeight="1" x14ac:dyDescent="0.25">
      <c r="B685" s="92">
        <v>44398</v>
      </c>
      <c r="C685" s="87" t="s">
        <v>195</v>
      </c>
      <c r="D685" s="87" t="s">
        <v>193</v>
      </c>
      <c r="E685" s="87" t="s">
        <v>184</v>
      </c>
      <c r="F685" s="87">
        <v>2021</v>
      </c>
      <c r="G685" s="87" t="s">
        <v>185</v>
      </c>
      <c r="H685" s="93">
        <v>1979686</v>
      </c>
    </row>
    <row r="686" spans="2:8" ht="20.100000000000001" customHeight="1" x14ac:dyDescent="0.25">
      <c r="B686" s="92">
        <v>44398</v>
      </c>
      <c r="C686" s="87" t="s">
        <v>195</v>
      </c>
      <c r="D686" s="87" t="s">
        <v>193</v>
      </c>
      <c r="E686" s="87" t="s">
        <v>184</v>
      </c>
      <c r="F686" s="87">
        <v>2021</v>
      </c>
      <c r="G686" s="87" t="s">
        <v>185</v>
      </c>
      <c r="H686" s="93">
        <v>453584</v>
      </c>
    </row>
    <row r="687" spans="2:8" ht="20.100000000000001" customHeight="1" x14ac:dyDescent="0.25">
      <c r="B687" s="92">
        <v>44399</v>
      </c>
      <c r="C687" s="87" t="s">
        <v>195</v>
      </c>
      <c r="D687" s="87" t="s">
        <v>193</v>
      </c>
      <c r="E687" s="87" t="s">
        <v>184</v>
      </c>
      <c r="F687" s="87">
        <v>2021</v>
      </c>
      <c r="G687" s="87" t="s">
        <v>185</v>
      </c>
      <c r="H687" s="93">
        <v>1635219</v>
      </c>
    </row>
    <row r="688" spans="2:8" ht="20.100000000000001" customHeight="1" x14ac:dyDescent="0.25">
      <c r="B688" s="92">
        <v>44405</v>
      </c>
      <c r="C688" s="87" t="s">
        <v>195</v>
      </c>
      <c r="D688" s="87" t="s">
        <v>193</v>
      </c>
      <c r="E688" s="87" t="s">
        <v>184</v>
      </c>
      <c r="F688" s="87">
        <v>2021</v>
      </c>
      <c r="G688" s="87" t="s">
        <v>185</v>
      </c>
      <c r="H688" s="93">
        <v>547110</v>
      </c>
    </row>
    <row r="689" spans="2:8" ht="20.100000000000001" customHeight="1" x14ac:dyDescent="0.25">
      <c r="B689" s="92">
        <v>44406</v>
      </c>
      <c r="C689" s="87" t="s">
        <v>195</v>
      </c>
      <c r="D689" s="87" t="s">
        <v>193</v>
      </c>
      <c r="E689" s="87" t="s">
        <v>184</v>
      </c>
      <c r="F689" s="87">
        <v>2021</v>
      </c>
      <c r="G689" s="87" t="s">
        <v>185</v>
      </c>
      <c r="H689" s="93">
        <v>934991</v>
      </c>
    </row>
    <row r="690" spans="2:8" ht="20.100000000000001" customHeight="1" x14ac:dyDescent="0.25">
      <c r="B690" s="92">
        <v>44409</v>
      </c>
      <c r="C690" s="87" t="s">
        <v>195</v>
      </c>
      <c r="D690" s="87" t="s">
        <v>193</v>
      </c>
      <c r="E690" s="87" t="s">
        <v>191</v>
      </c>
      <c r="F690" s="87">
        <v>2021</v>
      </c>
      <c r="G690" s="87" t="s">
        <v>185</v>
      </c>
      <c r="H690" s="93">
        <v>1527508</v>
      </c>
    </row>
    <row r="691" spans="2:8" ht="20.100000000000001" customHeight="1" x14ac:dyDescent="0.25">
      <c r="B691" s="92">
        <v>44409</v>
      </c>
      <c r="C691" s="87" t="s">
        <v>195</v>
      </c>
      <c r="D691" s="87" t="s">
        <v>193</v>
      </c>
      <c r="E691" s="87" t="s">
        <v>191</v>
      </c>
      <c r="F691" s="87">
        <v>2021</v>
      </c>
      <c r="G691" s="87" t="s">
        <v>185</v>
      </c>
      <c r="H691" s="93">
        <v>639256</v>
      </c>
    </row>
    <row r="692" spans="2:8" ht="20.100000000000001" customHeight="1" x14ac:dyDescent="0.25">
      <c r="B692" s="92">
        <v>44414</v>
      </c>
      <c r="C692" s="87" t="s">
        <v>195</v>
      </c>
      <c r="D692" s="87" t="s">
        <v>190</v>
      </c>
      <c r="E692" s="87" t="s">
        <v>191</v>
      </c>
      <c r="F692" s="87">
        <v>2021</v>
      </c>
      <c r="G692" s="87" t="s">
        <v>185</v>
      </c>
      <c r="H692" s="93">
        <v>142216</v>
      </c>
    </row>
    <row r="693" spans="2:8" ht="20.100000000000001" customHeight="1" x14ac:dyDescent="0.25">
      <c r="B693" s="92">
        <v>44415</v>
      </c>
      <c r="C693" s="87" t="s">
        <v>195</v>
      </c>
      <c r="D693" s="87" t="s">
        <v>193</v>
      </c>
      <c r="E693" s="87" t="s">
        <v>191</v>
      </c>
      <c r="F693" s="87">
        <v>2021</v>
      </c>
      <c r="G693" s="87" t="s">
        <v>185</v>
      </c>
      <c r="H693" s="93">
        <v>738240</v>
      </c>
    </row>
    <row r="694" spans="2:8" ht="20.100000000000001" customHeight="1" x14ac:dyDescent="0.25">
      <c r="B694" s="92">
        <v>44416</v>
      </c>
      <c r="C694" s="87" t="s">
        <v>195</v>
      </c>
      <c r="D694" s="87" t="s">
        <v>190</v>
      </c>
      <c r="E694" s="87" t="s">
        <v>191</v>
      </c>
      <c r="F694" s="87">
        <v>2021</v>
      </c>
      <c r="G694" s="87" t="s">
        <v>185</v>
      </c>
      <c r="H694" s="93">
        <v>706781</v>
      </c>
    </row>
    <row r="695" spans="2:8" ht="20.100000000000001" customHeight="1" x14ac:dyDescent="0.25">
      <c r="B695" s="92">
        <v>44417</v>
      </c>
      <c r="C695" s="87" t="s">
        <v>195</v>
      </c>
      <c r="D695" s="87" t="s">
        <v>183</v>
      </c>
      <c r="E695" s="87" t="s">
        <v>191</v>
      </c>
      <c r="F695" s="87">
        <v>2021</v>
      </c>
      <c r="G695" s="87" t="s">
        <v>185</v>
      </c>
      <c r="H695" s="93">
        <v>458322</v>
      </c>
    </row>
    <row r="696" spans="2:8" ht="20.100000000000001" customHeight="1" x14ac:dyDescent="0.25">
      <c r="B696" s="92">
        <v>44418</v>
      </c>
      <c r="C696" s="87" t="s">
        <v>195</v>
      </c>
      <c r="D696" s="87" t="s">
        <v>183</v>
      </c>
      <c r="E696" s="87" t="s">
        <v>191</v>
      </c>
      <c r="F696" s="87">
        <v>2021</v>
      </c>
      <c r="G696" s="87" t="s">
        <v>185</v>
      </c>
      <c r="H696" s="93">
        <v>1391712</v>
      </c>
    </row>
    <row r="697" spans="2:8" ht="20.100000000000001" customHeight="1" x14ac:dyDescent="0.25">
      <c r="B697" s="92">
        <v>44418</v>
      </c>
      <c r="C697" s="87" t="s">
        <v>195</v>
      </c>
      <c r="D697" s="87" t="s">
        <v>183</v>
      </c>
      <c r="E697" s="87" t="s">
        <v>191</v>
      </c>
      <c r="F697" s="87">
        <v>2021</v>
      </c>
      <c r="G697" s="87" t="s">
        <v>185</v>
      </c>
      <c r="H697" s="93">
        <v>692970</v>
      </c>
    </row>
    <row r="698" spans="2:8" ht="20.100000000000001" customHeight="1" x14ac:dyDescent="0.25">
      <c r="B698" s="92">
        <v>44418</v>
      </c>
      <c r="C698" s="87" t="s">
        <v>195</v>
      </c>
      <c r="D698" s="87" t="s">
        <v>183</v>
      </c>
      <c r="E698" s="87" t="s">
        <v>191</v>
      </c>
      <c r="F698" s="87">
        <v>2021</v>
      </c>
      <c r="G698" s="87" t="s">
        <v>185</v>
      </c>
      <c r="H698" s="93">
        <v>308741</v>
      </c>
    </row>
    <row r="699" spans="2:8" ht="20.100000000000001" customHeight="1" x14ac:dyDescent="0.25">
      <c r="B699" s="92">
        <v>44419</v>
      </c>
      <c r="C699" s="87" t="s">
        <v>195</v>
      </c>
      <c r="D699" s="87" t="s">
        <v>193</v>
      </c>
      <c r="E699" s="87" t="s">
        <v>191</v>
      </c>
      <c r="F699" s="87">
        <v>2021</v>
      </c>
      <c r="G699" s="87" t="s">
        <v>185</v>
      </c>
      <c r="H699" s="93">
        <v>1365868</v>
      </c>
    </row>
    <row r="700" spans="2:8" ht="20.100000000000001" customHeight="1" x14ac:dyDescent="0.25">
      <c r="B700" s="92">
        <v>44419</v>
      </c>
      <c r="C700" s="87" t="s">
        <v>195</v>
      </c>
      <c r="D700" s="87" t="s">
        <v>183</v>
      </c>
      <c r="E700" s="87" t="s">
        <v>191</v>
      </c>
      <c r="F700" s="87">
        <v>2021</v>
      </c>
      <c r="G700" s="87" t="s">
        <v>185</v>
      </c>
      <c r="H700" s="93">
        <v>1286518</v>
      </c>
    </row>
    <row r="701" spans="2:8" ht="20.100000000000001" customHeight="1" x14ac:dyDescent="0.25">
      <c r="B701" s="92">
        <v>44421</v>
      </c>
      <c r="C701" s="87" t="s">
        <v>195</v>
      </c>
      <c r="D701" s="87" t="s">
        <v>183</v>
      </c>
      <c r="E701" s="87" t="s">
        <v>191</v>
      </c>
      <c r="F701" s="87">
        <v>2021</v>
      </c>
      <c r="G701" s="87" t="s">
        <v>185</v>
      </c>
      <c r="H701" s="93">
        <v>1716666</v>
      </c>
    </row>
    <row r="702" spans="2:8" ht="20.100000000000001" customHeight="1" x14ac:dyDescent="0.25">
      <c r="B702" s="92">
        <v>44422</v>
      </c>
      <c r="C702" s="87" t="s">
        <v>195</v>
      </c>
      <c r="D702" s="87" t="s">
        <v>183</v>
      </c>
      <c r="E702" s="87" t="s">
        <v>191</v>
      </c>
      <c r="F702" s="87">
        <v>2021</v>
      </c>
      <c r="G702" s="87" t="s">
        <v>185</v>
      </c>
      <c r="H702" s="93">
        <v>814289</v>
      </c>
    </row>
    <row r="703" spans="2:8" ht="20.100000000000001" customHeight="1" x14ac:dyDescent="0.25">
      <c r="B703" s="92">
        <v>44422</v>
      </c>
      <c r="C703" s="87" t="s">
        <v>195</v>
      </c>
      <c r="D703" s="87" t="s">
        <v>187</v>
      </c>
      <c r="E703" s="87" t="s">
        <v>191</v>
      </c>
      <c r="F703" s="87">
        <v>2021</v>
      </c>
      <c r="G703" s="87" t="s">
        <v>185</v>
      </c>
      <c r="H703" s="93">
        <v>1030173</v>
      </c>
    </row>
    <row r="704" spans="2:8" ht="20.100000000000001" customHeight="1" x14ac:dyDescent="0.25">
      <c r="B704" s="92">
        <v>44423</v>
      </c>
      <c r="C704" s="87" t="s">
        <v>195</v>
      </c>
      <c r="D704" s="87" t="s">
        <v>187</v>
      </c>
      <c r="E704" s="87" t="s">
        <v>191</v>
      </c>
      <c r="F704" s="87">
        <v>2021</v>
      </c>
      <c r="G704" s="87" t="s">
        <v>185</v>
      </c>
      <c r="H704" s="93">
        <v>1380984</v>
      </c>
    </row>
    <row r="705" spans="2:8" ht="20.100000000000001" customHeight="1" x14ac:dyDescent="0.25">
      <c r="B705" s="92">
        <v>44424</v>
      </c>
      <c r="C705" s="87" t="s">
        <v>195</v>
      </c>
      <c r="D705" s="87" t="s">
        <v>183</v>
      </c>
      <c r="E705" s="87" t="s">
        <v>191</v>
      </c>
      <c r="F705" s="87">
        <v>2021</v>
      </c>
      <c r="G705" s="87" t="s">
        <v>185</v>
      </c>
      <c r="H705" s="93">
        <v>154041</v>
      </c>
    </row>
    <row r="706" spans="2:8" ht="20.100000000000001" customHeight="1" x14ac:dyDescent="0.25">
      <c r="B706" s="92">
        <v>44426</v>
      </c>
      <c r="C706" s="87" t="s">
        <v>195</v>
      </c>
      <c r="D706" s="87" t="s">
        <v>193</v>
      </c>
      <c r="E706" s="87" t="s">
        <v>191</v>
      </c>
      <c r="F706" s="87">
        <v>2021</v>
      </c>
      <c r="G706" s="87" t="s">
        <v>185</v>
      </c>
      <c r="H706" s="93">
        <v>1663102</v>
      </c>
    </row>
    <row r="707" spans="2:8" ht="20.100000000000001" customHeight="1" x14ac:dyDescent="0.25">
      <c r="B707" s="92">
        <v>44428</v>
      </c>
      <c r="C707" s="87" t="s">
        <v>195</v>
      </c>
      <c r="D707" s="87" t="s">
        <v>183</v>
      </c>
      <c r="E707" s="87" t="s">
        <v>191</v>
      </c>
      <c r="F707" s="87">
        <v>2021</v>
      </c>
      <c r="G707" s="87" t="s">
        <v>185</v>
      </c>
      <c r="H707" s="93">
        <v>375259</v>
      </c>
    </row>
    <row r="708" spans="2:8" ht="20.100000000000001" customHeight="1" x14ac:dyDescent="0.25">
      <c r="B708" s="92">
        <v>44429</v>
      </c>
      <c r="C708" s="87" t="s">
        <v>195</v>
      </c>
      <c r="D708" s="87" t="s">
        <v>193</v>
      </c>
      <c r="E708" s="87" t="s">
        <v>191</v>
      </c>
      <c r="F708" s="87">
        <v>2021</v>
      </c>
      <c r="G708" s="87" t="s">
        <v>185</v>
      </c>
      <c r="H708" s="93">
        <v>278132</v>
      </c>
    </row>
    <row r="709" spans="2:8" ht="20.100000000000001" customHeight="1" x14ac:dyDescent="0.25">
      <c r="B709" s="92">
        <v>44431</v>
      </c>
      <c r="C709" s="87" t="s">
        <v>195</v>
      </c>
      <c r="D709" s="87" t="s">
        <v>183</v>
      </c>
      <c r="E709" s="87" t="s">
        <v>191</v>
      </c>
      <c r="F709" s="87">
        <v>2021</v>
      </c>
      <c r="G709" s="87" t="s">
        <v>185</v>
      </c>
      <c r="H709" s="93">
        <v>269577</v>
      </c>
    </row>
    <row r="710" spans="2:8" ht="20.100000000000001" customHeight="1" x14ac:dyDescent="0.25">
      <c r="B710" s="92">
        <v>44432</v>
      </c>
      <c r="C710" s="87" t="s">
        <v>195</v>
      </c>
      <c r="D710" s="87" t="s">
        <v>193</v>
      </c>
      <c r="E710" s="87" t="s">
        <v>191</v>
      </c>
      <c r="F710" s="87">
        <v>2021</v>
      </c>
      <c r="G710" s="87" t="s">
        <v>185</v>
      </c>
      <c r="H710" s="93">
        <v>1321245</v>
      </c>
    </row>
    <row r="711" spans="2:8" ht="20.100000000000001" customHeight="1" x14ac:dyDescent="0.25">
      <c r="B711" s="92">
        <v>44432</v>
      </c>
      <c r="C711" s="87" t="s">
        <v>195</v>
      </c>
      <c r="D711" s="87" t="s">
        <v>183</v>
      </c>
      <c r="E711" s="87" t="s">
        <v>191</v>
      </c>
      <c r="F711" s="87">
        <v>2021</v>
      </c>
      <c r="G711" s="87" t="s">
        <v>185</v>
      </c>
      <c r="H711" s="93">
        <v>1615558</v>
      </c>
    </row>
    <row r="712" spans="2:8" ht="20.100000000000001" customHeight="1" x14ac:dyDescent="0.25">
      <c r="B712" s="92">
        <v>44432</v>
      </c>
      <c r="C712" s="87" t="s">
        <v>195</v>
      </c>
      <c r="D712" s="87" t="s">
        <v>193</v>
      </c>
      <c r="E712" s="87" t="s">
        <v>191</v>
      </c>
      <c r="F712" s="87">
        <v>2021</v>
      </c>
      <c r="G712" s="87" t="s">
        <v>185</v>
      </c>
      <c r="H712" s="93">
        <v>310439</v>
      </c>
    </row>
    <row r="713" spans="2:8" ht="20.100000000000001" customHeight="1" x14ac:dyDescent="0.25">
      <c r="B713" s="92">
        <v>44436</v>
      </c>
      <c r="C713" s="87" t="s">
        <v>195</v>
      </c>
      <c r="D713" s="87" t="s">
        <v>187</v>
      </c>
      <c r="E713" s="87" t="s">
        <v>191</v>
      </c>
      <c r="F713" s="87">
        <v>2021</v>
      </c>
      <c r="G713" s="87" t="s">
        <v>185</v>
      </c>
      <c r="H713" s="93">
        <v>1497241</v>
      </c>
    </row>
    <row r="714" spans="2:8" ht="20.100000000000001" customHeight="1" x14ac:dyDescent="0.25">
      <c r="B714" s="92">
        <v>44439</v>
      </c>
      <c r="C714" s="87" t="s">
        <v>195</v>
      </c>
      <c r="D714" s="87" t="s">
        <v>187</v>
      </c>
      <c r="E714" s="87" t="s">
        <v>191</v>
      </c>
      <c r="F714" s="87">
        <v>2021</v>
      </c>
      <c r="G714" s="87" t="s">
        <v>185</v>
      </c>
      <c r="H714" s="93">
        <v>556276</v>
      </c>
    </row>
    <row r="715" spans="2:8" ht="20.100000000000001" customHeight="1" x14ac:dyDescent="0.25">
      <c r="B715" s="92">
        <v>44442</v>
      </c>
      <c r="C715" s="87" t="s">
        <v>195</v>
      </c>
      <c r="D715" s="87" t="s">
        <v>187</v>
      </c>
      <c r="E715" s="87" t="s">
        <v>196</v>
      </c>
      <c r="F715" s="87">
        <v>2021</v>
      </c>
      <c r="G715" s="87" t="s">
        <v>185</v>
      </c>
      <c r="H715" s="93">
        <v>1532238</v>
      </c>
    </row>
    <row r="716" spans="2:8" ht="20.100000000000001" customHeight="1" x14ac:dyDescent="0.25">
      <c r="B716" s="92">
        <v>44443</v>
      </c>
      <c r="C716" s="87" t="s">
        <v>195</v>
      </c>
      <c r="D716" s="87" t="s">
        <v>187</v>
      </c>
      <c r="E716" s="87" t="s">
        <v>196</v>
      </c>
      <c r="F716" s="87">
        <v>2021</v>
      </c>
      <c r="G716" s="87" t="s">
        <v>185</v>
      </c>
      <c r="H716" s="93">
        <v>420324</v>
      </c>
    </row>
    <row r="717" spans="2:8" ht="20.100000000000001" customHeight="1" x14ac:dyDescent="0.25">
      <c r="B717" s="92">
        <v>44444</v>
      </c>
      <c r="C717" s="87" t="s">
        <v>195</v>
      </c>
      <c r="D717" s="87" t="s">
        <v>187</v>
      </c>
      <c r="E717" s="87" t="s">
        <v>196</v>
      </c>
      <c r="F717" s="87">
        <v>2021</v>
      </c>
      <c r="G717" s="87" t="s">
        <v>185</v>
      </c>
      <c r="H717" s="93">
        <v>532194</v>
      </c>
    </row>
    <row r="718" spans="2:8" ht="20.100000000000001" customHeight="1" x14ac:dyDescent="0.25">
      <c r="B718" s="92">
        <v>44444</v>
      </c>
      <c r="C718" s="87" t="s">
        <v>195</v>
      </c>
      <c r="D718" s="87" t="s">
        <v>187</v>
      </c>
      <c r="E718" s="87" t="s">
        <v>196</v>
      </c>
      <c r="F718" s="87">
        <v>2021</v>
      </c>
      <c r="G718" s="87" t="s">
        <v>185</v>
      </c>
      <c r="H718" s="93">
        <v>1757686</v>
      </c>
    </row>
    <row r="719" spans="2:8" ht="20.100000000000001" customHeight="1" x14ac:dyDescent="0.25">
      <c r="B719" s="92">
        <v>44446</v>
      </c>
      <c r="C719" s="87" t="s">
        <v>195</v>
      </c>
      <c r="D719" s="87" t="s">
        <v>187</v>
      </c>
      <c r="E719" s="87" t="s">
        <v>196</v>
      </c>
      <c r="F719" s="87">
        <v>2021</v>
      </c>
      <c r="G719" s="87" t="s">
        <v>185</v>
      </c>
      <c r="H719" s="93">
        <v>1557016</v>
      </c>
    </row>
    <row r="720" spans="2:8" ht="20.100000000000001" customHeight="1" x14ac:dyDescent="0.25">
      <c r="B720" s="92">
        <v>44446</v>
      </c>
      <c r="C720" s="87" t="s">
        <v>195</v>
      </c>
      <c r="D720" s="87" t="s">
        <v>190</v>
      </c>
      <c r="E720" s="87" t="s">
        <v>196</v>
      </c>
      <c r="F720" s="87">
        <v>2021</v>
      </c>
      <c r="G720" s="87" t="s">
        <v>185</v>
      </c>
      <c r="H720" s="93">
        <v>531649</v>
      </c>
    </row>
    <row r="721" spans="2:8" ht="20.100000000000001" customHeight="1" x14ac:dyDescent="0.25">
      <c r="B721" s="92">
        <v>44454</v>
      </c>
      <c r="C721" s="87" t="s">
        <v>195</v>
      </c>
      <c r="D721" s="87" t="s">
        <v>190</v>
      </c>
      <c r="E721" s="87" t="s">
        <v>196</v>
      </c>
      <c r="F721" s="87">
        <v>2021</v>
      </c>
      <c r="G721" s="87" t="s">
        <v>185</v>
      </c>
      <c r="H721" s="93">
        <v>175455</v>
      </c>
    </row>
    <row r="722" spans="2:8" ht="20.100000000000001" customHeight="1" x14ac:dyDescent="0.25">
      <c r="B722" s="92">
        <v>44454</v>
      </c>
      <c r="C722" s="87" t="s">
        <v>195</v>
      </c>
      <c r="D722" s="87" t="s">
        <v>190</v>
      </c>
      <c r="E722" s="87" t="s">
        <v>196</v>
      </c>
      <c r="F722" s="87">
        <v>2021</v>
      </c>
      <c r="G722" s="87" t="s">
        <v>185</v>
      </c>
      <c r="H722" s="93">
        <v>1100820</v>
      </c>
    </row>
    <row r="723" spans="2:8" ht="20.100000000000001" customHeight="1" x14ac:dyDescent="0.25">
      <c r="B723" s="92">
        <v>44456</v>
      </c>
      <c r="C723" s="87" t="s">
        <v>195</v>
      </c>
      <c r="D723" s="87" t="s">
        <v>190</v>
      </c>
      <c r="E723" s="87" t="s">
        <v>196</v>
      </c>
      <c r="F723" s="87">
        <v>2021</v>
      </c>
      <c r="G723" s="87" t="s">
        <v>185</v>
      </c>
      <c r="H723" s="93">
        <v>1655034</v>
      </c>
    </row>
    <row r="724" spans="2:8" ht="20.100000000000001" customHeight="1" x14ac:dyDescent="0.25">
      <c r="B724" s="92">
        <v>44457</v>
      </c>
      <c r="C724" s="87" t="s">
        <v>195</v>
      </c>
      <c r="D724" s="87" t="s">
        <v>190</v>
      </c>
      <c r="E724" s="87" t="s">
        <v>196</v>
      </c>
      <c r="F724" s="87">
        <v>2021</v>
      </c>
      <c r="G724" s="87" t="s">
        <v>185</v>
      </c>
      <c r="H724" s="93">
        <v>1187393</v>
      </c>
    </row>
    <row r="725" spans="2:8" ht="20.100000000000001" customHeight="1" x14ac:dyDescent="0.25">
      <c r="B725" s="92">
        <v>44460</v>
      </c>
      <c r="C725" s="87" t="s">
        <v>195</v>
      </c>
      <c r="D725" s="87" t="s">
        <v>190</v>
      </c>
      <c r="E725" s="87" t="s">
        <v>196</v>
      </c>
      <c r="F725" s="87">
        <v>2021</v>
      </c>
      <c r="G725" s="87" t="s">
        <v>185</v>
      </c>
      <c r="H725" s="93">
        <v>762023</v>
      </c>
    </row>
    <row r="726" spans="2:8" ht="20.100000000000001" customHeight="1" x14ac:dyDescent="0.25">
      <c r="B726" s="92">
        <v>44461</v>
      </c>
      <c r="C726" s="87" t="s">
        <v>195</v>
      </c>
      <c r="D726" s="87" t="s">
        <v>190</v>
      </c>
      <c r="E726" s="87" t="s">
        <v>196</v>
      </c>
      <c r="F726" s="87">
        <v>2021</v>
      </c>
      <c r="G726" s="87" t="s">
        <v>185</v>
      </c>
      <c r="H726" s="93">
        <v>1132099</v>
      </c>
    </row>
    <row r="727" spans="2:8" ht="20.100000000000001" customHeight="1" x14ac:dyDescent="0.25">
      <c r="B727" s="92">
        <v>44463</v>
      </c>
      <c r="C727" s="87" t="s">
        <v>195</v>
      </c>
      <c r="D727" s="87" t="s">
        <v>190</v>
      </c>
      <c r="E727" s="87" t="s">
        <v>196</v>
      </c>
      <c r="F727" s="87">
        <v>2021</v>
      </c>
      <c r="G727" s="87" t="s">
        <v>185</v>
      </c>
      <c r="H727" s="93">
        <v>492619</v>
      </c>
    </row>
    <row r="728" spans="2:8" ht="20.100000000000001" customHeight="1" x14ac:dyDescent="0.25">
      <c r="B728" s="92">
        <v>44464</v>
      </c>
      <c r="C728" s="87" t="s">
        <v>195</v>
      </c>
      <c r="D728" s="87" t="s">
        <v>190</v>
      </c>
      <c r="E728" s="87" t="s">
        <v>196</v>
      </c>
      <c r="F728" s="87">
        <v>2021</v>
      </c>
      <c r="G728" s="87" t="s">
        <v>185</v>
      </c>
      <c r="H728" s="93">
        <v>415572</v>
      </c>
    </row>
    <row r="729" spans="2:8" ht="20.100000000000001" customHeight="1" x14ac:dyDescent="0.25">
      <c r="B729" s="92">
        <v>44472</v>
      </c>
      <c r="C729" s="87" t="s">
        <v>195</v>
      </c>
      <c r="D729" s="87" t="s">
        <v>187</v>
      </c>
      <c r="E729" s="87" t="s">
        <v>197</v>
      </c>
      <c r="F729" s="87">
        <v>2021</v>
      </c>
      <c r="G729" s="87" t="s">
        <v>198</v>
      </c>
      <c r="H729" s="93">
        <v>1624960</v>
      </c>
    </row>
    <row r="730" spans="2:8" ht="20.100000000000001" customHeight="1" x14ac:dyDescent="0.25">
      <c r="B730" s="92">
        <v>44475</v>
      </c>
      <c r="C730" s="87" t="s">
        <v>195</v>
      </c>
      <c r="D730" s="87" t="s">
        <v>187</v>
      </c>
      <c r="E730" s="87" t="s">
        <v>197</v>
      </c>
      <c r="F730" s="87">
        <v>2021</v>
      </c>
      <c r="G730" s="87" t="s">
        <v>198</v>
      </c>
      <c r="H730" s="93">
        <v>1706175</v>
      </c>
    </row>
    <row r="731" spans="2:8" ht="20.100000000000001" customHeight="1" x14ac:dyDescent="0.25">
      <c r="B731" s="92">
        <v>44478</v>
      </c>
      <c r="C731" s="87" t="s">
        <v>195</v>
      </c>
      <c r="D731" s="87" t="s">
        <v>187</v>
      </c>
      <c r="E731" s="87" t="s">
        <v>197</v>
      </c>
      <c r="F731" s="87">
        <v>2021</v>
      </c>
      <c r="G731" s="87" t="s">
        <v>198</v>
      </c>
      <c r="H731" s="93">
        <v>1863812</v>
      </c>
    </row>
    <row r="732" spans="2:8" ht="20.100000000000001" customHeight="1" x14ac:dyDescent="0.25">
      <c r="B732" s="92">
        <v>44480</v>
      </c>
      <c r="C732" s="87" t="s">
        <v>195</v>
      </c>
      <c r="D732" s="87" t="s">
        <v>187</v>
      </c>
      <c r="E732" s="87" t="s">
        <v>197</v>
      </c>
      <c r="F732" s="87">
        <v>2021</v>
      </c>
      <c r="G732" s="87" t="s">
        <v>198</v>
      </c>
      <c r="H732" s="93">
        <v>1305768</v>
      </c>
    </row>
    <row r="733" spans="2:8" ht="20.100000000000001" customHeight="1" x14ac:dyDescent="0.25">
      <c r="B733" s="92">
        <v>44484</v>
      </c>
      <c r="C733" s="87" t="s">
        <v>195</v>
      </c>
      <c r="D733" s="87" t="s">
        <v>187</v>
      </c>
      <c r="E733" s="87" t="s">
        <v>197</v>
      </c>
      <c r="F733" s="87">
        <v>2021</v>
      </c>
      <c r="G733" s="87" t="s">
        <v>198</v>
      </c>
      <c r="H733" s="93">
        <v>693940</v>
      </c>
    </row>
    <row r="734" spans="2:8" ht="20.100000000000001" customHeight="1" x14ac:dyDescent="0.25">
      <c r="B734" s="92">
        <v>44484</v>
      </c>
      <c r="C734" s="87" t="s">
        <v>195</v>
      </c>
      <c r="D734" s="87" t="s">
        <v>187</v>
      </c>
      <c r="E734" s="87" t="s">
        <v>197</v>
      </c>
      <c r="F734" s="87">
        <v>2021</v>
      </c>
      <c r="G734" s="87" t="s">
        <v>198</v>
      </c>
      <c r="H734" s="93">
        <v>1456477</v>
      </c>
    </row>
    <row r="735" spans="2:8" ht="20.100000000000001" customHeight="1" x14ac:dyDescent="0.25">
      <c r="B735" s="92">
        <v>44484</v>
      </c>
      <c r="C735" s="87" t="s">
        <v>195</v>
      </c>
      <c r="D735" s="87" t="s">
        <v>187</v>
      </c>
      <c r="E735" s="87" t="s">
        <v>197</v>
      </c>
      <c r="F735" s="87">
        <v>2021</v>
      </c>
      <c r="G735" s="87" t="s">
        <v>198</v>
      </c>
      <c r="H735" s="93">
        <v>677163</v>
      </c>
    </row>
    <row r="736" spans="2:8" ht="20.100000000000001" customHeight="1" x14ac:dyDescent="0.25">
      <c r="B736" s="92">
        <v>44485</v>
      </c>
      <c r="C736" s="87" t="s">
        <v>195</v>
      </c>
      <c r="D736" s="87" t="s">
        <v>190</v>
      </c>
      <c r="E736" s="87" t="s">
        <v>197</v>
      </c>
      <c r="F736" s="87">
        <v>2021</v>
      </c>
      <c r="G736" s="87" t="s">
        <v>198</v>
      </c>
      <c r="H736" s="93">
        <v>192766</v>
      </c>
    </row>
    <row r="737" spans="2:8" ht="20.100000000000001" customHeight="1" x14ac:dyDescent="0.25">
      <c r="B737" s="92">
        <v>44485</v>
      </c>
      <c r="C737" s="87" t="s">
        <v>195</v>
      </c>
      <c r="D737" s="87" t="s">
        <v>187</v>
      </c>
      <c r="E737" s="87" t="s">
        <v>197</v>
      </c>
      <c r="F737" s="87">
        <v>2021</v>
      </c>
      <c r="G737" s="87" t="s">
        <v>198</v>
      </c>
      <c r="H737" s="93">
        <v>1501306</v>
      </c>
    </row>
    <row r="738" spans="2:8" ht="20.100000000000001" customHeight="1" x14ac:dyDescent="0.25">
      <c r="B738" s="92">
        <v>44487</v>
      </c>
      <c r="C738" s="87" t="s">
        <v>195</v>
      </c>
      <c r="D738" s="87" t="s">
        <v>187</v>
      </c>
      <c r="E738" s="87" t="s">
        <v>197</v>
      </c>
      <c r="F738" s="87">
        <v>2021</v>
      </c>
      <c r="G738" s="87" t="s">
        <v>198</v>
      </c>
      <c r="H738" s="93">
        <v>728012</v>
      </c>
    </row>
    <row r="739" spans="2:8" ht="20.100000000000001" customHeight="1" x14ac:dyDescent="0.25">
      <c r="B739" s="92">
        <v>44491</v>
      </c>
      <c r="C739" s="87" t="s">
        <v>195</v>
      </c>
      <c r="D739" s="87" t="s">
        <v>187</v>
      </c>
      <c r="E739" s="87" t="s">
        <v>197</v>
      </c>
      <c r="F739" s="87">
        <v>2021</v>
      </c>
      <c r="G739" s="87" t="s">
        <v>198</v>
      </c>
      <c r="H739" s="93">
        <v>154888</v>
      </c>
    </row>
    <row r="740" spans="2:8" ht="20.100000000000001" customHeight="1" x14ac:dyDescent="0.25">
      <c r="B740" s="92">
        <v>44492</v>
      </c>
      <c r="C740" s="87" t="s">
        <v>195</v>
      </c>
      <c r="D740" s="87" t="s">
        <v>190</v>
      </c>
      <c r="E740" s="87" t="s">
        <v>197</v>
      </c>
      <c r="F740" s="87">
        <v>2021</v>
      </c>
      <c r="G740" s="87" t="s">
        <v>198</v>
      </c>
      <c r="H740" s="93">
        <v>319150</v>
      </c>
    </row>
    <row r="741" spans="2:8" ht="20.100000000000001" customHeight="1" x14ac:dyDescent="0.25">
      <c r="B741" s="92">
        <v>44493</v>
      </c>
      <c r="C741" s="87" t="s">
        <v>195</v>
      </c>
      <c r="D741" s="87" t="s">
        <v>190</v>
      </c>
      <c r="E741" s="87" t="s">
        <v>197</v>
      </c>
      <c r="F741" s="87">
        <v>2021</v>
      </c>
      <c r="G741" s="87" t="s">
        <v>198</v>
      </c>
      <c r="H741" s="93">
        <v>1785872</v>
      </c>
    </row>
    <row r="742" spans="2:8" ht="20.100000000000001" customHeight="1" x14ac:dyDescent="0.25">
      <c r="B742" s="92">
        <v>44497</v>
      </c>
      <c r="C742" s="87" t="s">
        <v>195</v>
      </c>
      <c r="D742" s="87" t="s">
        <v>190</v>
      </c>
      <c r="E742" s="87" t="s">
        <v>197</v>
      </c>
      <c r="F742" s="87">
        <v>2021</v>
      </c>
      <c r="G742" s="87" t="s">
        <v>198</v>
      </c>
      <c r="H742" s="93">
        <v>491015</v>
      </c>
    </row>
    <row r="743" spans="2:8" ht="20.100000000000001" customHeight="1" x14ac:dyDescent="0.25">
      <c r="B743" s="92">
        <v>44497</v>
      </c>
      <c r="C743" s="87" t="s">
        <v>195</v>
      </c>
      <c r="D743" s="87" t="s">
        <v>190</v>
      </c>
      <c r="E743" s="87" t="s">
        <v>197</v>
      </c>
      <c r="F743" s="87">
        <v>2021</v>
      </c>
      <c r="G743" s="87" t="s">
        <v>198</v>
      </c>
      <c r="H743" s="93">
        <v>679174</v>
      </c>
    </row>
    <row r="744" spans="2:8" ht="20.100000000000001" customHeight="1" x14ac:dyDescent="0.25">
      <c r="B744" s="92">
        <v>44498</v>
      </c>
      <c r="C744" s="87" t="s">
        <v>195</v>
      </c>
      <c r="D744" s="87" t="s">
        <v>190</v>
      </c>
      <c r="E744" s="87" t="s">
        <v>197</v>
      </c>
      <c r="F744" s="87">
        <v>2021</v>
      </c>
      <c r="G744" s="87" t="s">
        <v>198</v>
      </c>
      <c r="H744" s="93">
        <v>831388</v>
      </c>
    </row>
    <row r="745" spans="2:8" ht="20.100000000000001" customHeight="1" x14ac:dyDescent="0.25">
      <c r="B745" s="92">
        <v>44502</v>
      </c>
      <c r="C745" s="87" t="s">
        <v>195</v>
      </c>
      <c r="D745" s="87" t="s">
        <v>190</v>
      </c>
      <c r="E745" s="87" t="s">
        <v>199</v>
      </c>
      <c r="F745" s="87">
        <v>2021</v>
      </c>
      <c r="G745" s="87" t="s">
        <v>198</v>
      </c>
      <c r="H745" s="93">
        <v>1301370</v>
      </c>
    </row>
    <row r="746" spans="2:8" ht="20.100000000000001" customHeight="1" x14ac:dyDescent="0.25">
      <c r="B746" s="92">
        <v>44504</v>
      </c>
      <c r="C746" s="87" t="s">
        <v>195</v>
      </c>
      <c r="D746" s="87" t="s">
        <v>190</v>
      </c>
      <c r="E746" s="87" t="s">
        <v>199</v>
      </c>
      <c r="F746" s="87">
        <v>2021</v>
      </c>
      <c r="G746" s="87" t="s">
        <v>198</v>
      </c>
      <c r="H746" s="93">
        <v>956612</v>
      </c>
    </row>
    <row r="747" spans="2:8" ht="20.100000000000001" customHeight="1" x14ac:dyDescent="0.25">
      <c r="B747" s="92">
        <v>44505</v>
      </c>
      <c r="C747" s="87" t="s">
        <v>195</v>
      </c>
      <c r="D747" s="87" t="s">
        <v>190</v>
      </c>
      <c r="E747" s="87" t="s">
        <v>199</v>
      </c>
      <c r="F747" s="87">
        <v>2021</v>
      </c>
      <c r="G747" s="87" t="s">
        <v>198</v>
      </c>
      <c r="H747" s="93">
        <v>1566826</v>
      </c>
    </row>
    <row r="748" spans="2:8" ht="20.100000000000001" customHeight="1" x14ac:dyDescent="0.25">
      <c r="B748" s="92">
        <v>44506</v>
      </c>
      <c r="C748" s="87" t="s">
        <v>195</v>
      </c>
      <c r="D748" s="87" t="s">
        <v>190</v>
      </c>
      <c r="E748" s="87" t="s">
        <v>199</v>
      </c>
      <c r="F748" s="87">
        <v>2021</v>
      </c>
      <c r="G748" s="87" t="s">
        <v>198</v>
      </c>
      <c r="H748" s="93">
        <v>1871003</v>
      </c>
    </row>
    <row r="749" spans="2:8" ht="20.100000000000001" customHeight="1" x14ac:dyDescent="0.25">
      <c r="B749" s="92">
        <v>44508</v>
      </c>
      <c r="C749" s="87" t="s">
        <v>195</v>
      </c>
      <c r="D749" s="87" t="s">
        <v>187</v>
      </c>
      <c r="E749" s="87" t="s">
        <v>199</v>
      </c>
      <c r="F749" s="87">
        <v>2021</v>
      </c>
      <c r="G749" s="87" t="s">
        <v>198</v>
      </c>
      <c r="H749" s="93">
        <v>1538943</v>
      </c>
    </row>
    <row r="750" spans="2:8" ht="20.100000000000001" customHeight="1" x14ac:dyDescent="0.25">
      <c r="B750" s="92">
        <v>44509</v>
      </c>
      <c r="C750" s="87" t="s">
        <v>195</v>
      </c>
      <c r="D750" s="87" t="s">
        <v>190</v>
      </c>
      <c r="E750" s="87" t="s">
        <v>199</v>
      </c>
      <c r="F750" s="87">
        <v>2021</v>
      </c>
      <c r="G750" s="87" t="s">
        <v>198</v>
      </c>
      <c r="H750" s="93">
        <v>149317</v>
      </c>
    </row>
    <row r="751" spans="2:8" ht="20.100000000000001" customHeight="1" x14ac:dyDescent="0.25">
      <c r="B751" s="92">
        <v>44511</v>
      </c>
      <c r="C751" s="87" t="s">
        <v>195</v>
      </c>
      <c r="D751" s="87" t="s">
        <v>190</v>
      </c>
      <c r="E751" s="87" t="s">
        <v>199</v>
      </c>
      <c r="F751" s="87">
        <v>2021</v>
      </c>
      <c r="G751" s="87" t="s">
        <v>198</v>
      </c>
      <c r="H751" s="93">
        <v>1835071</v>
      </c>
    </row>
    <row r="752" spans="2:8" ht="20.100000000000001" customHeight="1" x14ac:dyDescent="0.25">
      <c r="B752" s="92">
        <v>44512</v>
      </c>
      <c r="C752" s="87" t="s">
        <v>195</v>
      </c>
      <c r="D752" s="87" t="s">
        <v>190</v>
      </c>
      <c r="E752" s="87" t="s">
        <v>199</v>
      </c>
      <c r="F752" s="87">
        <v>2021</v>
      </c>
      <c r="G752" s="87" t="s">
        <v>198</v>
      </c>
      <c r="H752" s="93">
        <v>428155</v>
      </c>
    </row>
    <row r="753" spans="2:8" ht="20.100000000000001" customHeight="1" x14ac:dyDescent="0.25">
      <c r="B753" s="92">
        <v>44513</v>
      </c>
      <c r="C753" s="87" t="s">
        <v>195</v>
      </c>
      <c r="D753" s="87" t="s">
        <v>193</v>
      </c>
      <c r="E753" s="87" t="s">
        <v>199</v>
      </c>
      <c r="F753" s="87">
        <v>2021</v>
      </c>
      <c r="G753" s="87" t="s">
        <v>198</v>
      </c>
      <c r="H753" s="93">
        <v>1479869</v>
      </c>
    </row>
    <row r="754" spans="2:8" ht="20.100000000000001" customHeight="1" x14ac:dyDescent="0.25">
      <c r="B754" s="92">
        <v>44514</v>
      </c>
      <c r="C754" s="87" t="s">
        <v>195</v>
      </c>
      <c r="D754" s="87" t="s">
        <v>193</v>
      </c>
      <c r="E754" s="87" t="s">
        <v>199</v>
      </c>
      <c r="F754" s="87">
        <v>2021</v>
      </c>
      <c r="G754" s="87" t="s">
        <v>198</v>
      </c>
      <c r="H754" s="93">
        <v>455008</v>
      </c>
    </row>
    <row r="755" spans="2:8" ht="20.100000000000001" customHeight="1" x14ac:dyDescent="0.25">
      <c r="B755" s="92">
        <v>44515</v>
      </c>
      <c r="C755" s="87" t="s">
        <v>195</v>
      </c>
      <c r="D755" s="87" t="s">
        <v>187</v>
      </c>
      <c r="E755" s="87" t="s">
        <v>199</v>
      </c>
      <c r="F755" s="87">
        <v>2021</v>
      </c>
      <c r="G755" s="87" t="s">
        <v>198</v>
      </c>
      <c r="H755" s="93">
        <v>857548</v>
      </c>
    </row>
    <row r="756" spans="2:8" ht="20.100000000000001" customHeight="1" x14ac:dyDescent="0.25">
      <c r="B756" s="92">
        <v>44518</v>
      </c>
      <c r="C756" s="87" t="s">
        <v>195</v>
      </c>
      <c r="D756" s="87" t="s">
        <v>187</v>
      </c>
      <c r="E756" s="87" t="s">
        <v>199</v>
      </c>
      <c r="F756" s="87">
        <v>2021</v>
      </c>
      <c r="G756" s="87" t="s">
        <v>198</v>
      </c>
      <c r="H756" s="93">
        <v>1698152</v>
      </c>
    </row>
    <row r="757" spans="2:8" ht="20.100000000000001" customHeight="1" x14ac:dyDescent="0.25">
      <c r="B757" s="92">
        <v>44520</v>
      </c>
      <c r="C757" s="87" t="s">
        <v>195</v>
      </c>
      <c r="D757" s="87" t="s">
        <v>187</v>
      </c>
      <c r="E757" s="87" t="s">
        <v>199</v>
      </c>
      <c r="F757" s="87">
        <v>2021</v>
      </c>
      <c r="G757" s="87" t="s">
        <v>198</v>
      </c>
      <c r="H757" s="93">
        <v>1538034</v>
      </c>
    </row>
    <row r="758" spans="2:8" ht="20.100000000000001" customHeight="1" x14ac:dyDescent="0.25">
      <c r="B758" s="92">
        <v>44522</v>
      </c>
      <c r="C758" s="87" t="s">
        <v>195</v>
      </c>
      <c r="D758" s="87" t="s">
        <v>187</v>
      </c>
      <c r="E758" s="87" t="s">
        <v>199</v>
      </c>
      <c r="F758" s="87">
        <v>2021</v>
      </c>
      <c r="G758" s="87" t="s">
        <v>198</v>
      </c>
      <c r="H758" s="93">
        <v>431646</v>
      </c>
    </row>
    <row r="759" spans="2:8" ht="20.100000000000001" customHeight="1" x14ac:dyDescent="0.25">
      <c r="B759" s="92">
        <v>44523</v>
      </c>
      <c r="C759" s="87" t="s">
        <v>195</v>
      </c>
      <c r="D759" s="87" t="s">
        <v>193</v>
      </c>
      <c r="E759" s="87" t="s">
        <v>199</v>
      </c>
      <c r="F759" s="87">
        <v>2021</v>
      </c>
      <c r="G759" s="87" t="s">
        <v>198</v>
      </c>
      <c r="H759" s="93">
        <v>1613353</v>
      </c>
    </row>
    <row r="760" spans="2:8" ht="20.100000000000001" customHeight="1" x14ac:dyDescent="0.25">
      <c r="B760" s="92">
        <v>44523</v>
      </c>
      <c r="C760" s="87" t="s">
        <v>195</v>
      </c>
      <c r="D760" s="87" t="s">
        <v>187</v>
      </c>
      <c r="E760" s="87" t="s">
        <v>199</v>
      </c>
      <c r="F760" s="87">
        <v>2021</v>
      </c>
      <c r="G760" s="87" t="s">
        <v>198</v>
      </c>
      <c r="H760" s="93">
        <v>1891735</v>
      </c>
    </row>
    <row r="761" spans="2:8" ht="20.100000000000001" customHeight="1" x14ac:dyDescent="0.25">
      <c r="B761" s="92">
        <v>44524</v>
      </c>
      <c r="C761" s="87" t="s">
        <v>195</v>
      </c>
      <c r="D761" s="87" t="s">
        <v>190</v>
      </c>
      <c r="E761" s="87" t="s">
        <v>199</v>
      </c>
      <c r="F761" s="87">
        <v>2021</v>
      </c>
      <c r="G761" s="87" t="s">
        <v>198</v>
      </c>
      <c r="H761" s="93">
        <v>1287970</v>
      </c>
    </row>
    <row r="762" spans="2:8" ht="20.100000000000001" customHeight="1" x14ac:dyDescent="0.25">
      <c r="B762" s="92">
        <v>44525</v>
      </c>
      <c r="C762" s="87" t="s">
        <v>195</v>
      </c>
      <c r="D762" s="87" t="s">
        <v>193</v>
      </c>
      <c r="E762" s="87" t="s">
        <v>199</v>
      </c>
      <c r="F762" s="87">
        <v>2021</v>
      </c>
      <c r="G762" s="87" t="s">
        <v>198</v>
      </c>
      <c r="H762" s="93">
        <v>172298</v>
      </c>
    </row>
    <row r="763" spans="2:8" ht="20.100000000000001" customHeight="1" x14ac:dyDescent="0.25">
      <c r="B763" s="92">
        <v>44526</v>
      </c>
      <c r="C763" s="87" t="s">
        <v>195</v>
      </c>
      <c r="D763" s="87" t="s">
        <v>193</v>
      </c>
      <c r="E763" s="87" t="s">
        <v>199</v>
      </c>
      <c r="F763" s="87">
        <v>2021</v>
      </c>
      <c r="G763" s="87" t="s">
        <v>198</v>
      </c>
      <c r="H763" s="93">
        <v>140917</v>
      </c>
    </row>
    <row r="764" spans="2:8" ht="20.100000000000001" customHeight="1" x14ac:dyDescent="0.25">
      <c r="B764" s="92">
        <v>44529</v>
      </c>
      <c r="C764" s="87" t="s">
        <v>195</v>
      </c>
      <c r="D764" s="87" t="s">
        <v>193</v>
      </c>
      <c r="E764" s="87" t="s">
        <v>199</v>
      </c>
      <c r="F764" s="87">
        <v>2021</v>
      </c>
      <c r="G764" s="87" t="s">
        <v>198</v>
      </c>
      <c r="H764" s="93">
        <v>651020</v>
      </c>
    </row>
    <row r="765" spans="2:8" ht="20.100000000000001" customHeight="1" x14ac:dyDescent="0.25">
      <c r="B765" s="92">
        <v>44529</v>
      </c>
      <c r="C765" s="87" t="s">
        <v>195</v>
      </c>
      <c r="D765" s="87" t="s">
        <v>193</v>
      </c>
      <c r="E765" s="87" t="s">
        <v>199</v>
      </c>
      <c r="F765" s="87">
        <v>2021</v>
      </c>
      <c r="G765" s="87" t="s">
        <v>198</v>
      </c>
      <c r="H765" s="93">
        <v>1707982</v>
      </c>
    </row>
    <row r="766" spans="2:8" ht="20.100000000000001" customHeight="1" x14ac:dyDescent="0.25">
      <c r="B766" s="92">
        <v>44538</v>
      </c>
      <c r="C766" s="87" t="s">
        <v>195</v>
      </c>
      <c r="D766" s="87" t="s">
        <v>193</v>
      </c>
      <c r="E766" s="87" t="s">
        <v>200</v>
      </c>
      <c r="F766" s="87">
        <v>2021</v>
      </c>
      <c r="G766" s="87" t="s">
        <v>198</v>
      </c>
      <c r="H766" s="93">
        <v>1093090</v>
      </c>
    </row>
    <row r="767" spans="2:8" ht="20.100000000000001" customHeight="1" x14ac:dyDescent="0.25">
      <c r="B767" s="92">
        <v>44539</v>
      </c>
      <c r="C767" s="87" t="s">
        <v>195</v>
      </c>
      <c r="D767" s="87" t="s">
        <v>193</v>
      </c>
      <c r="E767" s="87" t="s">
        <v>200</v>
      </c>
      <c r="F767" s="87">
        <v>2021</v>
      </c>
      <c r="G767" s="87" t="s">
        <v>198</v>
      </c>
      <c r="H767" s="93">
        <v>768195</v>
      </c>
    </row>
    <row r="768" spans="2:8" ht="20.100000000000001" customHeight="1" x14ac:dyDescent="0.25">
      <c r="B768" s="92">
        <v>44540</v>
      </c>
      <c r="C768" s="87" t="s">
        <v>195</v>
      </c>
      <c r="D768" s="87" t="s">
        <v>193</v>
      </c>
      <c r="E768" s="87" t="s">
        <v>200</v>
      </c>
      <c r="F768" s="87">
        <v>2021</v>
      </c>
      <c r="G768" s="87" t="s">
        <v>198</v>
      </c>
      <c r="H768" s="93">
        <v>753790</v>
      </c>
    </row>
    <row r="769" spans="2:8" ht="20.100000000000001" customHeight="1" x14ac:dyDescent="0.25">
      <c r="B769" s="92">
        <v>44544</v>
      </c>
      <c r="C769" s="87" t="s">
        <v>195</v>
      </c>
      <c r="D769" s="87" t="s">
        <v>193</v>
      </c>
      <c r="E769" s="87" t="s">
        <v>200</v>
      </c>
      <c r="F769" s="87">
        <v>2021</v>
      </c>
      <c r="G769" s="87" t="s">
        <v>198</v>
      </c>
      <c r="H769" s="93">
        <v>597968</v>
      </c>
    </row>
    <row r="770" spans="2:8" ht="20.100000000000001" customHeight="1" x14ac:dyDescent="0.25">
      <c r="B770" s="92">
        <v>44544</v>
      </c>
      <c r="C770" s="87" t="s">
        <v>195</v>
      </c>
      <c r="D770" s="87" t="s">
        <v>190</v>
      </c>
      <c r="E770" s="87" t="s">
        <v>200</v>
      </c>
      <c r="F770" s="87">
        <v>2021</v>
      </c>
      <c r="G770" s="87" t="s">
        <v>198</v>
      </c>
      <c r="H770" s="93">
        <v>1975800</v>
      </c>
    </row>
    <row r="771" spans="2:8" ht="20.100000000000001" customHeight="1" x14ac:dyDescent="0.25">
      <c r="B771" s="92">
        <v>44548</v>
      </c>
      <c r="C771" s="87" t="s">
        <v>195</v>
      </c>
      <c r="D771" s="87" t="s">
        <v>193</v>
      </c>
      <c r="E771" s="87" t="s">
        <v>200</v>
      </c>
      <c r="F771" s="87">
        <v>2021</v>
      </c>
      <c r="G771" s="87" t="s">
        <v>198</v>
      </c>
      <c r="H771" s="93">
        <v>401833</v>
      </c>
    </row>
    <row r="772" spans="2:8" ht="20.100000000000001" customHeight="1" x14ac:dyDescent="0.25">
      <c r="B772" s="92">
        <v>44550</v>
      </c>
      <c r="C772" s="87" t="s">
        <v>195</v>
      </c>
      <c r="D772" s="87" t="s">
        <v>183</v>
      </c>
      <c r="E772" s="87" t="s">
        <v>200</v>
      </c>
      <c r="F772" s="87">
        <v>2021</v>
      </c>
      <c r="G772" s="87" t="s">
        <v>198</v>
      </c>
      <c r="H772" s="93">
        <v>484032</v>
      </c>
    </row>
    <row r="773" spans="2:8" ht="20.100000000000001" customHeight="1" x14ac:dyDescent="0.25">
      <c r="B773" s="92">
        <v>44550</v>
      </c>
      <c r="C773" s="87" t="s">
        <v>195</v>
      </c>
      <c r="D773" s="87" t="s">
        <v>187</v>
      </c>
      <c r="E773" s="87" t="s">
        <v>200</v>
      </c>
      <c r="F773" s="87">
        <v>2021</v>
      </c>
      <c r="G773" s="87" t="s">
        <v>198</v>
      </c>
      <c r="H773" s="93">
        <v>997894</v>
      </c>
    </row>
    <row r="774" spans="2:8" ht="20.100000000000001" customHeight="1" x14ac:dyDescent="0.25">
      <c r="B774" s="92">
        <v>44552</v>
      </c>
      <c r="C774" s="87" t="s">
        <v>195</v>
      </c>
      <c r="D774" s="87" t="s">
        <v>193</v>
      </c>
      <c r="E774" s="87" t="s">
        <v>200</v>
      </c>
      <c r="F774" s="87">
        <v>2021</v>
      </c>
      <c r="G774" s="87" t="s">
        <v>198</v>
      </c>
      <c r="H774" s="93">
        <v>1797272</v>
      </c>
    </row>
    <row r="775" spans="2:8" ht="20.100000000000001" customHeight="1" x14ac:dyDescent="0.25">
      <c r="B775" s="92">
        <v>44554</v>
      </c>
      <c r="C775" s="87" t="s">
        <v>195</v>
      </c>
      <c r="D775" s="87" t="s">
        <v>187</v>
      </c>
      <c r="E775" s="87" t="s">
        <v>200</v>
      </c>
      <c r="F775" s="87">
        <v>2021</v>
      </c>
      <c r="G775" s="87" t="s">
        <v>198</v>
      </c>
      <c r="H775" s="93">
        <v>653332</v>
      </c>
    </row>
    <row r="776" spans="2:8" ht="20.100000000000001" customHeight="1" x14ac:dyDescent="0.25">
      <c r="B776" s="92">
        <v>44554</v>
      </c>
      <c r="C776" s="87" t="s">
        <v>195</v>
      </c>
      <c r="D776" s="87" t="s">
        <v>187</v>
      </c>
      <c r="E776" s="87" t="s">
        <v>200</v>
      </c>
      <c r="F776" s="87">
        <v>2021</v>
      </c>
      <c r="G776" s="87" t="s">
        <v>198</v>
      </c>
      <c r="H776" s="93">
        <v>172372</v>
      </c>
    </row>
    <row r="777" spans="2:8" ht="20.100000000000001" customHeight="1" x14ac:dyDescent="0.25">
      <c r="B777" s="92">
        <v>44556</v>
      </c>
      <c r="C777" s="87" t="s">
        <v>195</v>
      </c>
      <c r="D777" s="87" t="s">
        <v>193</v>
      </c>
      <c r="E777" s="87" t="s">
        <v>200</v>
      </c>
      <c r="F777" s="87">
        <v>2021</v>
      </c>
      <c r="G777" s="87" t="s">
        <v>198</v>
      </c>
      <c r="H777" s="93">
        <v>1152230</v>
      </c>
    </row>
    <row r="778" spans="2:8" ht="20.100000000000001" customHeight="1" x14ac:dyDescent="0.25">
      <c r="B778" s="92">
        <v>44558</v>
      </c>
      <c r="C778" s="87" t="s">
        <v>195</v>
      </c>
      <c r="D778" s="87" t="s">
        <v>193</v>
      </c>
      <c r="E778" s="87" t="s">
        <v>200</v>
      </c>
      <c r="F778" s="87">
        <v>2021</v>
      </c>
      <c r="G778" s="87" t="s">
        <v>198</v>
      </c>
      <c r="H778" s="93">
        <v>202460</v>
      </c>
    </row>
    <row r="779" spans="2:8" ht="20.100000000000001" customHeight="1" x14ac:dyDescent="0.25">
      <c r="B779" s="92">
        <v>44559</v>
      </c>
      <c r="C779" s="87" t="s">
        <v>195</v>
      </c>
      <c r="D779" s="87" t="s">
        <v>193</v>
      </c>
      <c r="E779" s="87" t="s">
        <v>200</v>
      </c>
      <c r="F779" s="87">
        <v>2021</v>
      </c>
      <c r="G779" s="87" t="s">
        <v>198</v>
      </c>
      <c r="H779" s="93">
        <v>1248770</v>
      </c>
    </row>
    <row r="780" spans="2:8" ht="20.100000000000001" customHeight="1" x14ac:dyDescent="0.25">
      <c r="B780" s="92">
        <v>44565</v>
      </c>
      <c r="C780" s="87" t="s">
        <v>195</v>
      </c>
      <c r="D780" s="87" t="s">
        <v>190</v>
      </c>
      <c r="E780" s="87" t="s">
        <v>201</v>
      </c>
      <c r="F780" s="87">
        <v>2022</v>
      </c>
      <c r="G780" s="87" t="s">
        <v>202</v>
      </c>
      <c r="H780" s="93">
        <v>890440</v>
      </c>
    </row>
    <row r="781" spans="2:8" ht="20.100000000000001" customHeight="1" x14ac:dyDescent="0.25">
      <c r="B781" s="92">
        <v>44565</v>
      </c>
      <c r="C781" s="87" t="s">
        <v>195</v>
      </c>
      <c r="D781" s="89" t="s">
        <v>183</v>
      </c>
      <c r="E781" s="87" t="s">
        <v>201</v>
      </c>
      <c r="F781" s="87">
        <v>2022</v>
      </c>
      <c r="G781" s="87" t="s">
        <v>202</v>
      </c>
      <c r="H781" s="93">
        <v>699946</v>
      </c>
    </row>
    <row r="782" spans="2:8" ht="20.100000000000001" customHeight="1" x14ac:dyDescent="0.25">
      <c r="B782" s="92">
        <v>44573</v>
      </c>
      <c r="C782" s="87" t="s">
        <v>195</v>
      </c>
      <c r="D782" s="89" t="s">
        <v>187</v>
      </c>
      <c r="E782" s="87" t="s">
        <v>201</v>
      </c>
      <c r="F782" s="87">
        <v>2022</v>
      </c>
      <c r="G782" s="87" t="s">
        <v>202</v>
      </c>
      <c r="H782" s="93">
        <v>231825</v>
      </c>
    </row>
    <row r="783" spans="2:8" ht="20.100000000000001" customHeight="1" x14ac:dyDescent="0.25">
      <c r="B783" s="92">
        <v>44573</v>
      </c>
      <c r="C783" s="87" t="s">
        <v>195</v>
      </c>
      <c r="D783" s="89" t="s">
        <v>187</v>
      </c>
      <c r="E783" s="87" t="s">
        <v>201</v>
      </c>
      <c r="F783" s="87">
        <v>2022</v>
      </c>
      <c r="G783" s="87" t="s">
        <v>202</v>
      </c>
      <c r="H783" s="93">
        <v>1345108</v>
      </c>
    </row>
    <row r="784" spans="2:8" ht="20.100000000000001" customHeight="1" x14ac:dyDescent="0.25">
      <c r="B784" s="92">
        <v>44573</v>
      </c>
      <c r="C784" s="87" t="s">
        <v>195</v>
      </c>
      <c r="D784" s="89" t="s">
        <v>190</v>
      </c>
      <c r="E784" s="87" t="s">
        <v>201</v>
      </c>
      <c r="F784" s="87">
        <v>2022</v>
      </c>
      <c r="G784" s="87" t="s">
        <v>202</v>
      </c>
      <c r="H784" s="93">
        <v>208248</v>
      </c>
    </row>
    <row r="785" spans="2:8" ht="20.100000000000001" customHeight="1" x14ac:dyDescent="0.25">
      <c r="B785" s="92">
        <v>44575</v>
      </c>
      <c r="C785" s="87" t="s">
        <v>195</v>
      </c>
      <c r="D785" s="89" t="s">
        <v>193</v>
      </c>
      <c r="E785" s="87" t="s">
        <v>201</v>
      </c>
      <c r="F785" s="87">
        <v>2022</v>
      </c>
      <c r="G785" s="87" t="s">
        <v>202</v>
      </c>
      <c r="H785" s="93">
        <v>1368251</v>
      </c>
    </row>
    <row r="786" spans="2:8" ht="20.100000000000001" customHeight="1" x14ac:dyDescent="0.25">
      <c r="B786" s="92">
        <v>44576</v>
      </c>
      <c r="C786" s="87" t="s">
        <v>195</v>
      </c>
      <c r="D786" s="89" t="s">
        <v>183</v>
      </c>
      <c r="E786" s="87" t="s">
        <v>201</v>
      </c>
      <c r="F786" s="87">
        <v>2022</v>
      </c>
      <c r="G786" s="87" t="s">
        <v>202</v>
      </c>
      <c r="H786" s="93">
        <v>1766857</v>
      </c>
    </row>
    <row r="787" spans="2:8" ht="20.100000000000001" customHeight="1" x14ac:dyDescent="0.25">
      <c r="B787" s="92">
        <v>44577</v>
      </c>
      <c r="C787" s="87" t="s">
        <v>195</v>
      </c>
      <c r="D787" s="89" t="s">
        <v>183</v>
      </c>
      <c r="E787" s="87" t="s">
        <v>201</v>
      </c>
      <c r="F787" s="87">
        <v>2022</v>
      </c>
      <c r="G787" s="87" t="s">
        <v>202</v>
      </c>
      <c r="H787" s="93">
        <v>362392</v>
      </c>
    </row>
    <row r="788" spans="2:8" ht="20.100000000000001" customHeight="1" x14ac:dyDescent="0.25">
      <c r="B788" s="92">
        <v>44579</v>
      </c>
      <c r="C788" s="87" t="s">
        <v>195</v>
      </c>
      <c r="D788" s="89" t="s">
        <v>187</v>
      </c>
      <c r="E788" s="87" t="s">
        <v>201</v>
      </c>
      <c r="F788" s="87">
        <v>2022</v>
      </c>
      <c r="G788" s="87" t="s">
        <v>202</v>
      </c>
      <c r="H788" s="93">
        <v>1376384</v>
      </c>
    </row>
    <row r="789" spans="2:8" ht="20.100000000000001" customHeight="1" x14ac:dyDescent="0.25">
      <c r="B789" s="92">
        <v>44579</v>
      </c>
      <c r="C789" s="87" t="s">
        <v>195</v>
      </c>
      <c r="D789" s="89" t="s">
        <v>193</v>
      </c>
      <c r="E789" s="87" t="s">
        <v>201</v>
      </c>
      <c r="F789" s="87">
        <v>2022</v>
      </c>
      <c r="G789" s="87" t="s">
        <v>202</v>
      </c>
      <c r="H789" s="93">
        <v>303946</v>
      </c>
    </row>
    <row r="790" spans="2:8" ht="20.100000000000001" customHeight="1" x14ac:dyDescent="0.25">
      <c r="B790" s="92">
        <v>44582</v>
      </c>
      <c r="C790" s="87" t="s">
        <v>195</v>
      </c>
      <c r="D790" s="89" t="s">
        <v>183</v>
      </c>
      <c r="E790" s="87" t="s">
        <v>201</v>
      </c>
      <c r="F790" s="87">
        <v>2022</v>
      </c>
      <c r="G790" s="87" t="s">
        <v>202</v>
      </c>
      <c r="H790" s="93">
        <v>1446936</v>
      </c>
    </row>
    <row r="791" spans="2:8" ht="20.100000000000001" customHeight="1" x14ac:dyDescent="0.25">
      <c r="B791" s="92">
        <v>44582</v>
      </c>
      <c r="C791" s="87" t="s">
        <v>195</v>
      </c>
      <c r="D791" s="89" t="s">
        <v>187</v>
      </c>
      <c r="E791" s="87" t="s">
        <v>201</v>
      </c>
      <c r="F791" s="87">
        <v>2022</v>
      </c>
      <c r="G791" s="87" t="s">
        <v>202</v>
      </c>
      <c r="H791" s="93">
        <v>1693881</v>
      </c>
    </row>
    <row r="792" spans="2:8" ht="20.100000000000001" customHeight="1" x14ac:dyDescent="0.25">
      <c r="B792" s="92">
        <v>44588</v>
      </c>
      <c r="C792" s="87" t="s">
        <v>195</v>
      </c>
      <c r="D792" s="89" t="s">
        <v>183</v>
      </c>
      <c r="E792" s="87" t="s">
        <v>201</v>
      </c>
      <c r="F792" s="87">
        <v>2022</v>
      </c>
      <c r="G792" s="87" t="s">
        <v>202</v>
      </c>
      <c r="H792" s="93">
        <v>1162971</v>
      </c>
    </row>
    <row r="793" spans="2:8" ht="20.100000000000001" customHeight="1" x14ac:dyDescent="0.25">
      <c r="B793" s="92">
        <v>44589</v>
      </c>
      <c r="C793" s="87" t="s">
        <v>195</v>
      </c>
      <c r="D793" s="89" t="s">
        <v>187</v>
      </c>
      <c r="E793" s="87" t="s">
        <v>201</v>
      </c>
      <c r="F793" s="87">
        <v>2022</v>
      </c>
      <c r="G793" s="87" t="s">
        <v>202</v>
      </c>
      <c r="H793" s="93">
        <v>332072</v>
      </c>
    </row>
    <row r="794" spans="2:8" ht="20.100000000000001" customHeight="1" x14ac:dyDescent="0.25">
      <c r="B794" s="92">
        <v>44589</v>
      </c>
      <c r="C794" s="87" t="s">
        <v>195</v>
      </c>
      <c r="D794" s="89" t="s">
        <v>193</v>
      </c>
      <c r="E794" s="87" t="s">
        <v>201</v>
      </c>
      <c r="F794" s="87">
        <v>2022</v>
      </c>
      <c r="G794" s="87" t="s">
        <v>202</v>
      </c>
      <c r="H794" s="93">
        <v>1509100</v>
      </c>
    </row>
    <row r="795" spans="2:8" ht="20.100000000000001" customHeight="1" x14ac:dyDescent="0.25">
      <c r="B795" s="92">
        <v>44590</v>
      </c>
      <c r="C795" s="87" t="s">
        <v>195</v>
      </c>
      <c r="D795" s="89" t="s">
        <v>183</v>
      </c>
      <c r="E795" s="87" t="s">
        <v>201</v>
      </c>
      <c r="F795" s="87">
        <v>2022</v>
      </c>
      <c r="G795" s="87" t="s">
        <v>202</v>
      </c>
      <c r="H795" s="93">
        <v>1816733</v>
      </c>
    </row>
    <row r="796" spans="2:8" ht="20.100000000000001" customHeight="1" x14ac:dyDescent="0.25">
      <c r="B796" s="92">
        <v>44591</v>
      </c>
      <c r="C796" s="87" t="s">
        <v>195</v>
      </c>
      <c r="D796" s="89" t="s">
        <v>190</v>
      </c>
      <c r="E796" s="87" t="s">
        <v>201</v>
      </c>
      <c r="F796" s="87">
        <v>2022</v>
      </c>
      <c r="G796" s="87" t="s">
        <v>202</v>
      </c>
      <c r="H796" s="93">
        <v>1904892</v>
      </c>
    </row>
    <row r="797" spans="2:8" ht="20.100000000000001" customHeight="1" x14ac:dyDescent="0.25">
      <c r="B797" s="92">
        <v>44591</v>
      </c>
      <c r="C797" s="87" t="s">
        <v>195</v>
      </c>
      <c r="D797" s="89" t="s">
        <v>190</v>
      </c>
      <c r="E797" s="87" t="s">
        <v>201</v>
      </c>
      <c r="F797" s="87">
        <v>2022</v>
      </c>
      <c r="G797" s="87" t="s">
        <v>202</v>
      </c>
      <c r="H797" s="93">
        <v>1844904</v>
      </c>
    </row>
    <row r="798" spans="2:8" ht="20.100000000000001" customHeight="1" x14ac:dyDescent="0.25">
      <c r="B798" s="92">
        <v>44592</v>
      </c>
      <c r="C798" s="87" t="s">
        <v>195</v>
      </c>
      <c r="D798" s="89" t="s">
        <v>190</v>
      </c>
      <c r="E798" s="87" t="s">
        <v>201</v>
      </c>
      <c r="F798" s="87">
        <v>2022</v>
      </c>
      <c r="G798" s="87" t="s">
        <v>202</v>
      </c>
      <c r="H798" s="93">
        <v>769203</v>
      </c>
    </row>
    <row r="799" spans="2:8" ht="20.100000000000001" customHeight="1" x14ac:dyDescent="0.25">
      <c r="B799" s="92">
        <v>44592</v>
      </c>
      <c r="C799" s="87" t="s">
        <v>195</v>
      </c>
      <c r="D799" s="89" t="s">
        <v>187</v>
      </c>
      <c r="E799" s="87" t="s">
        <v>201</v>
      </c>
      <c r="F799" s="87">
        <v>2022</v>
      </c>
      <c r="G799" s="87" t="s">
        <v>202</v>
      </c>
      <c r="H799" s="93">
        <v>1451234</v>
      </c>
    </row>
    <row r="800" spans="2:8" ht="20.100000000000001" customHeight="1" x14ac:dyDescent="0.25">
      <c r="B800" s="92">
        <v>44593</v>
      </c>
      <c r="C800" s="87" t="s">
        <v>195</v>
      </c>
      <c r="D800" s="89" t="s">
        <v>183</v>
      </c>
      <c r="E800" s="87" t="s">
        <v>203</v>
      </c>
      <c r="F800" s="87">
        <v>2022</v>
      </c>
      <c r="G800" s="87" t="s">
        <v>202</v>
      </c>
      <c r="H800" s="93">
        <v>548582</v>
      </c>
    </row>
    <row r="801" spans="2:8" ht="20.100000000000001" customHeight="1" x14ac:dyDescent="0.25">
      <c r="B801" s="92">
        <v>44594</v>
      </c>
      <c r="C801" s="87" t="s">
        <v>195</v>
      </c>
      <c r="D801" s="89" t="s">
        <v>190</v>
      </c>
      <c r="E801" s="87" t="s">
        <v>203</v>
      </c>
      <c r="F801" s="87">
        <v>2022</v>
      </c>
      <c r="G801" s="87" t="s">
        <v>202</v>
      </c>
      <c r="H801" s="93">
        <v>560067</v>
      </c>
    </row>
    <row r="802" spans="2:8" ht="20.100000000000001" customHeight="1" x14ac:dyDescent="0.25">
      <c r="B802" s="92">
        <v>44594</v>
      </c>
      <c r="C802" s="87" t="s">
        <v>195</v>
      </c>
      <c r="D802" s="87" t="s">
        <v>183</v>
      </c>
      <c r="E802" s="87" t="s">
        <v>203</v>
      </c>
      <c r="F802" s="87">
        <v>2022</v>
      </c>
      <c r="G802" s="87" t="s">
        <v>202</v>
      </c>
      <c r="H802" s="93">
        <v>1379309</v>
      </c>
    </row>
    <row r="803" spans="2:8" ht="20.100000000000001" customHeight="1" x14ac:dyDescent="0.25">
      <c r="B803" s="92">
        <v>44597</v>
      </c>
      <c r="C803" s="87" t="s">
        <v>195</v>
      </c>
      <c r="D803" s="87" t="s">
        <v>187</v>
      </c>
      <c r="E803" s="87" t="s">
        <v>203</v>
      </c>
      <c r="F803" s="87">
        <v>2022</v>
      </c>
      <c r="G803" s="87" t="s">
        <v>202</v>
      </c>
      <c r="H803" s="93">
        <v>342741</v>
      </c>
    </row>
    <row r="804" spans="2:8" ht="20.100000000000001" customHeight="1" x14ac:dyDescent="0.25">
      <c r="B804" s="92">
        <v>44598</v>
      </c>
      <c r="C804" s="87" t="s">
        <v>195</v>
      </c>
      <c r="D804" s="87" t="s">
        <v>183</v>
      </c>
      <c r="E804" s="87" t="s">
        <v>203</v>
      </c>
      <c r="F804" s="87">
        <v>2022</v>
      </c>
      <c r="G804" s="87" t="s">
        <v>202</v>
      </c>
      <c r="H804" s="93">
        <v>681756</v>
      </c>
    </row>
    <row r="805" spans="2:8" ht="20.100000000000001" customHeight="1" x14ac:dyDescent="0.25">
      <c r="B805" s="92">
        <v>44599</v>
      </c>
      <c r="C805" s="87" t="s">
        <v>195</v>
      </c>
      <c r="D805" s="87" t="s">
        <v>187</v>
      </c>
      <c r="E805" s="87" t="s">
        <v>203</v>
      </c>
      <c r="F805" s="87">
        <v>2022</v>
      </c>
      <c r="G805" s="87" t="s">
        <v>202</v>
      </c>
      <c r="H805" s="93">
        <v>619416</v>
      </c>
    </row>
    <row r="806" spans="2:8" ht="20.100000000000001" customHeight="1" x14ac:dyDescent="0.25">
      <c r="B806" s="92">
        <v>44602</v>
      </c>
      <c r="C806" s="87" t="s">
        <v>195</v>
      </c>
      <c r="D806" s="87" t="s">
        <v>183</v>
      </c>
      <c r="E806" s="87" t="s">
        <v>203</v>
      </c>
      <c r="F806" s="87">
        <v>2022</v>
      </c>
      <c r="G806" s="87" t="s">
        <v>202</v>
      </c>
      <c r="H806" s="93">
        <v>1229004</v>
      </c>
    </row>
    <row r="807" spans="2:8" ht="20.100000000000001" customHeight="1" x14ac:dyDescent="0.25">
      <c r="B807" s="92">
        <v>44602</v>
      </c>
      <c r="C807" s="87" t="s">
        <v>195</v>
      </c>
      <c r="D807" s="87" t="s">
        <v>183</v>
      </c>
      <c r="E807" s="87" t="s">
        <v>203</v>
      </c>
      <c r="F807" s="87">
        <v>2022</v>
      </c>
      <c r="G807" s="87" t="s">
        <v>202</v>
      </c>
      <c r="H807" s="93">
        <v>1025294</v>
      </c>
    </row>
    <row r="808" spans="2:8" ht="20.100000000000001" customHeight="1" x14ac:dyDescent="0.25">
      <c r="B808" s="92">
        <v>44602</v>
      </c>
      <c r="C808" s="87" t="s">
        <v>195</v>
      </c>
      <c r="D808" s="87" t="s">
        <v>190</v>
      </c>
      <c r="E808" s="87" t="s">
        <v>203</v>
      </c>
      <c r="F808" s="87">
        <v>2022</v>
      </c>
      <c r="G808" s="87" t="s">
        <v>202</v>
      </c>
      <c r="H808" s="93">
        <v>485770</v>
      </c>
    </row>
    <row r="809" spans="2:8" ht="20.100000000000001" customHeight="1" x14ac:dyDescent="0.25">
      <c r="B809" s="92">
        <v>44603</v>
      </c>
      <c r="C809" s="87" t="s">
        <v>195</v>
      </c>
      <c r="D809" s="87" t="s">
        <v>183</v>
      </c>
      <c r="E809" s="87" t="s">
        <v>203</v>
      </c>
      <c r="F809" s="87">
        <v>2022</v>
      </c>
      <c r="G809" s="87" t="s">
        <v>202</v>
      </c>
      <c r="H809" s="93">
        <v>540529</v>
      </c>
    </row>
    <row r="810" spans="2:8" ht="20.100000000000001" customHeight="1" x14ac:dyDescent="0.25">
      <c r="B810" s="92">
        <v>44605</v>
      </c>
      <c r="C810" s="87" t="s">
        <v>195</v>
      </c>
      <c r="D810" s="87" t="s">
        <v>187</v>
      </c>
      <c r="E810" s="87" t="s">
        <v>203</v>
      </c>
      <c r="F810" s="87">
        <v>2022</v>
      </c>
      <c r="G810" s="87" t="s">
        <v>202</v>
      </c>
      <c r="H810" s="93">
        <v>1020997</v>
      </c>
    </row>
    <row r="811" spans="2:8" ht="20.100000000000001" customHeight="1" x14ac:dyDescent="0.25">
      <c r="B811" s="92">
        <v>44605</v>
      </c>
      <c r="C811" s="87" t="s">
        <v>195</v>
      </c>
      <c r="D811" s="87" t="s">
        <v>183</v>
      </c>
      <c r="E811" s="87" t="s">
        <v>203</v>
      </c>
      <c r="F811" s="87">
        <v>2022</v>
      </c>
      <c r="G811" s="87" t="s">
        <v>202</v>
      </c>
      <c r="H811" s="93">
        <v>991075</v>
      </c>
    </row>
    <row r="812" spans="2:8" ht="20.100000000000001" customHeight="1" x14ac:dyDescent="0.25">
      <c r="B812" s="92">
        <v>44606</v>
      </c>
      <c r="C812" s="87" t="s">
        <v>195</v>
      </c>
      <c r="D812" s="87" t="s">
        <v>193</v>
      </c>
      <c r="E812" s="87" t="s">
        <v>203</v>
      </c>
      <c r="F812" s="87">
        <v>2022</v>
      </c>
      <c r="G812" s="87" t="s">
        <v>202</v>
      </c>
      <c r="H812" s="93">
        <v>1909906</v>
      </c>
    </row>
    <row r="813" spans="2:8" ht="20.100000000000001" customHeight="1" x14ac:dyDescent="0.25">
      <c r="B813" s="92">
        <v>44607</v>
      </c>
      <c r="C813" s="87" t="s">
        <v>195</v>
      </c>
      <c r="D813" s="87" t="s">
        <v>193</v>
      </c>
      <c r="E813" s="87" t="s">
        <v>203</v>
      </c>
      <c r="F813" s="87">
        <v>2022</v>
      </c>
      <c r="G813" s="87" t="s">
        <v>202</v>
      </c>
      <c r="H813" s="93">
        <v>867097</v>
      </c>
    </row>
    <row r="814" spans="2:8" ht="20.100000000000001" customHeight="1" x14ac:dyDescent="0.25">
      <c r="B814" s="92">
        <v>44609</v>
      </c>
      <c r="C814" s="87" t="s">
        <v>195</v>
      </c>
      <c r="D814" s="87" t="s">
        <v>183</v>
      </c>
      <c r="E814" s="87" t="s">
        <v>203</v>
      </c>
      <c r="F814" s="87">
        <v>2022</v>
      </c>
      <c r="G814" s="87" t="s">
        <v>202</v>
      </c>
      <c r="H814" s="93">
        <v>1403980</v>
      </c>
    </row>
    <row r="815" spans="2:8" ht="20.100000000000001" customHeight="1" x14ac:dyDescent="0.25">
      <c r="B815" s="92">
        <v>44612</v>
      </c>
      <c r="C815" s="87" t="s">
        <v>195</v>
      </c>
      <c r="D815" s="87" t="s">
        <v>187</v>
      </c>
      <c r="E815" s="87" t="s">
        <v>203</v>
      </c>
      <c r="F815" s="87">
        <v>2022</v>
      </c>
      <c r="G815" s="87" t="s">
        <v>202</v>
      </c>
      <c r="H815" s="93">
        <v>1528172</v>
      </c>
    </row>
    <row r="816" spans="2:8" ht="20.100000000000001" customHeight="1" x14ac:dyDescent="0.25">
      <c r="B816" s="92">
        <v>44613</v>
      </c>
      <c r="C816" s="87" t="s">
        <v>195</v>
      </c>
      <c r="D816" s="87" t="s">
        <v>190</v>
      </c>
      <c r="E816" s="87" t="s">
        <v>203</v>
      </c>
      <c r="F816" s="87">
        <v>2022</v>
      </c>
      <c r="G816" s="87" t="s">
        <v>202</v>
      </c>
      <c r="H816" s="93">
        <v>619639</v>
      </c>
    </row>
    <row r="817" spans="2:8" ht="20.100000000000001" customHeight="1" x14ac:dyDescent="0.25">
      <c r="B817" s="92">
        <v>44613</v>
      </c>
      <c r="C817" s="87" t="s">
        <v>195</v>
      </c>
      <c r="D817" s="87" t="s">
        <v>190</v>
      </c>
      <c r="E817" s="87" t="s">
        <v>203</v>
      </c>
      <c r="F817" s="87">
        <v>2022</v>
      </c>
      <c r="G817" s="87" t="s">
        <v>202</v>
      </c>
      <c r="H817" s="93">
        <v>621829</v>
      </c>
    </row>
    <row r="818" spans="2:8" ht="20.100000000000001" customHeight="1" x14ac:dyDescent="0.25">
      <c r="B818" s="92">
        <v>44613</v>
      </c>
      <c r="C818" s="87" t="s">
        <v>195</v>
      </c>
      <c r="D818" s="87" t="s">
        <v>190</v>
      </c>
      <c r="E818" s="87" t="s">
        <v>203</v>
      </c>
      <c r="F818" s="87">
        <v>2022</v>
      </c>
      <c r="G818" s="87" t="s">
        <v>202</v>
      </c>
      <c r="H818" s="93">
        <v>774735</v>
      </c>
    </row>
    <row r="819" spans="2:8" ht="20.100000000000001" customHeight="1" x14ac:dyDescent="0.25">
      <c r="B819" s="92">
        <v>44613</v>
      </c>
      <c r="C819" s="87" t="s">
        <v>195</v>
      </c>
      <c r="D819" s="87" t="s">
        <v>183</v>
      </c>
      <c r="E819" s="87" t="s">
        <v>203</v>
      </c>
      <c r="F819" s="87">
        <v>2022</v>
      </c>
      <c r="G819" s="87" t="s">
        <v>202</v>
      </c>
      <c r="H819" s="93">
        <v>849848</v>
      </c>
    </row>
    <row r="820" spans="2:8" ht="20.100000000000001" customHeight="1" x14ac:dyDescent="0.25">
      <c r="B820" s="92">
        <v>44613</v>
      </c>
      <c r="C820" s="87" t="s">
        <v>195</v>
      </c>
      <c r="D820" s="87" t="s">
        <v>187</v>
      </c>
      <c r="E820" s="87" t="s">
        <v>203</v>
      </c>
      <c r="F820" s="87">
        <v>2022</v>
      </c>
      <c r="G820" s="87" t="s">
        <v>202</v>
      </c>
      <c r="H820" s="93">
        <v>1322622</v>
      </c>
    </row>
    <row r="821" spans="2:8" ht="20.100000000000001" customHeight="1" x14ac:dyDescent="0.25">
      <c r="B821" s="92">
        <v>44613</v>
      </c>
      <c r="C821" s="87" t="s">
        <v>195</v>
      </c>
      <c r="D821" s="87" t="s">
        <v>193</v>
      </c>
      <c r="E821" s="87" t="s">
        <v>203</v>
      </c>
      <c r="F821" s="87">
        <v>2022</v>
      </c>
      <c r="G821" s="87" t="s">
        <v>202</v>
      </c>
      <c r="H821" s="93">
        <v>1192453</v>
      </c>
    </row>
    <row r="822" spans="2:8" ht="20.100000000000001" customHeight="1" x14ac:dyDescent="0.25">
      <c r="B822" s="92">
        <v>44614</v>
      </c>
      <c r="C822" s="87" t="s">
        <v>195</v>
      </c>
      <c r="D822" s="87" t="s">
        <v>183</v>
      </c>
      <c r="E822" s="87" t="s">
        <v>203</v>
      </c>
      <c r="F822" s="87">
        <v>2022</v>
      </c>
      <c r="G822" s="87" t="s">
        <v>202</v>
      </c>
      <c r="H822" s="93">
        <v>740388</v>
      </c>
    </row>
    <row r="823" spans="2:8" ht="20.100000000000001" customHeight="1" x14ac:dyDescent="0.25">
      <c r="B823" s="92">
        <v>44616</v>
      </c>
      <c r="C823" s="87" t="s">
        <v>195</v>
      </c>
      <c r="D823" s="87" t="s">
        <v>190</v>
      </c>
      <c r="E823" s="87" t="s">
        <v>203</v>
      </c>
      <c r="F823" s="87">
        <v>2022</v>
      </c>
      <c r="G823" s="87" t="s">
        <v>202</v>
      </c>
      <c r="H823" s="93">
        <v>741779</v>
      </c>
    </row>
    <row r="824" spans="2:8" ht="20.100000000000001" customHeight="1" x14ac:dyDescent="0.25">
      <c r="B824" s="92">
        <v>44617</v>
      </c>
      <c r="C824" s="87" t="s">
        <v>195</v>
      </c>
      <c r="D824" s="87" t="s">
        <v>183</v>
      </c>
      <c r="E824" s="87" t="s">
        <v>203</v>
      </c>
      <c r="F824" s="87">
        <v>2022</v>
      </c>
      <c r="G824" s="87" t="s">
        <v>202</v>
      </c>
      <c r="H824" s="93">
        <v>1882278</v>
      </c>
    </row>
    <row r="825" spans="2:8" ht="20.100000000000001" customHeight="1" x14ac:dyDescent="0.25">
      <c r="B825" s="92">
        <v>44622</v>
      </c>
      <c r="C825" s="87" t="s">
        <v>195</v>
      </c>
      <c r="D825" s="87" t="s">
        <v>187</v>
      </c>
      <c r="E825" s="87" t="s">
        <v>204</v>
      </c>
      <c r="F825" s="87">
        <v>2022</v>
      </c>
      <c r="G825" s="87" t="s">
        <v>202</v>
      </c>
      <c r="H825" s="93">
        <v>1599567</v>
      </c>
    </row>
    <row r="826" spans="2:8" ht="20.100000000000001" customHeight="1" x14ac:dyDescent="0.25">
      <c r="B826" s="92">
        <v>44622</v>
      </c>
      <c r="C826" s="87" t="s">
        <v>195</v>
      </c>
      <c r="D826" s="87" t="s">
        <v>193</v>
      </c>
      <c r="E826" s="87" t="s">
        <v>204</v>
      </c>
      <c r="F826" s="87">
        <v>2022</v>
      </c>
      <c r="G826" s="87" t="s">
        <v>202</v>
      </c>
      <c r="H826" s="93">
        <v>163305</v>
      </c>
    </row>
    <row r="827" spans="2:8" ht="20.100000000000001" customHeight="1" x14ac:dyDescent="0.25">
      <c r="B827" s="92">
        <v>44622</v>
      </c>
      <c r="C827" s="87" t="s">
        <v>195</v>
      </c>
      <c r="D827" s="87" t="s">
        <v>183</v>
      </c>
      <c r="E827" s="87" t="s">
        <v>204</v>
      </c>
      <c r="F827" s="87">
        <v>2022</v>
      </c>
      <c r="G827" s="87" t="s">
        <v>202</v>
      </c>
      <c r="H827" s="93">
        <v>1002596</v>
      </c>
    </row>
    <row r="828" spans="2:8" ht="20.100000000000001" customHeight="1" x14ac:dyDescent="0.25">
      <c r="B828" s="92">
        <v>44624</v>
      </c>
      <c r="C828" s="87" t="s">
        <v>195</v>
      </c>
      <c r="D828" s="87" t="s">
        <v>187</v>
      </c>
      <c r="E828" s="87" t="s">
        <v>204</v>
      </c>
      <c r="F828" s="87">
        <v>2022</v>
      </c>
      <c r="G828" s="87" t="s">
        <v>202</v>
      </c>
      <c r="H828" s="93">
        <v>1190683</v>
      </c>
    </row>
    <row r="829" spans="2:8" ht="20.100000000000001" customHeight="1" x14ac:dyDescent="0.25">
      <c r="B829" s="92">
        <v>44625</v>
      </c>
      <c r="C829" s="87" t="s">
        <v>195</v>
      </c>
      <c r="D829" s="87" t="s">
        <v>183</v>
      </c>
      <c r="E829" s="87" t="s">
        <v>204</v>
      </c>
      <c r="F829" s="87">
        <v>2022</v>
      </c>
      <c r="G829" s="87" t="s">
        <v>202</v>
      </c>
      <c r="H829" s="93">
        <v>1051637</v>
      </c>
    </row>
    <row r="830" spans="2:8" ht="20.100000000000001" customHeight="1" x14ac:dyDescent="0.25">
      <c r="B830" s="92">
        <v>44626</v>
      </c>
      <c r="C830" s="87" t="s">
        <v>195</v>
      </c>
      <c r="D830" s="87" t="s">
        <v>193</v>
      </c>
      <c r="E830" s="87" t="s">
        <v>204</v>
      </c>
      <c r="F830" s="87">
        <v>2022</v>
      </c>
      <c r="G830" s="87" t="s">
        <v>202</v>
      </c>
      <c r="H830" s="93">
        <v>264522</v>
      </c>
    </row>
    <row r="831" spans="2:8" ht="20.100000000000001" customHeight="1" x14ac:dyDescent="0.25">
      <c r="B831" s="92">
        <v>44627</v>
      </c>
      <c r="C831" s="87" t="s">
        <v>195</v>
      </c>
      <c r="D831" s="87" t="s">
        <v>183</v>
      </c>
      <c r="E831" s="87" t="s">
        <v>204</v>
      </c>
      <c r="F831" s="87">
        <v>2022</v>
      </c>
      <c r="G831" s="87" t="s">
        <v>202</v>
      </c>
      <c r="H831" s="93">
        <v>412015</v>
      </c>
    </row>
    <row r="832" spans="2:8" ht="20.100000000000001" customHeight="1" x14ac:dyDescent="0.25">
      <c r="B832" s="92">
        <v>44627</v>
      </c>
      <c r="C832" s="87" t="s">
        <v>195</v>
      </c>
      <c r="D832" s="87" t="s">
        <v>190</v>
      </c>
      <c r="E832" s="87" t="s">
        <v>204</v>
      </c>
      <c r="F832" s="87">
        <v>2022</v>
      </c>
      <c r="G832" s="87" t="s">
        <v>202</v>
      </c>
      <c r="H832" s="93">
        <v>1614571</v>
      </c>
    </row>
    <row r="833" spans="2:8" ht="20.100000000000001" customHeight="1" x14ac:dyDescent="0.25">
      <c r="B833" s="92">
        <v>44628</v>
      </c>
      <c r="C833" s="87" t="s">
        <v>195</v>
      </c>
      <c r="D833" s="87" t="s">
        <v>187</v>
      </c>
      <c r="E833" s="87" t="s">
        <v>204</v>
      </c>
      <c r="F833" s="87">
        <v>2022</v>
      </c>
      <c r="G833" s="87" t="s">
        <v>202</v>
      </c>
      <c r="H833" s="93">
        <v>254514</v>
      </c>
    </row>
    <row r="834" spans="2:8" ht="20.100000000000001" customHeight="1" x14ac:dyDescent="0.25">
      <c r="B834" s="92">
        <v>44629</v>
      </c>
      <c r="C834" s="87" t="s">
        <v>195</v>
      </c>
      <c r="D834" s="87" t="s">
        <v>183</v>
      </c>
      <c r="E834" s="87" t="s">
        <v>204</v>
      </c>
      <c r="F834" s="87">
        <v>2022</v>
      </c>
      <c r="G834" s="87" t="s">
        <v>202</v>
      </c>
      <c r="H834" s="93">
        <v>1444944</v>
      </c>
    </row>
    <row r="835" spans="2:8" ht="20.100000000000001" customHeight="1" x14ac:dyDescent="0.25">
      <c r="B835" s="92">
        <v>44629</v>
      </c>
      <c r="C835" s="87" t="s">
        <v>195</v>
      </c>
      <c r="D835" s="87" t="s">
        <v>183</v>
      </c>
      <c r="E835" s="87" t="s">
        <v>204</v>
      </c>
      <c r="F835" s="87">
        <v>2022</v>
      </c>
      <c r="G835" s="87" t="s">
        <v>202</v>
      </c>
      <c r="H835" s="93">
        <v>216677</v>
      </c>
    </row>
    <row r="836" spans="2:8" ht="20.100000000000001" customHeight="1" x14ac:dyDescent="0.25">
      <c r="B836" s="92">
        <v>44630</v>
      </c>
      <c r="C836" s="87" t="s">
        <v>195</v>
      </c>
      <c r="D836" s="87" t="s">
        <v>187</v>
      </c>
      <c r="E836" s="87" t="s">
        <v>204</v>
      </c>
      <c r="F836" s="87">
        <v>2022</v>
      </c>
      <c r="G836" s="87" t="s">
        <v>202</v>
      </c>
      <c r="H836" s="93">
        <v>792194</v>
      </c>
    </row>
    <row r="837" spans="2:8" ht="20.100000000000001" customHeight="1" x14ac:dyDescent="0.25">
      <c r="B837" s="92">
        <v>44632</v>
      </c>
      <c r="C837" s="87" t="s">
        <v>195</v>
      </c>
      <c r="D837" s="87" t="s">
        <v>183</v>
      </c>
      <c r="E837" s="87" t="s">
        <v>204</v>
      </c>
      <c r="F837" s="87">
        <v>2022</v>
      </c>
      <c r="G837" s="87" t="s">
        <v>202</v>
      </c>
      <c r="H837" s="93">
        <v>1068878</v>
      </c>
    </row>
    <row r="838" spans="2:8" ht="20.100000000000001" customHeight="1" x14ac:dyDescent="0.25">
      <c r="B838" s="92">
        <v>44634</v>
      </c>
      <c r="C838" s="87" t="s">
        <v>195</v>
      </c>
      <c r="D838" s="87" t="s">
        <v>187</v>
      </c>
      <c r="E838" s="87" t="s">
        <v>204</v>
      </c>
      <c r="F838" s="87">
        <v>2022</v>
      </c>
      <c r="G838" s="87" t="s">
        <v>202</v>
      </c>
      <c r="H838" s="93">
        <v>1045898</v>
      </c>
    </row>
    <row r="839" spans="2:8" ht="20.100000000000001" customHeight="1" x14ac:dyDescent="0.25">
      <c r="B839" s="92">
        <v>44635</v>
      </c>
      <c r="C839" s="87" t="s">
        <v>195</v>
      </c>
      <c r="D839" s="87" t="s">
        <v>190</v>
      </c>
      <c r="E839" s="87" t="s">
        <v>204</v>
      </c>
      <c r="F839" s="87">
        <v>2022</v>
      </c>
      <c r="G839" s="87" t="s">
        <v>202</v>
      </c>
      <c r="H839" s="93">
        <v>488346</v>
      </c>
    </row>
    <row r="840" spans="2:8" ht="20.100000000000001" customHeight="1" x14ac:dyDescent="0.25">
      <c r="B840" s="92">
        <v>44636</v>
      </c>
      <c r="C840" s="87" t="s">
        <v>195</v>
      </c>
      <c r="D840" s="87" t="s">
        <v>183</v>
      </c>
      <c r="E840" s="87" t="s">
        <v>204</v>
      </c>
      <c r="F840" s="87">
        <v>2022</v>
      </c>
      <c r="G840" s="87" t="s">
        <v>202</v>
      </c>
      <c r="H840" s="93">
        <v>1931891</v>
      </c>
    </row>
    <row r="841" spans="2:8" ht="20.100000000000001" customHeight="1" x14ac:dyDescent="0.25">
      <c r="B841" s="92">
        <v>44637</v>
      </c>
      <c r="C841" s="87" t="s">
        <v>195</v>
      </c>
      <c r="D841" s="87" t="s">
        <v>187</v>
      </c>
      <c r="E841" s="87" t="s">
        <v>204</v>
      </c>
      <c r="F841" s="87">
        <v>2022</v>
      </c>
      <c r="G841" s="87" t="s">
        <v>202</v>
      </c>
      <c r="H841" s="93">
        <v>365633</v>
      </c>
    </row>
    <row r="842" spans="2:8" ht="20.100000000000001" customHeight="1" x14ac:dyDescent="0.25">
      <c r="B842" s="92">
        <v>44637</v>
      </c>
      <c r="C842" s="87" t="s">
        <v>195</v>
      </c>
      <c r="D842" s="87" t="s">
        <v>190</v>
      </c>
      <c r="E842" s="87" t="s">
        <v>204</v>
      </c>
      <c r="F842" s="87">
        <v>2022</v>
      </c>
      <c r="G842" s="87" t="s">
        <v>202</v>
      </c>
      <c r="H842" s="93">
        <v>1960330</v>
      </c>
    </row>
    <row r="843" spans="2:8" ht="20.100000000000001" customHeight="1" x14ac:dyDescent="0.25">
      <c r="B843" s="92">
        <v>44638</v>
      </c>
      <c r="C843" s="87" t="s">
        <v>195</v>
      </c>
      <c r="D843" s="87" t="s">
        <v>193</v>
      </c>
      <c r="E843" s="87" t="s">
        <v>204</v>
      </c>
      <c r="F843" s="87">
        <v>2022</v>
      </c>
      <c r="G843" s="87" t="s">
        <v>202</v>
      </c>
      <c r="H843" s="93">
        <v>1549591</v>
      </c>
    </row>
    <row r="844" spans="2:8" ht="20.100000000000001" customHeight="1" x14ac:dyDescent="0.25">
      <c r="B844" s="92">
        <v>44640</v>
      </c>
      <c r="C844" s="87" t="s">
        <v>195</v>
      </c>
      <c r="D844" s="89" t="s">
        <v>183</v>
      </c>
      <c r="E844" s="87" t="s">
        <v>204</v>
      </c>
      <c r="F844" s="87">
        <v>2022</v>
      </c>
      <c r="G844" s="87" t="s">
        <v>202</v>
      </c>
      <c r="H844" s="93">
        <v>1396686</v>
      </c>
    </row>
    <row r="845" spans="2:8" ht="20.100000000000001" customHeight="1" x14ac:dyDescent="0.25">
      <c r="B845" s="92">
        <v>44641</v>
      </c>
      <c r="C845" s="87" t="s">
        <v>195</v>
      </c>
      <c r="D845" s="89" t="s">
        <v>187</v>
      </c>
      <c r="E845" s="87" t="s">
        <v>204</v>
      </c>
      <c r="F845" s="87">
        <v>2022</v>
      </c>
      <c r="G845" s="87" t="s">
        <v>202</v>
      </c>
      <c r="H845" s="93">
        <v>598158</v>
      </c>
    </row>
    <row r="846" spans="2:8" ht="20.100000000000001" customHeight="1" x14ac:dyDescent="0.25">
      <c r="B846" s="92">
        <v>44643</v>
      </c>
      <c r="C846" s="87" t="s">
        <v>195</v>
      </c>
      <c r="D846" s="89" t="s">
        <v>187</v>
      </c>
      <c r="E846" s="87" t="s">
        <v>204</v>
      </c>
      <c r="F846" s="87">
        <v>2022</v>
      </c>
      <c r="G846" s="87" t="s">
        <v>202</v>
      </c>
      <c r="H846" s="93">
        <v>1128891</v>
      </c>
    </row>
    <row r="847" spans="2:8" ht="20.100000000000001" customHeight="1" x14ac:dyDescent="0.25">
      <c r="B847" s="92">
        <v>44643</v>
      </c>
      <c r="C847" s="87" t="s">
        <v>195</v>
      </c>
      <c r="D847" s="89" t="s">
        <v>190</v>
      </c>
      <c r="E847" s="87" t="s">
        <v>204</v>
      </c>
      <c r="F847" s="87">
        <v>2022</v>
      </c>
      <c r="G847" s="87" t="s">
        <v>202</v>
      </c>
      <c r="H847" s="93">
        <v>1831381</v>
      </c>
    </row>
    <row r="848" spans="2:8" ht="20.100000000000001" customHeight="1" x14ac:dyDescent="0.25">
      <c r="B848" s="92">
        <v>44644</v>
      </c>
      <c r="C848" s="87" t="s">
        <v>195</v>
      </c>
      <c r="D848" s="89" t="s">
        <v>193</v>
      </c>
      <c r="E848" s="87" t="s">
        <v>204</v>
      </c>
      <c r="F848" s="87">
        <v>2022</v>
      </c>
      <c r="G848" s="87" t="s">
        <v>202</v>
      </c>
      <c r="H848" s="93">
        <v>974375</v>
      </c>
    </row>
    <row r="849" spans="2:8" ht="20.100000000000001" customHeight="1" x14ac:dyDescent="0.25">
      <c r="B849" s="92">
        <v>44645</v>
      </c>
      <c r="C849" s="87" t="s">
        <v>195</v>
      </c>
      <c r="D849" s="89" t="s">
        <v>183</v>
      </c>
      <c r="E849" s="87" t="s">
        <v>204</v>
      </c>
      <c r="F849" s="87">
        <v>2022</v>
      </c>
      <c r="G849" s="87" t="s">
        <v>202</v>
      </c>
      <c r="H849" s="93">
        <v>187578</v>
      </c>
    </row>
    <row r="850" spans="2:8" ht="20.100000000000001" customHeight="1" x14ac:dyDescent="0.25">
      <c r="B850" s="92">
        <v>44647</v>
      </c>
      <c r="C850" s="87" t="s">
        <v>195</v>
      </c>
      <c r="D850" s="89" t="s">
        <v>183</v>
      </c>
      <c r="E850" s="87" t="s">
        <v>204</v>
      </c>
      <c r="F850" s="87">
        <v>2022</v>
      </c>
      <c r="G850" s="87" t="s">
        <v>202</v>
      </c>
      <c r="H850" s="93">
        <v>1671909</v>
      </c>
    </row>
    <row r="851" spans="2:8" ht="20.100000000000001" customHeight="1" x14ac:dyDescent="0.25">
      <c r="B851" s="92">
        <v>44648</v>
      </c>
      <c r="C851" s="87" t="s">
        <v>195</v>
      </c>
      <c r="D851" s="89" t="s">
        <v>187</v>
      </c>
      <c r="E851" s="87" t="s">
        <v>204</v>
      </c>
      <c r="F851" s="87">
        <v>2022</v>
      </c>
      <c r="G851" s="87" t="s">
        <v>202</v>
      </c>
      <c r="H851" s="93">
        <v>1049303</v>
      </c>
    </row>
    <row r="852" spans="2:8" ht="20.100000000000001" customHeight="1" x14ac:dyDescent="0.25">
      <c r="B852" s="92">
        <v>44649</v>
      </c>
      <c r="C852" s="87" t="s">
        <v>195</v>
      </c>
      <c r="D852" s="89" t="s">
        <v>193</v>
      </c>
      <c r="E852" s="87" t="s">
        <v>204</v>
      </c>
      <c r="F852" s="87">
        <v>2022</v>
      </c>
      <c r="G852" s="87" t="s">
        <v>202</v>
      </c>
      <c r="H852" s="93">
        <v>255056</v>
      </c>
    </row>
    <row r="853" spans="2:8" ht="20.100000000000001" customHeight="1" x14ac:dyDescent="0.25">
      <c r="B853" s="92">
        <v>44650</v>
      </c>
      <c r="C853" s="87" t="s">
        <v>195</v>
      </c>
      <c r="D853" s="89" t="s">
        <v>183</v>
      </c>
      <c r="E853" s="87" t="s">
        <v>204</v>
      </c>
      <c r="F853" s="87">
        <v>2022</v>
      </c>
      <c r="G853" s="87" t="s">
        <v>202</v>
      </c>
      <c r="H853" s="93">
        <v>1013527</v>
      </c>
    </row>
    <row r="854" spans="2:8" ht="20.100000000000001" customHeight="1" x14ac:dyDescent="0.25">
      <c r="B854" s="92">
        <v>44650</v>
      </c>
      <c r="C854" s="87" t="s">
        <v>195</v>
      </c>
      <c r="D854" s="89" t="s">
        <v>187</v>
      </c>
      <c r="E854" s="87" t="s">
        <v>204</v>
      </c>
      <c r="F854" s="87">
        <v>2022</v>
      </c>
      <c r="G854" s="87" t="s">
        <v>202</v>
      </c>
      <c r="H854" s="93">
        <v>1409749</v>
      </c>
    </row>
    <row r="855" spans="2:8" ht="20.100000000000001" customHeight="1" x14ac:dyDescent="0.25">
      <c r="B855" s="92">
        <v>44654</v>
      </c>
      <c r="C855" s="87" t="s">
        <v>195</v>
      </c>
      <c r="D855" s="89" t="s">
        <v>183</v>
      </c>
      <c r="E855" s="87" t="s">
        <v>205</v>
      </c>
      <c r="F855" s="87">
        <v>2022</v>
      </c>
      <c r="G855" s="87" t="s">
        <v>202</v>
      </c>
      <c r="H855" s="93">
        <v>613870</v>
      </c>
    </row>
    <row r="856" spans="2:8" ht="20.100000000000001" customHeight="1" x14ac:dyDescent="0.25">
      <c r="B856" s="92">
        <v>44655</v>
      </c>
      <c r="C856" s="87" t="s">
        <v>195</v>
      </c>
      <c r="D856" s="89" t="s">
        <v>187</v>
      </c>
      <c r="E856" s="87" t="s">
        <v>205</v>
      </c>
      <c r="F856" s="87">
        <v>2022</v>
      </c>
      <c r="G856" s="87" t="s">
        <v>202</v>
      </c>
      <c r="H856" s="93">
        <v>1733091</v>
      </c>
    </row>
    <row r="857" spans="2:8" ht="20.100000000000001" customHeight="1" x14ac:dyDescent="0.25">
      <c r="B857" s="92">
        <v>44655</v>
      </c>
      <c r="C857" s="87" t="s">
        <v>195</v>
      </c>
      <c r="D857" s="89" t="s">
        <v>193</v>
      </c>
      <c r="E857" s="87" t="s">
        <v>205</v>
      </c>
      <c r="F857" s="87">
        <v>2022</v>
      </c>
      <c r="G857" s="87" t="s">
        <v>202</v>
      </c>
      <c r="H857" s="93">
        <v>350793</v>
      </c>
    </row>
    <row r="858" spans="2:8" ht="20.100000000000001" customHeight="1" x14ac:dyDescent="0.25">
      <c r="B858" s="92">
        <v>44656</v>
      </c>
      <c r="C858" s="87" t="s">
        <v>195</v>
      </c>
      <c r="D858" s="89" t="s">
        <v>183</v>
      </c>
      <c r="E858" s="87" t="s">
        <v>205</v>
      </c>
      <c r="F858" s="87">
        <v>2022</v>
      </c>
      <c r="G858" s="87" t="s">
        <v>202</v>
      </c>
      <c r="H858" s="93">
        <v>861955</v>
      </c>
    </row>
    <row r="859" spans="2:8" ht="20.100000000000001" customHeight="1" x14ac:dyDescent="0.25">
      <c r="B859" s="92">
        <v>44658</v>
      </c>
      <c r="C859" s="87" t="s">
        <v>195</v>
      </c>
      <c r="D859" s="89" t="s">
        <v>190</v>
      </c>
      <c r="E859" s="87" t="s">
        <v>205</v>
      </c>
      <c r="F859" s="87">
        <v>2022</v>
      </c>
      <c r="G859" s="87" t="s">
        <v>202</v>
      </c>
      <c r="H859" s="93">
        <v>1713238</v>
      </c>
    </row>
    <row r="860" spans="2:8" ht="20.100000000000001" customHeight="1" x14ac:dyDescent="0.25">
      <c r="B860" s="92">
        <v>44662</v>
      </c>
      <c r="C860" s="87" t="s">
        <v>195</v>
      </c>
      <c r="D860" s="89" t="s">
        <v>190</v>
      </c>
      <c r="E860" s="87" t="s">
        <v>205</v>
      </c>
      <c r="F860" s="87">
        <v>2022</v>
      </c>
      <c r="G860" s="87" t="s">
        <v>202</v>
      </c>
      <c r="H860" s="93">
        <v>1219629</v>
      </c>
    </row>
    <row r="861" spans="2:8" ht="20.100000000000001" customHeight="1" x14ac:dyDescent="0.25">
      <c r="B861" s="92">
        <v>44662</v>
      </c>
      <c r="C861" s="87" t="s">
        <v>195</v>
      </c>
      <c r="D861" s="89" t="s">
        <v>190</v>
      </c>
      <c r="E861" s="87" t="s">
        <v>205</v>
      </c>
      <c r="F861" s="87">
        <v>2022</v>
      </c>
      <c r="G861" s="87" t="s">
        <v>202</v>
      </c>
      <c r="H861" s="93">
        <v>1489196</v>
      </c>
    </row>
    <row r="862" spans="2:8" ht="20.100000000000001" customHeight="1" x14ac:dyDescent="0.25">
      <c r="B862" s="92">
        <v>44663</v>
      </c>
      <c r="C862" s="87" t="s">
        <v>195</v>
      </c>
      <c r="D862" s="89" t="s">
        <v>187</v>
      </c>
      <c r="E862" s="87" t="s">
        <v>205</v>
      </c>
      <c r="F862" s="87">
        <v>2022</v>
      </c>
      <c r="G862" s="87" t="s">
        <v>202</v>
      </c>
      <c r="H862" s="93">
        <v>1567746</v>
      </c>
    </row>
    <row r="863" spans="2:8" ht="20.100000000000001" customHeight="1" x14ac:dyDescent="0.25">
      <c r="B863" s="92">
        <v>44665</v>
      </c>
      <c r="C863" s="87" t="s">
        <v>195</v>
      </c>
      <c r="D863" s="89" t="s">
        <v>183</v>
      </c>
      <c r="E863" s="87" t="s">
        <v>205</v>
      </c>
      <c r="F863" s="87">
        <v>2022</v>
      </c>
      <c r="G863" s="87" t="s">
        <v>202</v>
      </c>
      <c r="H863" s="93">
        <v>1485483</v>
      </c>
    </row>
    <row r="864" spans="2:8" ht="20.100000000000001" customHeight="1" x14ac:dyDescent="0.25">
      <c r="B864" s="92">
        <v>44671</v>
      </c>
      <c r="C864" s="87" t="s">
        <v>195</v>
      </c>
      <c r="D864" s="89" t="s">
        <v>190</v>
      </c>
      <c r="E864" s="87" t="s">
        <v>205</v>
      </c>
      <c r="F864" s="87">
        <v>2022</v>
      </c>
      <c r="G864" s="87" t="s">
        <v>202</v>
      </c>
      <c r="H864" s="93">
        <v>1210891</v>
      </c>
    </row>
    <row r="865" spans="2:8" ht="20.100000000000001" customHeight="1" x14ac:dyDescent="0.25">
      <c r="B865" s="92">
        <v>44672</v>
      </c>
      <c r="C865" s="87" t="s">
        <v>195</v>
      </c>
      <c r="D865" s="87" t="s">
        <v>183</v>
      </c>
      <c r="E865" s="87" t="s">
        <v>205</v>
      </c>
      <c r="F865" s="87">
        <v>2022</v>
      </c>
      <c r="G865" s="87" t="s">
        <v>202</v>
      </c>
      <c r="H865" s="93">
        <v>1939148</v>
      </c>
    </row>
    <row r="866" spans="2:8" ht="20.100000000000001" customHeight="1" x14ac:dyDescent="0.25">
      <c r="B866" s="92">
        <v>44672</v>
      </c>
      <c r="C866" s="87" t="s">
        <v>195</v>
      </c>
      <c r="D866" s="87" t="s">
        <v>187</v>
      </c>
      <c r="E866" s="87" t="s">
        <v>205</v>
      </c>
      <c r="F866" s="87">
        <v>2022</v>
      </c>
      <c r="G866" s="87" t="s">
        <v>202</v>
      </c>
      <c r="H866" s="93">
        <v>1263558</v>
      </c>
    </row>
    <row r="867" spans="2:8" ht="20.100000000000001" customHeight="1" x14ac:dyDescent="0.25">
      <c r="B867" s="92">
        <v>44674</v>
      </c>
      <c r="C867" s="87" t="s">
        <v>195</v>
      </c>
      <c r="D867" s="87" t="s">
        <v>183</v>
      </c>
      <c r="E867" s="87" t="s">
        <v>205</v>
      </c>
      <c r="F867" s="87">
        <v>2022</v>
      </c>
      <c r="G867" s="87" t="s">
        <v>202</v>
      </c>
      <c r="H867" s="93">
        <v>633445</v>
      </c>
    </row>
    <row r="868" spans="2:8" ht="20.100000000000001" customHeight="1" x14ac:dyDescent="0.25">
      <c r="B868" s="92">
        <v>44675</v>
      </c>
      <c r="C868" s="87" t="s">
        <v>195</v>
      </c>
      <c r="D868" s="87" t="s">
        <v>187</v>
      </c>
      <c r="E868" s="87" t="s">
        <v>205</v>
      </c>
      <c r="F868" s="87">
        <v>2022</v>
      </c>
      <c r="G868" s="87" t="s">
        <v>202</v>
      </c>
      <c r="H868" s="93">
        <v>1293856</v>
      </c>
    </row>
    <row r="869" spans="2:8" ht="20.100000000000001" customHeight="1" x14ac:dyDescent="0.25">
      <c r="B869" s="92">
        <v>44679</v>
      </c>
      <c r="C869" s="87" t="s">
        <v>195</v>
      </c>
      <c r="D869" s="87" t="s">
        <v>183</v>
      </c>
      <c r="E869" s="87" t="s">
        <v>205</v>
      </c>
      <c r="F869" s="87">
        <v>2022</v>
      </c>
      <c r="G869" s="87" t="s">
        <v>202</v>
      </c>
      <c r="H869" s="93">
        <v>1794560</v>
      </c>
    </row>
    <row r="870" spans="2:8" ht="20.100000000000001" customHeight="1" x14ac:dyDescent="0.25">
      <c r="B870" s="92">
        <v>44681</v>
      </c>
      <c r="C870" s="87" t="s">
        <v>195</v>
      </c>
      <c r="D870" s="87" t="s">
        <v>183</v>
      </c>
      <c r="E870" s="87" t="s">
        <v>205</v>
      </c>
      <c r="F870" s="87">
        <v>2022</v>
      </c>
      <c r="G870" s="87" t="s">
        <v>202</v>
      </c>
      <c r="H870" s="93">
        <v>530477</v>
      </c>
    </row>
    <row r="871" spans="2:8" ht="20.100000000000001" customHeight="1" x14ac:dyDescent="0.25">
      <c r="B871" s="92">
        <v>44681</v>
      </c>
      <c r="C871" s="87" t="s">
        <v>195</v>
      </c>
      <c r="D871" s="87" t="s">
        <v>190</v>
      </c>
      <c r="E871" s="87" t="s">
        <v>205</v>
      </c>
      <c r="F871" s="87">
        <v>2022</v>
      </c>
      <c r="G871" s="87" t="s">
        <v>202</v>
      </c>
      <c r="H871" s="93">
        <v>1482817</v>
      </c>
    </row>
    <row r="872" spans="2:8" ht="20.100000000000001" customHeight="1" x14ac:dyDescent="0.25">
      <c r="B872" s="92">
        <v>44685</v>
      </c>
      <c r="C872" s="87" t="s">
        <v>195</v>
      </c>
      <c r="D872" s="87" t="s">
        <v>183</v>
      </c>
      <c r="E872" s="87" t="s">
        <v>206</v>
      </c>
      <c r="F872" s="87">
        <v>2022</v>
      </c>
      <c r="G872" s="87" t="s">
        <v>207</v>
      </c>
      <c r="H872" s="93">
        <v>543637</v>
      </c>
    </row>
    <row r="873" spans="2:8" ht="20.100000000000001" customHeight="1" x14ac:dyDescent="0.25">
      <c r="B873" s="92">
        <v>44685</v>
      </c>
      <c r="C873" s="87" t="s">
        <v>195</v>
      </c>
      <c r="D873" s="87" t="s">
        <v>187</v>
      </c>
      <c r="E873" s="87" t="s">
        <v>206</v>
      </c>
      <c r="F873" s="87">
        <v>2022</v>
      </c>
      <c r="G873" s="87" t="s">
        <v>207</v>
      </c>
      <c r="H873" s="93">
        <v>793983</v>
      </c>
    </row>
    <row r="874" spans="2:8" ht="20.100000000000001" customHeight="1" x14ac:dyDescent="0.25">
      <c r="B874" s="92">
        <v>44687</v>
      </c>
      <c r="C874" s="87" t="s">
        <v>195</v>
      </c>
      <c r="D874" s="87" t="s">
        <v>183</v>
      </c>
      <c r="E874" s="87" t="s">
        <v>206</v>
      </c>
      <c r="F874" s="87">
        <v>2022</v>
      </c>
      <c r="G874" s="87" t="s">
        <v>207</v>
      </c>
      <c r="H874" s="93">
        <v>1736583</v>
      </c>
    </row>
    <row r="875" spans="2:8" ht="20.100000000000001" customHeight="1" x14ac:dyDescent="0.25">
      <c r="B875" s="92">
        <v>44688</v>
      </c>
      <c r="C875" s="87" t="s">
        <v>195</v>
      </c>
      <c r="D875" s="87" t="s">
        <v>193</v>
      </c>
      <c r="E875" s="87" t="s">
        <v>206</v>
      </c>
      <c r="F875" s="87">
        <v>2022</v>
      </c>
      <c r="G875" s="87" t="s">
        <v>207</v>
      </c>
      <c r="H875" s="93">
        <v>1366036</v>
      </c>
    </row>
    <row r="876" spans="2:8" ht="20.100000000000001" customHeight="1" x14ac:dyDescent="0.25">
      <c r="B876" s="92">
        <v>44691</v>
      </c>
      <c r="C876" s="87" t="s">
        <v>195</v>
      </c>
      <c r="D876" s="87" t="s">
        <v>193</v>
      </c>
      <c r="E876" s="87" t="s">
        <v>206</v>
      </c>
      <c r="F876" s="87">
        <v>2022</v>
      </c>
      <c r="G876" s="87" t="s">
        <v>207</v>
      </c>
      <c r="H876" s="93">
        <v>1695853</v>
      </c>
    </row>
    <row r="877" spans="2:8" ht="20.100000000000001" customHeight="1" x14ac:dyDescent="0.25">
      <c r="B877" s="92">
        <v>44692</v>
      </c>
      <c r="C877" s="87" t="s">
        <v>195</v>
      </c>
      <c r="D877" s="87" t="s">
        <v>183</v>
      </c>
      <c r="E877" s="87" t="s">
        <v>206</v>
      </c>
      <c r="F877" s="87">
        <v>2022</v>
      </c>
      <c r="G877" s="87" t="s">
        <v>207</v>
      </c>
      <c r="H877" s="93">
        <v>499256</v>
      </c>
    </row>
    <row r="878" spans="2:8" ht="20.100000000000001" customHeight="1" x14ac:dyDescent="0.25">
      <c r="B878" s="92">
        <v>44693</v>
      </c>
      <c r="C878" s="87" t="s">
        <v>195</v>
      </c>
      <c r="D878" s="87" t="s">
        <v>187</v>
      </c>
      <c r="E878" s="87" t="s">
        <v>206</v>
      </c>
      <c r="F878" s="87">
        <v>2022</v>
      </c>
      <c r="G878" s="87" t="s">
        <v>207</v>
      </c>
      <c r="H878" s="93">
        <v>1559663</v>
      </c>
    </row>
    <row r="879" spans="2:8" ht="20.100000000000001" customHeight="1" x14ac:dyDescent="0.25">
      <c r="B879" s="92">
        <v>44693</v>
      </c>
      <c r="C879" s="87" t="s">
        <v>195</v>
      </c>
      <c r="D879" s="87" t="s">
        <v>190</v>
      </c>
      <c r="E879" s="87" t="s">
        <v>206</v>
      </c>
      <c r="F879" s="87">
        <v>2022</v>
      </c>
      <c r="G879" s="87" t="s">
        <v>207</v>
      </c>
      <c r="H879" s="93">
        <v>1038488</v>
      </c>
    </row>
    <row r="880" spans="2:8" ht="20.100000000000001" customHeight="1" x14ac:dyDescent="0.25">
      <c r="B880" s="92">
        <v>44697</v>
      </c>
      <c r="C880" s="87" t="s">
        <v>195</v>
      </c>
      <c r="D880" s="87" t="s">
        <v>190</v>
      </c>
      <c r="E880" s="87" t="s">
        <v>206</v>
      </c>
      <c r="F880" s="87">
        <v>2022</v>
      </c>
      <c r="G880" s="87" t="s">
        <v>207</v>
      </c>
      <c r="H880" s="93">
        <v>630073</v>
      </c>
    </row>
    <row r="881" spans="2:8" ht="20.100000000000001" customHeight="1" x14ac:dyDescent="0.25">
      <c r="B881" s="92">
        <v>44698</v>
      </c>
      <c r="C881" s="87" t="s">
        <v>195</v>
      </c>
      <c r="D881" s="87" t="s">
        <v>190</v>
      </c>
      <c r="E881" s="87" t="s">
        <v>206</v>
      </c>
      <c r="F881" s="87">
        <v>2022</v>
      </c>
      <c r="G881" s="87" t="s">
        <v>207</v>
      </c>
      <c r="H881" s="93">
        <v>1243853</v>
      </c>
    </row>
    <row r="882" spans="2:8" ht="20.100000000000001" customHeight="1" x14ac:dyDescent="0.25">
      <c r="B882" s="92">
        <v>44698</v>
      </c>
      <c r="C882" s="87" t="s">
        <v>195</v>
      </c>
      <c r="D882" s="87" t="s">
        <v>183</v>
      </c>
      <c r="E882" s="87" t="s">
        <v>206</v>
      </c>
      <c r="F882" s="87">
        <v>2022</v>
      </c>
      <c r="G882" s="87" t="s">
        <v>207</v>
      </c>
      <c r="H882" s="93">
        <v>717738</v>
      </c>
    </row>
    <row r="883" spans="2:8" ht="20.100000000000001" customHeight="1" x14ac:dyDescent="0.25">
      <c r="B883" s="92">
        <v>44698</v>
      </c>
      <c r="C883" s="87" t="s">
        <v>195</v>
      </c>
      <c r="D883" s="87" t="s">
        <v>187</v>
      </c>
      <c r="E883" s="87" t="s">
        <v>206</v>
      </c>
      <c r="F883" s="87">
        <v>2022</v>
      </c>
      <c r="G883" s="87" t="s">
        <v>207</v>
      </c>
      <c r="H883" s="93">
        <v>1886401</v>
      </c>
    </row>
    <row r="884" spans="2:8" ht="20.100000000000001" customHeight="1" x14ac:dyDescent="0.25">
      <c r="B884" s="92">
        <v>44698</v>
      </c>
      <c r="C884" s="87" t="s">
        <v>195</v>
      </c>
      <c r="D884" s="87" t="s">
        <v>193</v>
      </c>
      <c r="E884" s="87" t="s">
        <v>206</v>
      </c>
      <c r="F884" s="87">
        <v>2022</v>
      </c>
      <c r="G884" s="87" t="s">
        <v>207</v>
      </c>
      <c r="H884" s="93">
        <v>381940</v>
      </c>
    </row>
    <row r="885" spans="2:8" ht="20.100000000000001" customHeight="1" x14ac:dyDescent="0.25">
      <c r="B885" s="92">
        <v>44699</v>
      </c>
      <c r="C885" s="87" t="s">
        <v>195</v>
      </c>
      <c r="D885" s="87" t="s">
        <v>183</v>
      </c>
      <c r="E885" s="87" t="s">
        <v>206</v>
      </c>
      <c r="F885" s="87">
        <v>2022</v>
      </c>
      <c r="G885" s="87" t="s">
        <v>207</v>
      </c>
      <c r="H885" s="93">
        <v>1922753</v>
      </c>
    </row>
    <row r="886" spans="2:8" ht="20.100000000000001" customHeight="1" x14ac:dyDescent="0.25">
      <c r="B886" s="92">
        <v>44701</v>
      </c>
      <c r="C886" s="87" t="s">
        <v>195</v>
      </c>
      <c r="D886" s="87" t="s">
        <v>190</v>
      </c>
      <c r="E886" s="87" t="s">
        <v>206</v>
      </c>
      <c r="F886" s="87">
        <v>2022</v>
      </c>
      <c r="G886" s="87" t="s">
        <v>207</v>
      </c>
      <c r="H886" s="93">
        <v>766953</v>
      </c>
    </row>
    <row r="887" spans="2:8" ht="20.100000000000001" customHeight="1" x14ac:dyDescent="0.25">
      <c r="B887" s="92">
        <v>44702</v>
      </c>
      <c r="C887" s="87" t="s">
        <v>195</v>
      </c>
      <c r="D887" s="87" t="s">
        <v>183</v>
      </c>
      <c r="E887" s="87" t="s">
        <v>206</v>
      </c>
      <c r="F887" s="87">
        <v>2022</v>
      </c>
      <c r="G887" s="87" t="s">
        <v>207</v>
      </c>
      <c r="H887" s="93">
        <v>1436558</v>
      </c>
    </row>
    <row r="888" spans="2:8" ht="20.100000000000001" customHeight="1" x14ac:dyDescent="0.25">
      <c r="B888" s="92">
        <v>44703</v>
      </c>
      <c r="C888" s="87" t="s">
        <v>195</v>
      </c>
      <c r="D888" s="87" t="s">
        <v>187</v>
      </c>
      <c r="E888" s="87" t="s">
        <v>206</v>
      </c>
      <c r="F888" s="87">
        <v>2022</v>
      </c>
      <c r="G888" s="87" t="s">
        <v>207</v>
      </c>
      <c r="H888" s="93">
        <v>359238</v>
      </c>
    </row>
    <row r="889" spans="2:8" ht="20.100000000000001" customHeight="1" x14ac:dyDescent="0.25">
      <c r="B889" s="92">
        <v>44705</v>
      </c>
      <c r="C889" s="87" t="s">
        <v>192</v>
      </c>
      <c r="D889" s="87" t="s">
        <v>193</v>
      </c>
      <c r="E889" s="87" t="s">
        <v>206</v>
      </c>
      <c r="F889" s="87">
        <v>2022</v>
      </c>
      <c r="G889" s="87" t="s">
        <v>207</v>
      </c>
      <c r="H889" s="93">
        <v>935260</v>
      </c>
    </row>
    <row r="890" spans="2:8" ht="20.100000000000001" customHeight="1" x14ac:dyDescent="0.25">
      <c r="B890" s="92">
        <v>44705</v>
      </c>
      <c r="C890" s="87" t="s">
        <v>192</v>
      </c>
      <c r="D890" s="87" t="s">
        <v>183</v>
      </c>
      <c r="E890" s="87" t="s">
        <v>206</v>
      </c>
      <c r="F890" s="87">
        <v>2022</v>
      </c>
      <c r="G890" s="87" t="s">
        <v>207</v>
      </c>
      <c r="H890" s="93">
        <v>1170290</v>
      </c>
    </row>
    <row r="891" spans="2:8" ht="20.100000000000001" customHeight="1" x14ac:dyDescent="0.25">
      <c r="B891" s="92">
        <v>44707</v>
      </c>
      <c r="C891" s="87" t="s">
        <v>192</v>
      </c>
      <c r="D891" s="87" t="s">
        <v>187</v>
      </c>
      <c r="E891" s="87" t="s">
        <v>206</v>
      </c>
      <c r="F891" s="87">
        <v>2022</v>
      </c>
      <c r="G891" s="87" t="s">
        <v>207</v>
      </c>
      <c r="H891" s="93">
        <v>1399111</v>
      </c>
    </row>
    <row r="892" spans="2:8" ht="20.100000000000001" customHeight="1" x14ac:dyDescent="0.25">
      <c r="B892" s="92">
        <v>44708</v>
      </c>
      <c r="C892" s="87" t="s">
        <v>192</v>
      </c>
      <c r="D892" s="87" t="s">
        <v>183</v>
      </c>
      <c r="E892" s="87" t="s">
        <v>206</v>
      </c>
      <c r="F892" s="87">
        <v>2022</v>
      </c>
      <c r="G892" s="87" t="s">
        <v>207</v>
      </c>
      <c r="H892" s="93">
        <v>1246102</v>
      </c>
    </row>
    <row r="893" spans="2:8" ht="20.100000000000001" customHeight="1" x14ac:dyDescent="0.25">
      <c r="B893" s="92">
        <v>44708</v>
      </c>
      <c r="C893" s="87" t="s">
        <v>192</v>
      </c>
      <c r="D893" s="87" t="s">
        <v>193</v>
      </c>
      <c r="E893" s="87" t="s">
        <v>206</v>
      </c>
      <c r="F893" s="87">
        <v>2022</v>
      </c>
      <c r="G893" s="87" t="s">
        <v>207</v>
      </c>
      <c r="H893" s="93">
        <v>1349313</v>
      </c>
    </row>
    <row r="894" spans="2:8" ht="20.100000000000001" customHeight="1" x14ac:dyDescent="0.25">
      <c r="B894" s="92">
        <v>44709</v>
      </c>
      <c r="C894" s="87" t="s">
        <v>192</v>
      </c>
      <c r="D894" s="87" t="s">
        <v>183</v>
      </c>
      <c r="E894" s="87" t="s">
        <v>206</v>
      </c>
      <c r="F894" s="87">
        <v>2022</v>
      </c>
      <c r="G894" s="87" t="s">
        <v>207</v>
      </c>
      <c r="H894" s="93">
        <v>1216686</v>
      </c>
    </row>
    <row r="895" spans="2:8" ht="20.100000000000001" customHeight="1" x14ac:dyDescent="0.25">
      <c r="B895" s="92">
        <v>44710</v>
      </c>
      <c r="C895" s="87" t="s">
        <v>192</v>
      </c>
      <c r="D895" s="87" t="s">
        <v>190</v>
      </c>
      <c r="E895" s="87" t="s">
        <v>206</v>
      </c>
      <c r="F895" s="87">
        <v>2022</v>
      </c>
      <c r="G895" s="87" t="s">
        <v>207</v>
      </c>
      <c r="H895" s="93">
        <v>1613825</v>
      </c>
    </row>
    <row r="896" spans="2:8" ht="20.100000000000001" customHeight="1" x14ac:dyDescent="0.25">
      <c r="B896" s="92">
        <v>44710</v>
      </c>
      <c r="C896" s="87" t="s">
        <v>192</v>
      </c>
      <c r="D896" s="87" t="s">
        <v>187</v>
      </c>
      <c r="E896" s="87" t="s">
        <v>206</v>
      </c>
      <c r="F896" s="87">
        <v>2022</v>
      </c>
      <c r="G896" s="87" t="s">
        <v>207</v>
      </c>
      <c r="H896" s="93">
        <v>553592</v>
      </c>
    </row>
    <row r="897" spans="2:8" ht="20.100000000000001" customHeight="1" x14ac:dyDescent="0.25">
      <c r="B897" s="92">
        <v>44711</v>
      </c>
      <c r="C897" s="87" t="s">
        <v>192</v>
      </c>
      <c r="D897" s="87" t="s">
        <v>183</v>
      </c>
      <c r="E897" s="87" t="s">
        <v>206</v>
      </c>
      <c r="F897" s="87">
        <v>2022</v>
      </c>
      <c r="G897" s="87" t="s">
        <v>207</v>
      </c>
      <c r="H897" s="93">
        <v>1151530</v>
      </c>
    </row>
    <row r="898" spans="2:8" ht="20.100000000000001" customHeight="1" x14ac:dyDescent="0.25">
      <c r="B898" s="92">
        <v>44711</v>
      </c>
      <c r="C898" s="87" t="s">
        <v>192</v>
      </c>
      <c r="D898" s="87" t="s">
        <v>183</v>
      </c>
      <c r="E898" s="87" t="s">
        <v>206</v>
      </c>
      <c r="F898" s="87">
        <v>2022</v>
      </c>
      <c r="G898" s="87" t="s">
        <v>207</v>
      </c>
      <c r="H898" s="93">
        <v>1505763</v>
      </c>
    </row>
    <row r="899" spans="2:8" ht="20.100000000000001" customHeight="1" x14ac:dyDescent="0.25">
      <c r="B899" s="92">
        <v>44713</v>
      </c>
      <c r="C899" s="87" t="s">
        <v>192</v>
      </c>
      <c r="D899" s="87" t="s">
        <v>187</v>
      </c>
      <c r="E899" s="87" t="s">
        <v>208</v>
      </c>
      <c r="F899" s="87">
        <v>2022</v>
      </c>
      <c r="G899" s="87" t="s">
        <v>207</v>
      </c>
      <c r="H899" s="93">
        <v>1654795</v>
      </c>
    </row>
    <row r="900" spans="2:8" ht="20.100000000000001" customHeight="1" x14ac:dyDescent="0.25">
      <c r="B900" s="92">
        <v>44714</v>
      </c>
      <c r="C900" s="87" t="s">
        <v>192</v>
      </c>
      <c r="D900" s="87" t="s">
        <v>183</v>
      </c>
      <c r="E900" s="87" t="s">
        <v>208</v>
      </c>
      <c r="F900" s="87">
        <v>2022</v>
      </c>
      <c r="G900" s="87" t="s">
        <v>207</v>
      </c>
      <c r="H900" s="93">
        <v>145397</v>
      </c>
    </row>
    <row r="901" spans="2:8" ht="20.100000000000001" customHeight="1" x14ac:dyDescent="0.25">
      <c r="B901" s="92">
        <v>44715</v>
      </c>
      <c r="C901" s="87" t="s">
        <v>192</v>
      </c>
      <c r="D901" s="87" t="s">
        <v>187</v>
      </c>
      <c r="E901" s="87" t="s">
        <v>208</v>
      </c>
      <c r="F901" s="87">
        <v>2022</v>
      </c>
      <c r="G901" s="87" t="s">
        <v>207</v>
      </c>
      <c r="H901" s="93">
        <v>162687</v>
      </c>
    </row>
    <row r="902" spans="2:8" ht="20.100000000000001" customHeight="1" x14ac:dyDescent="0.25">
      <c r="B902" s="92">
        <v>44717</v>
      </c>
      <c r="C902" s="87" t="s">
        <v>192</v>
      </c>
      <c r="D902" s="87" t="s">
        <v>190</v>
      </c>
      <c r="E902" s="87" t="s">
        <v>208</v>
      </c>
      <c r="F902" s="87">
        <v>2022</v>
      </c>
      <c r="G902" s="87" t="s">
        <v>207</v>
      </c>
      <c r="H902" s="93">
        <v>1015528</v>
      </c>
    </row>
    <row r="903" spans="2:8" ht="20.100000000000001" customHeight="1" x14ac:dyDescent="0.25">
      <c r="B903" s="92">
        <v>44720</v>
      </c>
      <c r="C903" s="87" t="s">
        <v>192</v>
      </c>
      <c r="D903" s="87" t="s">
        <v>183</v>
      </c>
      <c r="E903" s="87" t="s">
        <v>208</v>
      </c>
      <c r="F903" s="87">
        <v>2022</v>
      </c>
      <c r="G903" s="87" t="s">
        <v>207</v>
      </c>
      <c r="H903" s="93">
        <v>1695801</v>
      </c>
    </row>
    <row r="904" spans="2:8" ht="20.100000000000001" customHeight="1" x14ac:dyDescent="0.25">
      <c r="B904" s="92">
        <v>44721</v>
      </c>
      <c r="C904" s="87" t="s">
        <v>192</v>
      </c>
      <c r="D904" s="87" t="s">
        <v>187</v>
      </c>
      <c r="E904" s="87" t="s">
        <v>208</v>
      </c>
      <c r="F904" s="87">
        <v>2022</v>
      </c>
      <c r="G904" s="87" t="s">
        <v>207</v>
      </c>
      <c r="H904" s="93">
        <v>1493683</v>
      </c>
    </row>
    <row r="905" spans="2:8" ht="20.100000000000001" customHeight="1" x14ac:dyDescent="0.25">
      <c r="B905" s="92">
        <v>44721</v>
      </c>
      <c r="C905" s="87" t="s">
        <v>192</v>
      </c>
      <c r="D905" s="87" t="s">
        <v>190</v>
      </c>
      <c r="E905" s="87" t="s">
        <v>208</v>
      </c>
      <c r="F905" s="87">
        <v>2022</v>
      </c>
      <c r="G905" s="87" t="s">
        <v>207</v>
      </c>
      <c r="H905" s="93">
        <v>299988</v>
      </c>
    </row>
    <row r="906" spans="2:8" ht="20.100000000000001" customHeight="1" x14ac:dyDescent="0.25">
      <c r="B906" s="92">
        <v>44721</v>
      </c>
      <c r="C906" s="87" t="s">
        <v>192</v>
      </c>
      <c r="D906" s="87" t="s">
        <v>193</v>
      </c>
      <c r="E906" s="87" t="s">
        <v>208</v>
      </c>
      <c r="F906" s="87">
        <v>2022</v>
      </c>
      <c r="G906" s="87" t="s">
        <v>207</v>
      </c>
      <c r="H906" s="93">
        <v>633604</v>
      </c>
    </row>
    <row r="907" spans="2:8" ht="20.100000000000001" customHeight="1" x14ac:dyDescent="0.25">
      <c r="B907" s="92">
        <v>44724</v>
      </c>
      <c r="C907" s="87" t="s">
        <v>192</v>
      </c>
      <c r="D907" s="89" t="s">
        <v>183</v>
      </c>
      <c r="E907" s="87" t="s">
        <v>208</v>
      </c>
      <c r="F907" s="87">
        <v>2022</v>
      </c>
      <c r="G907" s="87" t="s">
        <v>207</v>
      </c>
      <c r="H907" s="93">
        <v>986904</v>
      </c>
    </row>
    <row r="908" spans="2:8" ht="20.100000000000001" customHeight="1" x14ac:dyDescent="0.25">
      <c r="B908" s="92">
        <v>44725</v>
      </c>
      <c r="C908" s="87" t="s">
        <v>192</v>
      </c>
      <c r="D908" s="89" t="s">
        <v>187</v>
      </c>
      <c r="E908" s="87" t="s">
        <v>208</v>
      </c>
      <c r="F908" s="87">
        <v>2022</v>
      </c>
      <c r="G908" s="87" t="s">
        <v>207</v>
      </c>
      <c r="H908" s="93">
        <v>1721416</v>
      </c>
    </row>
    <row r="909" spans="2:8" ht="20.100000000000001" customHeight="1" x14ac:dyDescent="0.25">
      <c r="B909" s="92">
        <v>44726</v>
      </c>
      <c r="C909" s="87" t="s">
        <v>192</v>
      </c>
      <c r="D909" s="89" t="s">
        <v>187</v>
      </c>
      <c r="E909" s="87" t="s">
        <v>208</v>
      </c>
      <c r="F909" s="87">
        <v>2022</v>
      </c>
      <c r="G909" s="87" t="s">
        <v>207</v>
      </c>
      <c r="H909" s="93">
        <v>768191</v>
      </c>
    </row>
    <row r="910" spans="2:8" ht="20.100000000000001" customHeight="1" x14ac:dyDescent="0.25">
      <c r="B910" s="92">
        <v>44726</v>
      </c>
      <c r="C910" s="87" t="s">
        <v>192</v>
      </c>
      <c r="D910" s="89" t="s">
        <v>190</v>
      </c>
      <c r="E910" s="87" t="s">
        <v>208</v>
      </c>
      <c r="F910" s="87">
        <v>2022</v>
      </c>
      <c r="G910" s="87" t="s">
        <v>207</v>
      </c>
      <c r="H910" s="93">
        <v>1678538</v>
      </c>
    </row>
    <row r="911" spans="2:8" ht="20.100000000000001" customHeight="1" x14ac:dyDescent="0.25">
      <c r="B911" s="92">
        <v>44727</v>
      </c>
      <c r="C911" s="87" t="s">
        <v>192</v>
      </c>
      <c r="D911" s="89" t="s">
        <v>193</v>
      </c>
      <c r="E911" s="87" t="s">
        <v>208</v>
      </c>
      <c r="F911" s="87">
        <v>2022</v>
      </c>
      <c r="G911" s="87" t="s">
        <v>207</v>
      </c>
      <c r="H911" s="93">
        <v>1482479</v>
      </c>
    </row>
    <row r="912" spans="2:8" ht="20.100000000000001" customHeight="1" x14ac:dyDescent="0.25">
      <c r="B912" s="92">
        <v>44729</v>
      </c>
      <c r="C912" s="87" t="s">
        <v>192</v>
      </c>
      <c r="D912" s="89" t="s">
        <v>183</v>
      </c>
      <c r="E912" s="87" t="s">
        <v>208</v>
      </c>
      <c r="F912" s="87">
        <v>2022</v>
      </c>
      <c r="G912" s="87" t="s">
        <v>207</v>
      </c>
      <c r="H912" s="93">
        <v>1360610</v>
      </c>
    </row>
    <row r="913" spans="2:8" ht="20.100000000000001" customHeight="1" x14ac:dyDescent="0.25">
      <c r="B913" s="92">
        <v>44730</v>
      </c>
      <c r="C913" s="87" t="s">
        <v>192</v>
      </c>
      <c r="D913" s="89" t="s">
        <v>183</v>
      </c>
      <c r="E913" s="87" t="s">
        <v>208</v>
      </c>
      <c r="F913" s="87">
        <v>2022</v>
      </c>
      <c r="G913" s="87" t="s">
        <v>207</v>
      </c>
      <c r="H913" s="93">
        <v>1327948</v>
      </c>
    </row>
    <row r="914" spans="2:8" ht="20.100000000000001" customHeight="1" x14ac:dyDescent="0.25">
      <c r="B914" s="92">
        <v>44733</v>
      </c>
      <c r="C914" s="87" t="s">
        <v>192</v>
      </c>
      <c r="D914" s="89" t="s">
        <v>187</v>
      </c>
      <c r="E914" s="87" t="s">
        <v>208</v>
      </c>
      <c r="F914" s="87">
        <v>2022</v>
      </c>
      <c r="G914" s="87" t="s">
        <v>207</v>
      </c>
      <c r="H914" s="93">
        <v>470519</v>
      </c>
    </row>
    <row r="915" spans="2:8" ht="20.100000000000001" customHeight="1" x14ac:dyDescent="0.25">
      <c r="B915" s="92">
        <v>44734</v>
      </c>
      <c r="C915" s="87" t="s">
        <v>192</v>
      </c>
      <c r="D915" s="89" t="s">
        <v>193</v>
      </c>
      <c r="E915" s="87" t="s">
        <v>208</v>
      </c>
      <c r="F915" s="87">
        <v>2022</v>
      </c>
      <c r="G915" s="87" t="s">
        <v>207</v>
      </c>
      <c r="H915" s="93">
        <v>1614083</v>
      </c>
    </row>
    <row r="916" spans="2:8" ht="20.100000000000001" customHeight="1" x14ac:dyDescent="0.25">
      <c r="B916" s="92">
        <v>44735</v>
      </c>
      <c r="C916" s="87" t="s">
        <v>192</v>
      </c>
      <c r="D916" s="89" t="s">
        <v>183</v>
      </c>
      <c r="E916" s="87" t="s">
        <v>208</v>
      </c>
      <c r="F916" s="87">
        <v>2022</v>
      </c>
      <c r="G916" s="87" t="s">
        <v>207</v>
      </c>
      <c r="H916" s="93">
        <v>1545186</v>
      </c>
    </row>
    <row r="917" spans="2:8" ht="20.100000000000001" customHeight="1" x14ac:dyDescent="0.25">
      <c r="B917" s="92">
        <v>44735</v>
      </c>
      <c r="C917" s="87" t="s">
        <v>192</v>
      </c>
      <c r="D917" s="89" t="s">
        <v>187</v>
      </c>
      <c r="E917" s="87" t="s">
        <v>208</v>
      </c>
      <c r="F917" s="87">
        <v>2022</v>
      </c>
      <c r="G917" s="87" t="s">
        <v>207</v>
      </c>
      <c r="H917" s="93">
        <v>443420</v>
      </c>
    </row>
    <row r="918" spans="2:8" ht="20.100000000000001" customHeight="1" x14ac:dyDescent="0.25">
      <c r="B918" s="92">
        <v>44739</v>
      </c>
      <c r="C918" s="87" t="s">
        <v>192</v>
      </c>
      <c r="D918" s="89" t="s">
        <v>183</v>
      </c>
      <c r="E918" s="87" t="s">
        <v>208</v>
      </c>
      <c r="F918" s="87">
        <v>2022</v>
      </c>
      <c r="G918" s="87" t="s">
        <v>207</v>
      </c>
      <c r="H918" s="93">
        <v>1517230</v>
      </c>
    </row>
    <row r="919" spans="2:8" ht="20.100000000000001" customHeight="1" x14ac:dyDescent="0.25">
      <c r="B919" s="92">
        <v>44739</v>
      </c>
      <c r="C919" s="87" t="s">
        <v>192</v>
      </c>
      <c r="D919" s="89" t="s">
        <v>187</v>
      </c>
      <c r="E919" s="87" t="s">
        <v>208</v>
      </c>
      <c r="F919" s="87">
        <v>2022</v>
      </c>
      <c r="G919" s="87" t="s">
        <v>207</v>
      </c>
      <c r="H919" s="93">
        <v>1051248</v>
      </c>
    </row>
    <row r="920" spans="2:8" ht="20.100000000000001" customHeight="1" x14ac:dyDescent="0.25">
      <c r="B920" s="92">
        <v>44740</v>
      </c>
      <c r="C920" s="87" t="s">
        <v>192</v>
      </c>
      <c r="D920" s="89" t="s">
        <v>193</v>
      </c>
      <c r="E920" s="87" t="s">
        <v>208</v>
      </c>
      <c r="F920" s="87">
        <v>2022</v>
      </c>
      <c r="G920" s="87" t="s">
        <v>207</v>
      </c>
      <c r="H920" s="93">
        <v>873882</v>
      </c>
    </row>
    <row r="921" spans="2:8" ht="20.100000000000001" customHeight="1" x14ac:dyDescent="0.25">
      <c r="B921" s="92">
        <v>44741</v>
      </c>
      <c r="C921" s="87" t="s">
        <v>192</v>
      </c>
      <c r="D921" s="89" t="s">
        <v>183</v>
      </c>
      <c r="E921" s="87" t="s">
        <v>208</v>
      </c>
      <c r="F921" s="87">
        <v>2022</v>
      </c>
      <c r="G921" s="87" t="s">
        <v>207</v>
      </c>
      <c r="H921" s="93">
        <v>754301</v>
      </c>
    </row>
    <row r="922" spans="2:8" ht="20.100000000000001" customHeight="1" x14ac:dyDescent="0.25">
      <c r="B922" s="92">
        <v>44744</v>
      </c>
      <c r="C922" s="87" t="s">
        <v>192</v>
      </c>
      <c r="D922" s="89" t="s">
        <v>190</v>
      </c>
      <c r="E922" s="87" t="s">
        <v>184</v>
      </c>
      <c r="F922" s="87">
        <v>2022</v>
      </c>
      <c r="G922" s="87" t="s">
        <v>185</v>
      </c>
      <c r="H922" s="93">
        <v>369331</v>
      </c>
    </row>
    <row r="923" spans="2:8" ht="20.100000000000001" customHeight="1" x14ac:dyDescent="0.25">
      <c r="B923" s="92">
        <v>44746</v>
      </c>
      <c r="C923" s="87" t="s">
        <v>188</v>
      </c>
      <c r="D923" s="89" t="s">
        <v>190</v>
      </c>
      <c r="E923" s="87" t="s">
        <v>184</v>
      </c>
      <c r="F923" s="87">
        <v>2022</v>
      </c>
      <c r="G923" s="87" t="s">
        <v>185</v>
      </c>
      <c r="H923" s="93">
        <v>1998763</v>
      </c>
    </row>
    <row r="924" spans="2:8" ht="20.100000000000001" customHeight="1" x14ac:dyDescent="0.25">
      <c r="B924" s="92">
        <v>44746</v>
      </c>
      <c r="C924" s="87" t="s">
        <v>188</v>
      </c>
      <c r="D924" s="89" t="s">
        <v>190</v>
      </c>
      <c r="E924" s="87" t="s">
        <v>184</v>
      </c>
      <c r="F924" s="87">
        <v>2022</v>
      </c>
      <c r="G924" s="87" t="s">
        <v>185</v>
      </c>
      <c r="H924" s="93">
        <v>1183220</v>
      </c>
    </row>
    <row r="925" spans="2:8" ht="20.100000000000001" customHeight="1" x14ac:dyDescent="0.25">
      <c r="B925" s="92">
        <v>44750</v>
      </c>
      <c r="C925" s="87" t="s">
        <v>188</v>
      </c>
      <c r="D925" s="89" t="s">
        <v>187</v>
      </c>
      <c r="E925" s="87" t="s">
        <v>184</v>
      </c>
      <c r="F925" s="87">
        <v>2022</v>
      </c>
      <c r="G925" s="87" t="s">
        <v>185</v>
      </c>
      <c r="H925" s="93">
        <v>798923</v>
      </c>
    </row>
    <row r="926" spans="2:8" ht="20.100000000000001" customHeight="1" x14ac:dyDescent="0.25">
      <c r="B926" s="92">
        <v>44751</v>
      </c>
      <c r="C926" s="87" t="s">
        <v>188</v>
      </c>
      <c r="D926" s="89" t="s">
        <v>183</v>
      </c>
      <c r="E926" s="87" t="s">
        <v>184</v>
      </c>
      <c r="F926" s="87">
        <v>2022</v>
      </c>
      <c r="G926" s="87" t="s">
        <v>185</v>
      </c>
      <c r="H926" s="93">
        <v>747931</v>
      </c>
    </row>
    <row r="927" spans="2:8" ht="20.100000000000001" customHeight="1" x14ac:dyDescent="0.25">
      <c r="B927" s="92">
        <v>44751</v>
      </c>
      <c r="C927" s="87" t="s">
        <v>188</v>
      </c>
      <c r="D927" s="89" t="s">
        <v>190</v>
      </c>
      <c r="E927" s="87" t="s">
        <v>184</v>
      </c>
      <c r="F927" s="87">
        <v>2022</v>
      </c>
      <c r="G927" s="87" t="s">
        <v>185</v>
      </c>
      <c r="H927" s="93">
        <v>936508</v>
      </c>
    </row>
    <row r="928" spans="2:8" ht="20.100000000000001" customHeight="1" x14ac:dyDescent="0.25">
      <c r="B928" s="92">
        <v>44751</v>
      </c>
      <c r="C928" s="87" t="s">
        <v>188</v>
      </c>
      <c r="D928" s="87" t="s">
        <v>183</v>
      </c>
      <c r="E928" s="87" t="s">
        <v>184</v>
      </c>
      <c r="F928" s="87">
        <v>2022</v>
      </c>
      <c r="G928" s="87" t="s">
        <v>185</v>
      </c>
      <c r="H928" s="93">
        <v>580939</v>
      </c>
    </row>
    <row r="929" spans="2:8" ht="20.100000000000001" customHeight="1" x14ac:dyDescent="0.25">
      <c r="B929" s="92">
        <v>44751</v>
      </c>
      <c r="C929" s="87" t="s">
        <v>188</v>
      </c>
      <c r="D929" s="87" t="s">
        <v>187</v>
      </c>
      <c r="E929" s="87" t="s">
        <v>184</v>
      </c>
      <c r="F929" s="87">
        <v>2022</v>
      </c>
      <c r="G929" s="87" t="s">
        <v>185</v>
      </c>
      <c r="H929" s="93">
        <v>1156733</v>
      </c>
    </row>
    <row r="930" spans="2:8" ht="20.100000000000001" customHeight="1" x14ac:dyDescent="0.25">
      <c r="B930" s="92">
        <v>44751</v>
      </c>
      <c r="C930" s="87" t="s">
        <v>188</v>
      </c>
      <c r="D930" s="87" t="s">
        <v>183</v>
      </c>
      <c r="E930" s="87" t="s">
        <v>184</v>
      </c>
      <c r="F930" s="87">
        <v>2022</v>
      </c>
      <c r="G930" s="87" t="s">
        <v>185</v>
      </c>
      <c r="H930" s="93">
        <v>648732</v>
      </c>
    </row>
    <row r="931" spans="2:8" ht="20.100000000000001" customHeight="1" x14ac:dyDescent="0.25">
      <c r="B931" s="92">
        <v>44754</v>
      </c>
      <c r="C931" s="87" t="s">
        <v>188</v>
      </c>
      <c r="D931" s="87" t="s">
        <v>187</v>
      </c>
      <c r="E931" s="87" t="s">
        <v>184</v>
      </c>
      <c r="F931" s="87">
        <v>2022</v>
      </c>
      <c r="G931" s="87" t="s">
        <v>185</v>
      </c>
      <c r="H931" s="93">
        <v>1929643</v>
      </c>
    </row>
    <row r="932" spans="2:8" ht="20.100000000000001" customHeight="1" x14ac:dyDescent="0.25">
      <c r="B932" s="92">
        <v>44755</v>
      </c>
      <c r="C932" s="87" t="s">
        <v>188</v>
      </c>
      <c r="D932" s="87" t="s">
        <v>183</v>
      </c>
      <c r="E932" s="87" t="s">
        <v>184</v>
      </c>
      <c r="F932" s="87">
        <v>2022</v>
      </c>
      <c r="G932" s="87" t="s">
        <v>185</v>
      </c>
      <c r="H932" s="93">
        <v>1967857</v>
      </c>
    </row>
    <row r="933" spans="2:8" ht="20.100000000000001" customHeight="1" x14ac:dyDescent="0.25">
      <c r="B933" s="92">
        <v>44757</v>
      </c>
      <c r="C933" s="87" t="s">
        <v>188</v>
      </c>
      <c r="D933" s="87" t="s">
        <v>183</v>
      </c>
      <c r="E933" s="87" t="s">
        <v>184</v>
      </c>
      <c r="F933" s="87">
        <v>2022</v>
      </c>
      <c r="G933" s="87" t="s">
        <v>185</v>
      </c>
      <c r="H933" s="93">
        <v>259975</v>
      </c>
    </row>
    <row r="934" spans="2:8" ht="20.100000000000001" customHeight="1" x14ac:dyDescent="0.25">
      <c r="B934" s="92">
        <v>44758</v>
      </c>
      <c r="C934" s="87" t="s">
        <v>188</v>
      </c>
      <c r="D934" s="87" t="s">
        <v>190</v>
      </c>
      <c r="E934" s="87" t="s">
        <v>184</v>
      </c>
      <c r="F934" s="87">
        <v>2022</v>
      </c>
      <c r="G934" s="87" t="s">
        <v>185</v>
      </c>
      <c r="H934" s="93">
        <v>1374309</v>
      </c>
    </row>
    <row r="935" spans="2:8" ht="20.100000000000001" customHeight="1" x14ac:dyDescent="0.25">
      <c r="B935" s="92">
        <v>44758</v>
      </c>
      <c r="C935" s="87" t="s">
        <v>188</v>
      </c>
      <c r="D935" s="87" t="s">
        <v>183</v>
      </c>
      <c r="E935" s="87" t="s">
        <v>184</v>
      </c>
      <c r="F935" s="87">
        <v>2022</v>
      </c>
      <c r="G935" s="87" t="s">
        <v>185</v>
      </c>
      <c r="H935" s="93">
        <v>1430419</v>
      </c>
    </row>
    <row r="936" spans="2:8" ht="20.100000000000001" customHeight="1" x14ac:dyDescent="0.25">
      <c r="B936" s="92">
        <v>44761</v>
      </c>
      <c r="C936" s="87" t="s">
        <v>188</v>
      </c>
      <c r="D936" s="87" t="s">
        <v>187</v>
      </c>
      <c r="E936" s="87" t="s">
        <v>184</v>
      </c>
      <c r="F936" s="87">
        <v>2022</v>
      </c>
      <c r="G936" s="87" t="s">
        <v>185</v>
      </c>
      <c r="H936" s="93">
        <v>1648652</v>
      </c>
    </row>
    <row r="937" spans="2:8" ht="20.100000000000001" customHeight="1" x14ac:dyDescent="0.25">
      <c r="B937" s="92">
        <v>44767</v>
      </c>
      <c r="C937" s="87" t="s">
        <v>188</v>
      </c>
      <c r="D937" s="87" t="s">
        <v>183</v>
      </c>
      <c r="E937" s="87" t="s">
        <v>184</v>
      </c>
      <c r="F937" s="87">
        <v>2022</v>
      </c>
      <c r="G937" s="87" t="s">
        <v>185</v>
      </c>
      <c r="H937" s="93">
        <v>608773</v>
      </c>
    </row>
    <row r="938" spans="2:8" ht="20.100000000000001" customHeight="1" x14ac:dyDescent="0.25">
      <c r="B938" s="92">
        <v>44767</v>
      </c>
      <c r="C938" s="87" t="s">
        <v>188</v>
      </c>
      <c r="D938" s="87" t="s">
        <v>193</v>
      </c>
      <c r="E938" s="87" t="s">
        <v>184</v>
      </c>
      <c r="F938" s="87">
        <v>2022</v>
      </c>
      <c r="G938" s="87" t="s">
        <v>185</v>
      </c>
      <c r="H938" s="93">
        <v>1752206</v>
      </c>
    </row>
    <row r="939" spans="2:8" ht="20.100000000000001" customHeight="1" x14ac:dyDescent="0.25">
      <c r="B939" s="92">
        <v>44768</v>
      </c>
      <c r="C939" s="87" t="s">
        <v>188</v>
      </c>
      <c r="D939" s="87" t="s">
        <v>193</v>
      </c>
      <c r="E939" s="87" t="s">
        <v>184</v>
      </c>
      <c r="F939" s="87">
        <v>2022</v>
      </c>
      <c r="G939" s="87" t="s">
        <v>185</v>
      </c>
      <c r="H939" s="93">
        <v>678100</v>
      </c>
    </row>
    <row r="940" spans="2:8" ht="20.100000000000001" customHeight="1" x14ac:dyDescent="0.25">
      <c r="B940" s="92">
        <v>44773</v>
      </c>
      <c r="C940" s="87" t="s">
        <v>188</v>
      </c>
      <c r="D940" s="87" t="s">
        <v>183</v>
      </c>
      <c r="E940" s="87" t="s">
        <v>184</v>
      </c>
      <c r="F940" s="87">
        <v>2022</v>
      </c>
      <c r="G940" s="87" t="s">
        <v>185</v>
      </c>
      <c r="H940" s="93">
        <v>1681097</v>
      </c>
    </row>
    <row r="941" spans="2:8" ht="20.100000000000001" customHeight="1" x14ac:dyDescent="0.25">
      <c r="B941" s="92">
        <v>44774</v>
      </c>
      <c r="C941" s="87" t="s">
        <v>188</v>
      </c>
      <c r="D941" s="87" t="s">
        <v>187</v>
      </c>
      <c r="E941" s="87" t="s">
        <v>191</v>
      </c>
      <c r="F941" s="87">
        <v>2022</v>
      </c>
      <c r="G941" s="87" t="s">
        <v>185</v>
      </c>
      <c r="H941" s="93">
        <v>615129</v>
      </c>
    </row>
    <row r="942" spans="2:8" ht="20.100000000000001" customHeight="1" x14ac:dyDescent="0.25">
      <c r="B942" s="92">
        <v>44774</v>
      </c>
      <c r="C942" s="87" t="s">
        <v>188</v>
      </c>
      <c r="D942" s="87" t="s">
        <v>190</v>
      </c>
      <c r="E942" s="87" t="s">
        <v>191</v>
      </c>
      <c r="F942" s="87">
        <v>2022</v>
      </c>
      <c r="G942" s="87" t="s">
        <v>185</v>
      </c>
      <c r="H942" s="93">
        <v>1982446</v>
      </c>
    </row>
    <row r="943" spans="2:8" ht="20.100000000000001" customHeight="1" x14ac:dyDescent="0.25">
      <c r="B943" s="92">
        <v>44775</v>
      </c>
      <c r="C943" s="87" t="s">
        <v>188</v>
      </c>
      <c r="D943" s="87" t="s">
        <v>190</v>
      </c>
      <c r="E943" s="87" t="s">
        <v>191</v>
      </c>
      <c r="F943" s="87">
        <v>2022</v>
      </c>
      <c r="G943" s="87" t="s">
        <v>185</v>
      </c>
      <c r="H943" s="93">
        <v>1953112</v>
      </c>
    </row>
    <row r="944" spans="2:8" ht="20.100000000000001" customHeight="1" x14ac:dyDescent="0.25">
      <c r="B944" s="92">
        <v>44775</v>
      </c>
      <c r="C944" s="87" t="s">
        <v>188</v>
      </c>
      <c r="D944" s="87" t="s">
        <v>190</v>
      </c>
      <c r="E944" s="87" t="s">
        <v>191</v>
      </c>
      <c r="F944" s="87">
        <v>2022</v>
      </c>
      <c r="G944" s="87" t="s">
        <v>185</v>
      </c>
      <c r="H944" s="93">
        <v>1334216</v>
      </c>
    </row>
    <row r="945" spans="2:8" ht="20.100000000000001" customHeight="1" x14ac:dyDescent="0.25">
      <c r="B945" s="92">
        <v>44778</v>
      </c>
      <c r="C945" s="87" t="s">
        <v>188</v>
      </c>
      <c r="D945" s="87" t="s">
        <v>183</v>
      </c>
      <c r="E945" s="87" t="s">
        <v>191</v>
      </c>
      <c r="F945" s="87">
        <v>2022</v>
      </c>
      <c r="G945" s="87" t="s">
        <v>185</v>
      </c>
      <c r="H945" s="93">
        <v>923297</v>
      </c>
    </row>
    <row r="946" spans="2:8" ht="20.100000000000001" customHeight="1" x14ac:dyDescent="0.25">
      <c r="B946" s="92">
        <v>44778</v>
      </c>
      <c r="C946" s="87" t="s">
        <v>188</v>
      </c>
      <c r="D946" s="87" t="s">
        <v>187</v>
      </c>
      <c r="E946" s="87" t="s">
        <v>191</v>
      </c>
      <c r="F946" s="87">
        <v>2022</v>
      </c>
      <c r="G946" s="87" t="s">
        <v>185</v>
      </c>
      <c r="H946" s="93">
        <v>1060035</v>
      </c>
    </row>
    <row r="947" spans="2:8" ht="20.100000000000001" customHeight="1" x14ac:dyDescent="0.25">
      <c r="B947" s="92">
        <v>44778</v>
      </c>
      <c r="C947" s="87" t="s">
        <v>188</v>
      </c>
      <c r="D947" s="87" t="s">
        <v>193</v>
      </c>
      <c r="E947" s="87" t="s">
        <v>191</v>
      </c>
      <c r="F947" s="87">
        <v>2022</v>
      </c>
      <c r="G947" s="87" t="s">
        <v>185</v>
      </c>
      <c r="H947" s="93">
        <v>1213464</v>
      </c>
    </row>
    <row r="948" spans="2:8" ht="20.100000000000001" customHeight="1" x14ac:dyDescent="0.25">
      <c r="B948" s="92">
        <v>44779</v>
      </c>
      <c r="C948" s="87" t="s">
        <v>188</v>
      </c>
      <c r="D948" s="87" t="s">
        <v>183</v>
      </c>
      <c r="E948" s="87" t="s">
        <v>191</v>
      </c>
      <c r="F948" s="87">
        <v>2022</v>
      </c>
      <c r="G948" s="87" t="s">
        <v>185</v>
      </c>
      <c r="H948" s="93">
        <v>1441704</v>
      </c>
    </row>
    <row r="949" spans="2:8" ht="20.100000000000001" customHeight="1" x14ac:dyDescent="0.25">
      <c r="B949" s="92">
        <v>44783</v>
      </c>
      <c r="C949" s="87" t="s">
        <v>188</v>
      </c>
      <c r="D949" s="87" t="s">
        <v>190</v>
      </c>
      <c r="E949" s="87" t="s">
        <v>191</v>
      </c>
      <c r="F949" s="87">
        <v>2022</v>
      </c>
      <c r="G949" s="87" t="s">
        <v>185</v>
      </c>
      <c r="H949" s="93">
        <v>509308</v>
      </c>
    </row>
    <row r="950" spans="2:8" ht="20.100000000000001" customHeight="1" x14ac:dyDescent="0.25">
      <c r="B950" s="92">
        <v>44783</v>
      </c>
      <c r="C950" s="87" t="s">
        <v>188</v>
      </c>
      <c r="D950" s="87" t="s">
        <v>183</v>
      </c>
      <c r="E950" s="87" t="s">
        <v>191</v>
      </c>
      <c r="F950" s="87">
        <v>2022</v>
      </c>
      <c r="G950" s="87" t="s">
        <v>185</v>
      </c>
      <c r="H950" s="93">
        <v>795151</v>
      </c>
    </row>
    <row r="951" spans="2:8" ht="20.100000000000001" customHeight="1" x14ac:dyDescent="0.25">
      <c r="B951" s="92">
        <v>44784</v>
      </c>
      <c r="C951" s="87" t="s">
        <v>188</v>
      </c>
      <c r="D951" s="87" t="s">
        <v>187</v>
      </c>
      <c r="E951" s="87" t="s">
        <v>191</v>
      </c>
      <c r="F951" s="87">
        <v>2022</v>
      </c>
      <c r="G951" s="87" t="s">
        <v>185</v>
      </c>
      <c r="H951" s="93">
        <v>970001</v>
      </c>
    </row>
    <row r="952" spans="2:8" ht="20.100000000000001" customHeight="1" x14ac:dyDescent="0.25">
      <c r="B952" s="92">
        <v>44786</v>
      </c>
      <c r="C952" s="87" t="s">
        <v>188</v>
      </c>
      <c r="D952" s="87" t="s">
        <v>193</v>
      </c>
      <c r="E952" s="87" t="s">
        <v>191</v>
      </c>
      <c r="F952" s="87">
        <v>2022</v>
      </c>
      <c r="G952" s="87" t="s">
        <v>185</v>
      </c>
      <c r="H952" s="93">
        <v>1323102</v>
      </c>
    </row>
    <row r="953" spans="2:8" ht="20.100000000000001" customHeight="1" x14ac:dyDescent="0.25">
      <c r="B953" s="92">
        <v>44787</v>
      </c>
      <c r="C953" s="87" t="s">
        <v>188</v>
      </c>
      <c r="D953" s="87" t="s">
        <v>183</v>
      </c>
      <c r="E953" s="87" t="s">
        <v>191</v>
      </c>
      <c r="F953" s="87">
        <v>2022</v>
      </c>
      <c r="G953" s="87" t="s">
        <v>185</v>
      </c>
      <c r="H953" s="93">
        <v>1719288</v>
      </c>
    </row>
    <row r="954" spans="2:8" ht="20.100000000000001" customHeight="1" x14ac:dyDescent="0.25">
      <c r="B954" s="92">
        <v>44788</v>
      </c>
      <c r="C954" s="87" t="s">
        <v>188</v>
      </c>
      <c r="D954" s="87" t="s">
        <v>187</v>
      </c>
      <c r="E954" s="87" t="s">
        <v>191</v>
      </c>
      <c r="F954" s="87">
        <v>2022</v>
      </c>
      <c r="G954" s="87" t="s">
        <v>185</v>
      </c>
      <c r="H954" s="93">
        <v>545305</v>
      </c>
    </row>
    <row r="955" spans="2:8" ht="20.100000000000001" customHeight="1" x14ac:dyDescent="0.25">
      <c r="B955" s="92">
        <v>44788</v>
      </c>
      <c r="C955" s="87" t="s">
        <v>188</v>
      </c>
      <c r="D955" s="87" t="s">
        <v>183</v>
      </c>
      <c r="E955" s="87" t="s">
        <v>191</v>
      </c>
      <c r="F955" s="87">
        <v>2022</v>
      </c>
      <c r="G955" s="87" t="s">
        <v>185</v>
      </c>
      <c r="H955" s="93">
        <v>1100065</v>
      </c>
    </row>
    <row r="956" spans="2:8" ht="20.100000000000001" customHeight="1" x14ac:dyDescent="0.25">
      <c r="B956" s="92">
        <v>44790</v>
      </c>
      <c r="C956" s="87" t="s">
        <v>188</v>
      </c>
      <c r="D956" s="87" t="s">
        <v>193</v>
      </c>
      <c r="E956" s="87" t="s">
        <v>191</v>
      </c>
      <c r="F956" s="87">
        <v>2022</v>
      </c>
      <c r="G956" s="87" t="s">
        <v>185</v>
      </c>
      <c r="H956" s="93">
        <v>1178486</v>
      </c>
    </row>
    <row r="957" spans="2:8" ht="20.100000000000001" customHeight="1" x14ac:dyDescent="0.25">
      <c r="B957" s="92">
        <v>44796</v>
      </c>
      <c r="C957" s="87" t="s">
        <v>188</v>
      </c>
      <c r="D957" s="87" t="s">
        <v>183</v>
      </c>
      <c r="E957" s="87" t="s">
        <v>191</v>
      </c>
      <c r="F957" s="87">
        <v>2022</v>
      </c>
      <c r="G957" s="87" t="s">
        <v>185</v>
      </c>
      <c r="H957" s="93">
        <v>725587</v>
      </c>
    </row>
    <row r="958" spans="2:8" ht="20.100000000000001" customHeight="1" x14ac:dyDescent="0.25">
      <c r="B958" s="92">
        <v>44796</v>
      </c>
      <c r="C958" s="87" t="s">
        <v>188</v>
      </c>
      <c r="D958" s="87" t="s">
        <v>190</v>
      </c>
      <c r="E958" s="87" t="s">
        <v>191</v>
      </c>
      <c r="F958" s="87">
        <v>2022</v>
      </c>
      <c r="G958" s="87" t="s">
        <v>185</v>
      </c>
      <c r="H958" s="93">
        <v>1682112</v>
      </c>
    </row>
    <row r="959" spans="2:8" ht="20.100000000000001" customHeight="1" x14ac:dyDescent="0.25">
      <c r="B959" s="92">
        <v>44797</v>
      </c>
      <c r="C959" s="87" t="s">
        <v>188</v>
      </c>
      <c r="D959" s="87" t="s">
        <v>187</v>
      </c>
      <c r="E959" s="87" t="s">
        <v>191</v>
      </c>
      <c r="F959" s="87">
        <v>2022</v>
      </c>
      <c r="G959" s="87" t="s">
        <v>185</v>
      </c>
      <c r="H959" s="93">
        <v>1283815</v>
      </c>
    </row>
    <row r="960" spans="2:8" ht="20.100000000000001" customHeight="1" x14ac:dyDescent="0.25">
      <c r="B960" s="92">
        <v>44799</v>
      </c>
      <c r="C960" s="87" t="s">
        <v>188</v>
      </c>
      <c r="D960" s="87" t="s">
        <v>183</v>
      </c>
      <c r="E960" s="87" t="s">
        <v>191</v>
      </c>
      <c r="F960" s="87">
        <v>2022</v>
      </c>
      <c r="G960" s="87" t="s">
        <v>185</v>
      </c>
      <c r="H960" s="93">
        <v>1728548</v>
      </c>
    </row>
    <row r="961" spans="2:8" ht="20.100000000000001" customHeight="1" x14ac:dyDescent="0.25">
      <c r="B961" s="92">
        <v>44802</v>
      </c>
      <c r="C961" s="87" t="s">
        <v>188</v>
      </c>
      <c r="D961" s="87" t="s">
        <v>183</v>
      </c>
      <c r="E961" s="87" t="s">
        <v>191</v>
      </c>
      <c r="F961" s="87">
        <v>2022</v>
      </c>
      <c r="G961" s="87" t="s">
        <v>185</v>
      </c>
      <c r="H961" s="93">
        <v>1184509</v>
      </c>
    </row>
    <row r="962" spans="2:8" ht="20.100000000000001" customHeight="1" x14ac:dyDescent="0.25">
      <c r="B962" s="92">
        <v>44804</v>
      </c>
      <c r="C962" s="87" t="s">
        <v>188</v>
      </c>
      <c r="D962" s="87" t="s">
        <v>187</v>
      </c>
      <c r="E962" s="87" t="s">
        <v>191</v>
      </c>
      <c r="F962" s="87">
        <v>2022</v>
      </c>
      <c r="G962" s="87" t="s">
        <v>185</v>
      </c>
      <c r="H962" s="93">
        <v>1403679</v>
      </c>
    </row>
    <row r="963" spans="2:8" ht="20.100000000000001" customHeight="1" x14ac:dyDescent="0.25">
      <c r="B963" s="92">
        <v>44805</v>
      </c>
      <c r="C963" s="87" t="s">
        <v>188</v>
      </c>
      <c r="D963" s="87" t="s">
        <v>183</v>
      </c>
      <c r="E963" s="87" t="s">
        <v>196</v>
      </c>
      <c r="F963" s="87">
        <v>2022</v>
      </c>
      <c r="G963" s="87" t="s">
        <v>185</v>
      </c>
      <c r="H963" s="93">
        <v>1182590</v>
      </c>
    </row>
    <row r="964" spans="2:8" ht="20.100000000000001" customHeight="1" x14ac:dyDescent="0.25">
      <c r="B964" s="92">
        <v>44806</v>
      </c>
      <c r="C964" s="87" t="s">
        <v>188</v>
      </c>
      <c r="D964" s="87" t="s">
        <v>187</v>
      </c>
      <c r="E964" s="87" t="s">
        <v>196</v>
      </c>
      <c r="F964" s="87">
        <v>2022</v>
      </c>
      <c r="G964" s="87" t="s">
        <v>185</v>
      </c>
      <c r="H964" s="93">
        <v>218240</v>
      </c>
    </row>
    <row r="965" spans="2:8" ht="20.100000000000001" customHeight="1" x14ac:dyDescent="0.25">
      <c r="B965" s="92">
        <v>44811</v>
      </c>
      <c r="C965" s="87" t="s">
        <v>188</v>
      </c>
      <c r="D965" s="87" t="s">
        <v>190</v>
      </c>
      <c r="E965" s="87" t="s">
        <v>196</v>
      </c>
      <c r="F965" s="87">
        <v>2022</v>
      </c>
      <c r="G965" s="87" t="s">
        <v>185</v>
      </c>
      <c r="H965" s="93">
        <v>1793709</v>
      </c>
    </row>
    <row r="966" spans="2:8" ht="20.100000000000001" customHeight="1" x14ac:dyDescent="0.25">
      <c r="B966" s="92">
        <v>44815</v>
      </c>
      <c r="C966" s="87" t="s">
        <v>188</v>
      </c>
      <c r="D966" s="87" t="s">
        <v>183</v>
      </c>
      <c r="E966" s="87" t="s">
        <v>196</v>
      </c>
      <c r="F966" s="87">
        <v>2022</v>
      </c>
      <c r="G966" s="87" t="s">
        <v>185</v>
      </c>
      <c r="H966" s="93">
        <v>881630</v>
      </c>
    </row>
    <row r="967" spans="2:8" ht="20.100000000000001" customHeight="1" x14ac:dyDescent="0.25">
      <c r="B967" s="92">
        <v>44816</v>
      </c>
      <c r="C967" s="87" t="s">
        <v>188</v>
      </c>
      <c r="D967" s="87" t="s">
        <v>187</v>
      </c>
      <c r="E967" s="87" t="s">
        <v>196</v>
      </c>
      <c r="F967" s="87">
        <v>2022</v>
      </c>
      <c r="G967" s="87" t="s">
        <v>185</v>
      </c>
      <c r="H967" s="93">
        <v>1579357</v>
      </c>
    </row>
    <row r="968" spans="2:8" ht="20.100000000000001" customHeight="1" x14ac:dyDescent="0.25">
      <c r="B968" s="92">
        <v>44816</v>
      </c>
      <c r="C968" s="87" t="s">
        <v>188</v>
      </c>
      <c r="D968" s="87" t="s">
        <v>190</v>
      </c>
      <c r="E968" s="87" t="s">
        <v>196</v>
      </c>
      <c r="F968" s="87">
        <v>2022</v>
      </c>
      <c r="G968" s="87" t="s">
        <v>185</v>
      </c>
      <c r="H968" s="93">
        <v>1881690</v>
      </c>
    </row>
    <row r="969" spans="2:8" ht="20.100000000000001" customHeight="1" x14ac:dyDescent="0.25">
      <c r="B969" s="92">
        <v>44816</v>
      </c>
      <c r="C969" s="87" t="s">
        <v>188</v>
      </c>
      <c r="D969" s="87" t="s">
        <v>193</v>
      </c>
      <c r="E969" s="87" t="s">
        <v>196</v>
      </c>
      <c r="F969" s="87">
        <v>2022</v>
      </c>
      <c r="G969" s="87" t="s">
        <v>185</v>
      </c>
      <c r="H969" s="93">
        <v>425145</v>
      </c>
    </row>
    <row r="970" spans="2:8" ht="20.100000000000001" customHeight="1" x14ac:dyDescent="0.25">
      <c r="B970" s="92">
        <v>44816</v>
      </c>
      <c r="C970" s="87" t="s">
        <v>188</v>
      </c>
      <c r="D970" s="89" t="s">
        <v>183</v>
      </c>
      <c r="E970" s="87" t="s">
        <v>196</v>
      </c>
      <c r="F970" s="87">
        <v>2022</v>
      </c>
      <c r="G970" s="87" t="s">
        <v>185</v>
      </c>
      <c r="H970" s="93">
        <v>170272</v>
      </c>
    </row>
    <row r="971" spans="2:8" ht="20.100000000000001" customHeight="1" x14ac:dyDescent="0.25">
      <c r="B971" s="92">
        <v>44817</v>
      </c>
      <c r="C971" s="87" t="s">
        <v>188</v>
      </c>
      <c r="D971" s="89" t="s">
        <v>187</v>
      </c>
      <c r="E971" s="87" t="s">
        <v>196</v>
      </c>
      <c r="F971" s="87">
        <v>2022</v>
      </c>
      <c r="G971" s="87" t="s">
        <v>185</v>
      </c>
      <c r="H971" s="93">
        <v>1340840</v>
      </c>
    </row>
    <row r="972" spans="2:8" ht="20.100000000000001" customHeight="1" x14ac:dyDescent="0.25">
      <c r="B972" s="92">
        <v>44819</v>
      </c>
      <c r="C972" s="87" t="s">
        <v>188</v>
      </c>
      <c r="D972" s="89" t="s">
        <v>187</v>
      </c>
      <c r="E972" s="87" t="s">
        <v>196</v>
      </c>
      <c r="F972" s="87">
        <v>2022</v>
      </c>
      <c r="G972" s="87" t="s">
        <v>185</v>
      </c>
      <c r="H972" s="93">
        <v>1731924</v>
      </c>
    </row>
    <row r="973" spans="2:8" ht="20.100000000000001" customHeight="1" x14ac:dyDescent="0.25">
      <c r="B973" s="92">
        <v>44819</v>
      </c>
      <c r="C973" s="87" t="s">
        <v>188</v>
      </c>
      <c r="D973" s="89" t="s">
        <v>190</v>
      </c>
      <c r="E973" s="87" t="s">
        <v>196</v>
      </c>
      <c r="F973" s="87">
        <v>2022</v>
      </c>
      <c r="G973" s="87" t="s">
        <v>185</v>
      </c>
      <c r="H973" s="93">
        <v>1030957</v>
      </c>
    </row>
    <row r="974" spans="2:8" ht="20.100000000000001" customHeight="1" x14ac:dyDescent="0.25">
      <c r="B974" s="92">
        <v>44820</v>
      </c>
      <c r="C974" s="87" t="s">
        <v>188</v>
      </c>
      <c r="D974" s="89" t="s">
        <v>193</v>
      </c>
      <c r="E974" s="87" t="s">
        <v>196</v>
      </c>
      <c r="F974" s="87">
        <v>2022</v>
      </c>
      <c r="G974" s="87" t="s">
        <v>185</v>
      </c>
      <c r="H974" s="93">
        <v>247066</v>
      </c>
    </row>
    <row r="975" spans="2:8" ht="20.100000000000001" customHeight="1" x14ac:dyDescent="0.25">
      <c r="B975" s="92">
        <v>44822</v>
      </c>
      <c r="C975" s="87" t="s">
        <v>188</v>
      </c>
      <c r="D975" s="89" t="s">
        <v>183</v>
      </c>
      <c r="E975" s="87" t="s">
        <v>196</v>
      </c>
      <c r="F975" s="87">
        <v>2022</v>
      </c>
      <c r="G975" s="87" t="s">
        <v>185</v>
      </c>
      <c r="H975" s="93">
        <v>250567</v>
      </c>
    </row>
    <row r="976" spans="2:8" ht="20.100000000000001" customHeight="1" x14ac:dyDescent="0.25">
      <c r="B976" s="92">
        <v>44824</v>
      </c>
      <c r="C976" s="87" t="s">
        <v>188</v>
      </c>
      <c r="D976" s="89" t="s">
        <v>183</v>
      </c>
      <c r="E976" s="87" t="s">
        <v>196</v>
      </c>
      <c r="F976" s="87">
        <v>2022</v>
      </c>
      <c r="G976" s="87" t="s">
        <v>185</v>
      </c>
      <c r="H976" s="93">
        <v>1186037</v>
      </c>
    </row>
    <row r="977" spans="2:8" ht="20.100000000000001" customHeight="1" x14ac:dyDescent="0.25">
      <c r="B977" s="92">
        <v>44825</v>
      </c>
      <c r="C977" s="87" t="s">
        <v>188</v>
      </c>
      <c r="D977" s="89" t="s">
        <v>187</v>
      </c>
      <c r="E977" s="87" t="s">
        <v>196</v>
      </c>
      <c r="F977" s="87">
        <v>2022</v>
      </c>
      <c r="G977" s="87" t="s">
        <v>185</v>
      </c>
      <c r="H977" s="93">
        <v>1537340</v>
      </c>
    </row>
    <row r="978" spans="2:8" ht="20.100000000000001" customHeight="1" x14ac:dyDescent="0.25">
      <c r="B978" s="92">
        <v>44832</v>
      </c>
      <c r="C978" s="87" t="s">
        <v>188</v>
      </c>
      <c r="D978" s="89" t="s">
        <v>193</v>
      </c>
      <c r="E978" s="87" t="s">
        <v>196</v>
      </c>
      <c r="F978" s="87">
        <v>2022</v>
      </c>
      <c r="G978" s="87" t="s">
        <v>185</v>
      </c>
      <c r="H978" s="93">
        <v>552073</v>
      </c>
    </row>
    <row r="979" spans="2:8" ht="20.100000000000001" customHeight="1" x14ac:dyDescent="0.25">
      <c r="B979" s="92">
        <v>44833</v>
      </c>
      <c r="C979" s="87" t="s">
        <v>188</v>
      </c>
      <c r="D979" s="89" t="s">
        <v>183</v>
      </c>
      <c r="E979" s="87" t="s">
        <v>196</v>
      </c>
      <c r="F979" s="87">
        <v>2022</v>
      </c>
      <c r="G979" s="87" t="s">
        <v>185</v>
      </c>
      <c r="H979" s="93">
        <v>686369</v>
      </c>
    </row>
    <row r="980" spans="2:8" ht="20.100000000000001" customHeight="1" x14ac:dyDescent="0.25">
      <c r="B980" s="92">
        <v>44834</v>
      </c>
      <c r="C980" s="87" t="s">
        <v>188</v>
      </c>
      <c r="D980" s="89" t="s">
        <v>187</v>
      </c>
      <c r="E980" s="87" t="s">
        <v>196</v>
      </c>
      <c r="F980" s="87">
        <v>2022</v>
      </c>
      <c r="G980" s="87" t="s">
        <v>185</v>
      </c>
      <c r="H980" s="93">
        <v>953560</v>
      </c>
    </row>
    <row r="981" spans="2:8" ht="20.100000000000001" customHeight="1" x14ac:dyDescent="0.25">
      <c r="B981" s="92">
        <v>44835</v>
      </c>
      <c r="C981" s="87" t="s">
        <v>188</v>
      </c>
      <c r="D981" s="89" t="s">
        <v>183</v>
      </c>
      <c r="E981" s="87" t="s">
        <v>197</v>
      </c>
      <c r="F981" s="87">
        <v>2022</v>
      </c>
      <c r="G981" s="87" t="s">
        <v>198</v>
      </c>
      <c r="H981" s="93">
        <v>1135057</v>
      </c>
    </row>
    <row r="982" spans="2:8" ht="20.100000000000001" customHeight="1" x14ac:dyDescent="0.25">
      <c r="B982" s="92">
        <v>44836</v>
      </c>
      <c r="C982" s="87" t="s">
        <v>188</v>
      </c>
      <c r="D982" s="89" t="s">
        <v>187</v>
      </c>
      <c r="E982" s="87" t="s">
        <v>197</v>
      </c>
      <c r="F982" s="87">
        <v>2022</v>
      </c>
      <c r="G982" s="87" t="s">
        <v>198</v>
      </c>
      <c r="H982" s="93">
        <v>774526</v>
      </c>
    </row>
    <row r="983" spans="2:8" ht="20.100000000000001" customHeight="1" x14ac:dyDescent="0.25">
      <c r="B983" s="92">
        <v>44836</v>
      </c>
      <c r="C983" s="87" t="s">
        <v>188</v>
      </c>
      <c r="D983" s="89" t="s">
        <v>193</v>
      </c>
      <c r="E983" s="87" t="s">
        <v>197</v>
      </c>
      <c r="F983" s="87">
        <v>2022</v>
      </c>
      <c r="G983" s="87" t="s">
        <v>198</v>
      </c>
      <c r="H983" s="93">
        <v>1015942</v>
      </c>
    </row>
    <row r="984" spans="2:8" ht="20.100000000000001" customHeight="1" x14ac:dyDescent="0.25">
      <c r="B984" s="92">
        <v>44836</v>
      </c>
      <c r="C984" s="87" t="s">
        <v>188</v>
      </c>
      <c r="D984" s="89" t="s">
        <v>183</v>
      </c>
      <c r="E984" s="87" t="s">
        <v>197</v>
      </c>
      <c r="F984" s="87">
        <v>2022</v>
      </c>
      <c r="G984" s="87" t="s">
        <v>198</v>
      </c>
      <c r="H984" s="93">
        <v>1993520</v>
      </c>
    </row>
    <row r="985" spans="2:8" ht="20.100000000000001" customHeight="1" x14ac:dyDescent="0.25">
      <c r="B985" s="92">
        <v>44838</v>
      </c>
      <c r="C985" s="87" t="s">
        <v>188</v>
      </c>
      <c r="D985" s="89" t="s">
        <v>190</v>
      </c>
      <c r="E985" s="87" t="s">
        <v>197</v>
      </c>
      <c r="F985" s="87">
        <v>2022</v>
      </c>
      <c r="G985" s="87" t="s">
        <v>198</v>
      </c>
      <c r="H985" s="93">
        <v>259226</v>
      </c>
    </row>
    <row r="986" spans="2:8" ht="20.100000000000001" customHeight="1" x14ac:dyDescent="0.25">
      <c r="B986" s="92">
        <v>44839</v>
      </c>
      <c r="C986" s="87" t="s">
        <v>188</v>
      </c>
      <c r="D986" s="89" t="s">
        <v>190</v>
      </c>
      <c r="E986" s="87" t="s">
        <v>197</v>
      </c>
      <c r="F986" s="87">
        <v>2022</v>
      </c>
      <c r="G986" s="87" t="s">
        <v>198</v>
      </c>
      <c r="H986" s="88">
        <v>500000</v>
      </c>
    </row>
    <row r="987" spans="2:8" ht="20.100000000000001" customHeight="1" x14ac:dyDescent="0.25">
      <c r="B987" s="92">
        <v>44840</v>
      </c>
      <c r="C987" s="87" t="s">
        <v>188</v>
      </c>
      <c r="D987" s="89" t="s">
        <v>190</v>
      </c>
      <c r="E987" s="87" t="s">
        <v>197</v>
      </c>
      <c r="F987" s="87">
        <v>2022</v>
      </c>
      <c r="G987" s="87" t="s">
        <v>198</v>
      </c>
      <c r="H987" s="88">
        <v>480000</v>
      </c>
    </row>
    <row r="988" spans="2:8" ht="20.100000000000001" customHeight="1" x14ac:dyDescent="0.25">
      <c r="B988" s="92">
        <v>44840</v>
      </c>
      <c r="C988" s="87" t="s">
        <v>188</v>
      </c>
      <c r="D988" s="89" t="s">
        <v>187</v>
      </c>
      <c r="E988" s="87" t="s">
        <v>197</v>
      </c>
      <c r="F988" s="87">
        <v>2022</v>
      </c>
      <c r="G988" s="87" t="s">
        <v>198</v>
      </c>
      <c r="H988" s="93">
        <v>1323102</v>
      </c>
    </row>
    <row r="989" spans="2:8" ht="20.100000000000001" customHeight="1" x14ac:dyDescent="0.25">
      <c r="B989" s="92">
        <v>44841</v>
      </c>
      <c r="C989" s="87" t="s">
        <v>188</v>
      </c>
      <c r="D989" s="89" t="s">
        <v>183</v>
      </c>
      <c r="E989" s="87" t="s">
        <v>197</v>
      </c>
      <c r="F989" s="87">
        <v>2022</v>
      </c>
      <c r="G989" s="87" t="s">
        <v>198</v>
      </c>
      <c r="H989" s="93">
        <v>1719288</v>
      </c>
    </row>
    <row r="990" spans="2:8" ht="20.100000000000001" customHeight="1" x14ac:dyDescent="0.25">
      <c r="B990" s="92">
        <v>44841</v>
      </c>
      <c r="C990" s="87" t="s">
        <v>188</v>
      </c>
      <c r="D990" s="89" t="s">
        <v>190</v>
      </c>
      <c r="E990" s="87" t="s">
        <v>197</v>
      </c>
      <c r="F990" s="87">
        <v>2022</v>
      </c>
      <c r="G990" s="87" t="s">
        <v>198</v>
      </c>
      <c r="H990" s="93">
        <v>545305</v>
      </c>
    </row>
    <row r="991" spans="2:8" ht="20.100000000000001" customHeight="1" x14ac:dyDescent="0.25">
      <c r="B991" s="92">
        <v>44842</v>
      </c>
      <c r="C991" s="87" t="s">
        <v>188</v>
      </c>
      <c r="D991" s="87" t="s">
        <v>183</v>
      </c>
      <c r="E991" s="87" t="s">
        <v>197</v>
      </c>
      <c r="F991" s="87">
        <v>2022</v>
      </c>
      <c r="G991" s="87" t="s">
        <v>198</v>
      </c>
      <c r="H991" s="93">
        <v>1100065</v>
      </c>
    </row>
    <row r="992" spans="2:8" ht="20.100000000000001" customHeight="1" x14ac:dyDescent="0.25">
      <c r="B992" s="92">
        <v>44843</v>
      </c>
      <c r="C992" s="87" t="s">
        <v>188</v>
      </c>
      <c r="D992" s="87" t="s">
        <v>187</v>
      </c>
      <c r="E992" s="87" t="s">
        <v>197</v>
      </c>
      <c r="F992" s="87">
        <v>2022</v>
      </c>
      <c r="G992" s="87" t="s">
        <v>198</v>
      </c>
      <c r="H992" s="93">
        <v>1178486</v>
      </c>
    </row>
    <row r="993" spans="2:8" ht="20.100000000000001" customHeight="1" x14ac:dyDescent="0.25">
      <c r="B993" s="92">
        <v>44845</v>
      </c>
      <c r="C993" s="87" t="s">
        <v>188</v>
      </c>
      <c r="D993" s="87" t="s">
        <v>183</v>
      </c>
      <c r="E993" s="87" t="s">
        <v>197</v>
      </c>
      <c r="F993" s="87">
        <v>2022</v>
      </c>
      <c r="G993" s="87" t="s">
        <v>198</v>
      </c>
      <c r="H993" s="93">
        <v>725587</v>
      </c>
    </row>
    <row r="994" spans="2:8" ht="20.100000000000001" customHeight="1" x14ac:dyDescent="0.25">
      <c r="B994" s="92">
        <v>44845</v>
      </c>
      <c r="C994" s="87" t="s">
        <v>188</v>
      </c>
      <c r="D994" s="87" t="s">
        <v>187</v>
      </c>
      <c r="E994" s="87" t="s">
        <v>197</v>
      </c>
      <c r="F994" s="87">
        <v>2022</v>
      </c>
      <c r="G994" s="87" t="s">
        <v>198</v>
      </c>
      <c r="H994" s="93">
        <v>1682112</v>
      </c>
    </row>
    <row r="995" spans="2:8" ht="20.100000000000001" customHeight="1" x14ac:dyDescent="0.25">
      <c r="B995" s="92">
        <v>44847</v>
      </c>
      <c r="C995" s="87" t="s">
        <v>188</v>
      </c>
      <c r="D995" s="87" t="s">
        <v>183</v>
      </c>
      <c r="E995" s="87" t="s">
        <v>197</v>
      </c>
      <c r="F995" s="87">
        <v>2022</v>
      </c>
      <c r="G995" s="87" t="s">
        <v>198</v>
      </c>
      <c r="H995" s="93">
        <v>1283815</v>
      </c>
    </row>
    <row r="996" spans="2:8" ht="20.100000000000001" customHeight="1" x14ac:dyDescent="0.25">
      <c r="B996" s="92">
        <v>44847</v>
      </c>
      <c r="C996" s="87" t="s">
        <v>188</v>
      </c>
      <c r="D996" s="87" t="s">
        <v>183</v>
      </c>
      <c r="E996" s="87" t="s">
        <v>197</v>
      </c>
      <c r="F996" s="87">
        <v>2022</v>
      </c>
      <c r="G996" s="87" t="s">
        <v>198</v>
      </c>
      <c r="H996" s="93">
        <v>1728548</v>
      </c>
    </row>
    <row r="997" spans="2:8" ht="20.100000000000001" customHeight="1" x14ac:dyDescent="0.25">
      <c r="B997" s="92">
        <v>44849</v>
      </c>
      <c r="C997" s="87" t="s">
        <v>186</v>
      </c>
      <c r="D997" s="87" t="s">
        <v>190</v>
      </c>
      <c r="E997" s="87" t="s">
        <v>197</v>
      </c>
      <c r="F997" s="87">
        <v>2022</v>
      </c>
      <c r="G997" s="87" t="s">
        <v>198</v>
      </c>
      <c r="H997" s="93">
        <v>1184509</v>
      </c>
    </row>
    <row r="998" spans="2:8" ht="20.100000000000001" customHeight="1" x14ac:dyDescent="0.25">
      <c r="B998" s="92">
        <v>44849</v>
      </c>
      <c r="C998" s="87" t="s">
        <v>186</v>
      </c>
      <c r="D998" s="87" t="s">
        <v>183</v>
      </c>
      <c r="E998" s="87" t="s">
        <v>197</v>
      </c>
      <c r="F998" s="87">
        <v>2022</v>
      </c>
      <c r="G998" s="87" t="s">
        <v>198</v>
      </c>
      <c r="H998" s="93">
        <v>1403679</v>
      </c>
    </row>
    <row r="999" spans="2:8" ht="20.100000000000001" customHeight="1" x14ac:dyDescent="0.25">
      <c r="B999" s="92">
        <v>44853</v>
      </c>
      <c r="C999" s="87" t="s">
        <v>186</v>
      </c>
      <c r="D999" s="87" t="s">
        <v>187</v>
      </c>
      <c r="E999" s="87" t="s">
        <v>197</v>
      </c>
      <c r="F999" s="87">
        <v>2022</v>
      </c>
      <c r="G999" s="87" t="s">
        <v>198</v>
      </c>
      <c r="H999" s="93">
        <v>1182590</v>
      </c>
    </row>
    <row r="1000" spans="2:8" ht="20.100000000000001" customHeight="1" x14ac:dyDescent="0.25">
      <c r="B1000" s="92">
        <v>44854</v>
      </c>
      <c r="C1000" s="87" t="s">
        <v>186</v>
      </c>
      <c r="D1000" s="87" t="s">
        <v>183</v>
      </c>
      <c r="E1000" s="87" t="s">
        <v>197</v>
      </c>
      <c r="F1000" s="87">
        <v>2022</v>
      </c>
      <c r="G1000" s="87" t="s">
        <v>198</v>
      </c>
      <c r="H1000" s="88">
        <v>789000</v>
      </c>
    </row>
    <row r="1001" spans="2:8" ht="20.100000000000001" customHeight="1" x14ac:dyDescent="0.25">
      <c r="B1001" s="92">
        <v>44857</v>
      </c>
      <c r="C1001" s="87" t="s">
        <v>192</v>
      </c>
      <c r="D1001" s="87" t="s">
        <v>193</v>
      </c>
      <c r="E1001" s="87" t="s">
        <v>197</v>
      </c>
      <c r="F1001" s="87">
        <v>2022</v>
      </c>
      <c r="G1001" s="87" t="s">
        <v>198</v>
      </c>
      <c r="H1001" s="88">
        <v>302000</v>
      </c>
    </row>
    <row r="1002" spans="2:8" ht="20.100000000000001" customHeight="1" x14ac:dyDescent="0.25">
      <c r="B1002" s="92">
        <v>44858</v>
      </c>
      <c r="C1002" s="87" t="s">
        <v>192</v>
      </c>
      <c r="D1002" s="87" t="s">
        <v>193</v>
      </c>
      <c r="E1002" s="87" t="s">
        <v>197</v>
      </c>
      <c r="F1002" s="87">
        <v>2022</v>
      </c>
      <c r="G1002" s="87" t="s">
        <v>198</v>
      </c>
      <c r="H1002" s="88">
        <v>102000</v>
      </c>
    </row>
    <row r="1003" spans="2:8" ht="20.100000000000001" customHeight="1" x14ac:dyDescent="0.25">
      <c r="B1003" s="92">
        <v>44859</v>
      </c>
      <c r="C1003" s="87" t="s">
        <v>192</v>
      </c>
      <c r="D1003" s="87" t="s">
        <v>183</v>
      </c>
      <c r="E1003" s="87" t="s">
        <v>197</v>
      </c>
      <c r="F1003" s="87">
        <v>2022</v>
      </c>
      <c r="G1003" s="87" t="s">
        <v>198</v>
      </c>
      <c r="H1003" s="88">
        <v>50000</v>
      </c>
    </row>
    <row r="1004" spans="2:8" ht="20.100000000000001" customHeight="1" x14ac:dyDescent="0.25">
      <c r="B1004" s="92">
        <v>44861</v>
      </c>
      <c r="C1004" s="87" t="s">
        <v>192</v>
      </c>
      <c r="D1004" s="87" t="s">
        <v>187</v>
      </c>
      <c r="E1004" s="87" t="s">
        <v>197</v>
      </c>
      <c r="F1004" s="87">
        <v>2022</v>
      </c>
      <c r="G1004" s="87" t="s">
        <v>198</v>
      </c>
      <c r="H1004" s="88">
        <v>720000</v>
      </c>
    </row>
    <row r="1005" spans="2:8" ht="20.100000000000001" customHeight="1" x14ac:dyDescent="0.25">
      <c r="B1005" s="92">
        <v>44861</v>
      </c>
      <c r="C1005" s="87" t="s">
        <v>192</v>
      </c>
      <c r="D1005" s="87" t="s">
        <v>190</v>
      </c>
      <c r="E1005" s="87" t="s">
        <v>197</v>
      </c>
      <c r="F1005" s="87">
        <v>2022</v>
      </c>
      <c r="G1005" s="87" t="s">
        <v>198</v>
      </c>
      <c r="H1005" s="88">
        <v>70000</v>
      </c>
    </row>
    <row r="1006" spans="2:8" ht="20.100000000000001" customHeight="1" x14ac:dyDescent="0.25">
      <c r="B1006" s="92">
        <v>44863</v>
      </c>
      <c r="C1006" s="87" t="s">
        <v>182</v>
      </c>
      <c r="D1006" s="87" t="s">
        <v>190</v>
      </c>
      <c r="E1006" s="87" t="s">
        <v>197</v>
      </c>
      <c r="F1006" s="87">
        <v>2022</v>
      </c>
      <c r="G1006" s="87" t="s">
        <v>198</v>
      </c>
      <c r="H1006" s="88">
        <v>50500</v>
      </c>
    </row>
    <row r="1007" spans="2:8" ht="20.100000000000001" customHeight="1" x14ac:dyDescent="0.25">
      <c r="B1007" s="92">
        <v>44864</v>
      </c>
      <c r="C1007" s="87" t="s">
        <v>189</v>
      </c>
      <c r="D1007" s="87" t="s">
        <v>190</v>
      </c>
      <c r="E1007" s="87" t="s">
        <v>197</v>
      </c>
      <c r="F1007" s="87">
        <v>2022</v>
      </c>
      <c r="G1007" s="87" t="s">
        <v>198</v>
      </c>
      <c r="H1007" s="88">
        <v>63900</v>
      </c>
    </row>
  </sheetData>
  <mergeCells count="101">
    <mergeCell ref="B161:C161"/>
    <mergeCell ref="B162:C162"/>
    <mergeCell ref="B163:C163"/>
    <mergeCell ref="B126:D126"/>
    <mergeCell ref="B127:D127"/>
    <mergeCell ref="B128:D128"/>
    <mergeCell ref="B139:D139"/>
    <mergeCell ref="B140:D140"/>
    <mergeCell ref="B141:D141"/>
    <mergeCell ref="B148:D148"/>
    <mergeCell ref="B149:D149"/>
    <mergeCell ref="B150:D150"/>
    <mergeCell ref="B155:C155"/>
    <mergeCell ref="B156:C156"/>
    <mergeCell ref="B157:D157"/>
    <mergeCell ref="B158:C158"/>
    <mergeCell ref="B142:C142"/>
    <mergeCell ref="B143:C143"/>
    <mergeCell ref="B144:C144"/>
    <mergeCell ref="B145:C145"/>
    <mergeCell ref="B146:C146"/>
    <mergeCell ref="B160:C160"/>
    <mergeCell ref="B151:D151"/>
    <mergeCell ref="B152:C152"/>
    <mergeCell ref="B153:C153"/>
    <mergeCell ref="B154:C154"/>
    <mergeCell ref="B134:C134"/>
    <mergeCell ref="B135:C135"/>
    <mergeCell ref="B136:C136"/>
    <mergeCell ref="B137:C137"/>
    <mergeCell ref="B129:D129"/>
    <mergeCell ref="B130:C130"/>
    <mergeCell ref="B131:D131"/>
    <mergeCell ref="B132:C132"/>
    <mergeCell ref="B133:C133"/>
    <mergeCell ref="B88:D88"/>
    <mergeCell ref="B92:D92"/>
    <mergeCell ref="B94:D94"/>
    <mergeCell ref="B93:C93"/>
    <mergeCell ref="B95:C95"/>
    <mergeCell ref="B96:C96"/>
    <mergeCell ref="B97:C97"/>
    <mergeCell ref="B89:C89"/>
    <mergeCell ref="B90:C90"/>
    <mergeCell ref="B2:F2"/>
    <mergeCell ref="B27:E27"/>
    <mergeCell ref="B76:C76"/>
    <mergeCell ref="B77:C77"/>
    <mergeCell ref="B78:C78"/>
    <mergeCell ref="B79:C79"/>
    <mergeCell ref="B40:B42"/>
    <mergeCell ref="C40:C42"/>
    <mergeCell ref="B57:C57"/>
    <mergeCell ref="B59:C59"/>
    <mergeCell ref="B60:C60"/>
    <mergeCell ref="B56:D56"/>
    <mergeCell ref="B58:D58"/>
    <mergeCell ref="B61:C61"/>
    <mergeCell ref="B62:C62"/>
    <mergeCell ref="B63:C63"/>
    <mergeCell ref="B64:C64"/>
    <mergeCell ref="B67:C67"/>
    <mergeCell ref="B66:D66"/>
    <mergeCell ref="B73:D73"/>
    <mergeCell ref="B74:D74"/>
    <mergeCell ref="B68:C68"/>
    <mergeCell ref="B69:C69"/>
    <mergeCell ref="B70:C70"/>
    <mergeCell ref="B187:B189"/>
    <mergeCell ref="B190:B192"/>
    <mergeCell ref="B193:B195"/>
    <mergeCell ref="B196:B198"/>
    <mergeCell ref="G38:G39"/>
    <mergeCell ref="H38:H39"/>
    <mergeCell ref="B33:B34"/>
    <mergeCell ref="B38:B39"/>
    <mergeCell ref="B184:B186"/>
    <mergeCell ref="D40:D42"/>
    <mergeCell ref="B44:B45"/>
    <mergeCell ref="B55:D55"/>
    <mergeCell ref="B91:C91"/>
    <mergeCell ref="B80:D80"/>
    <mergeCell ref="B87:D87"/>
    <mergeCell ref="B71:C71"/>
    <mergeCell ref="B75:C75"/>
    <mergeCell ref="B98:C98"/>
    <mergeCell ref="B99:C99"/>
    <mergeCell ref="B81:C81"/>
    <mergeCell ref="B82:C82"/>
    <mergeCell ref="B83:C83"/>
    <mergeCell ref="B84:C84"/>
    <mergeCell ref="B85:C85"/>
    <mergeCell ref="B217:F217"/>
    <mergeCell ref="B220:F220"/>
    <mergeCell ref="B223:F223"/>
    <mergeCell ref="B252:C252"/>
    <mergeCell ref="B255:C255"/>
    <mergeCell ref="B202:F202"/>
    <mergeCell ref="B208:F208"/>
    <mergeCell ref="B211:F211"/>
    <mergeCell ref="B214:F214"/>
  </mergeCells>
  <dataValidations count="1">
    <dataValidation type="list" allowBlank="1" showInputMessage="1" showErrorMessage="1" sqref="C169:C178" xr:uid="{D9498C46-1E84-4F35-9AD5-154684E8534D}">
      <formula1>"Debit,Credit"</formula1>
    </dataValidation>
  </dataValidations>
  <pageMargins left="0.7" right="0.7" top="0.75" bottom="0.75" header="0.3" footer="0.3"/>
  <pageSetup orientation="portrait" r:id="rId2"/>
  <ignoredErrors>
    <ignoredError sqref="C260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Problem</vt:lpstr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Rafi</dc:creator>
  <cp:lastModifiedBy>Rafiul Haq</cp:lastModifiedBy>
  <dcterms:created xsi:type="dcterms:W3CDTF">2015-06-05T18:17:20Z</dcterms:created>
  <dcterms:modified xsi:type="dcterms:W3CDTF">2022-12-01T05:45:05Z</dcterms:modified>
</cp:coreProperties>
</file>