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hrak\Desktop\Article - 103 - 29-11-22\"/>
    </mc:Choice>
  </mc:AlternateContent>
  <xr:revisionPtr revIDLastSave="0" documentId="13_ncr:1_{1780F206-C814-4DCC-BCA7-F4CCBFEE7EE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ransportation Problem" sheetId="1" r:id="rId1"/>
    <sheet name="Transshipment Problem" sheetId="6" r:id="rId2"/>
    <sheet name="Shortest Path Problem" sheetId="9" r:id="rId3"/>
    <sheet name="Schedule Optimization" sheetId="7" r:id="rId4"/>
  </sheets>
  <definedNames>
    <definedName name="_xlnm.Print_Area" localSheetId="0">'Transportation Problem'!$A$2:$J$21</definedName>
    <definedName name="solver_adj" localSheetId="3" hidden="1">'Schedule Optimization'!$H$5:$H$9</definedName>
    <definedName name="solver_adj" localSheetId="2" hidden="1">'Shortest Path Problem'!$E$5:$E$13</definedName>
    <definedName name="solver_adj" localSheetId="0" hidden="1">'Transportation Problem'!$C$12:$F$14</definedName>
    <definedName name="solver_adj" localSheetId="1" hidden="1">'Transshipment Problem'!$F$5:$F$13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ng" localSheetId="3" hidden="1">2</definedName>
    <definedName name="solver_eng" localSheetId="2" hidden="1">2</definedName>
    <definedName name="solver_eng" localSheetId="0" hidden="1">2</definedName>
    <definedName name="solver_eng" localSheetId="1" hidden="1">2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3" hidden="1">2147483647</definedName>
    <definedName name="solver_itr" localSheetId="2" hidden="1">2147483647</definedName>
    <definedName name="solver_itr" localSheetId="0" hidden="1">2147483647</definedName>
    <definedName name="solver_itr" localSheetId="1" hidden="1">2147483647</definedName>
    <definedName name="solver_lhs1" localSheetId="3" hidden="1">'Schedule Optimization'!$C$11:$G$11</definedName>
    <definedName name="solver_lhs1" localSheetId="2" hidden="1">'Shortest Path Problem'!$E$16:$E$20</definedName>
    <definedName name="solver_lhs1" localSheetId="0" hidden="1">'Transportation Problem'!$C$16:$F$16</definedName>
    <definedName name="solver_lhs1" localSheetId="1" hidden="1">'Transshipment Problem'!$E$16:$E$21</definedName>
    <definedName name="solver_lhs2" localSheetId="3" hidden="1">'Schedule Optimization'!$H$5:$H$9</definedName>
    <definedName name="solver_lhs2" localSheetId="2" hidden="1">'Shortest Path Problem'!$E$5:$E$13</definedName>
    <definedName name="solver_lhs2" localSheetId="0" hidden="1">'Transportation Problem'!$H$12:$H$14</definedName>
    <definedName name="solver_lhs2" localSheetId="1" hidden="1">'Transshipment Problem'!$F$5:$F$13</definedName>
    <definedName name="solver_lin" localSheetId="0" hidden="1">1</definedName>
    <definedName name="solver_mip" localSheetId="3" hidden="1">2147483647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ni" localSheetId="3" hidden="1">30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rt" localSheetId="3" hidden="1">0.075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sl" localSheetId="3" hidden="1">2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neg" localSheetId="3" hidden="1">1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od" localSheetId="3" hidden="1">2147483647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um" localSheetId="3" hidden="1">2</definedName>
    <definedName name="solver_num" localSheetId="2" hidden="1">2</definedName>
    <definedName name="solver_num" localSheetId="0" hidden="1">2</definedName>
    <definedName name="solver_num" localSheetId="1" hidden="1">2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3" hidden="1">'Schedule Optimization'!$C$15</definedName>
    <definedName name="solver_opt" localSheetId="2" hidden="1">'Shortest Path Problem'!$C$22</definedName>
    <definedName name="solver_opt" localSheetId="0" hidden="1">'Transportation Problem'!$C$20</definedName>
    <definedName name="solver_opt" localSheetId="1" hidden="1">'Transshipment Problem'!$C$23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rbv" localSheetId="3" hidden="1">1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el1" localSheetId="3" hidden="1">3</definedName>
    <definedName name="solver_rel1" localSheetId="2" hidden="1">2</definedName>
    <definedName name="solver_rel1" localSheetId="0" hidden="1">3</definedName>
    <definedName name="solver_rel1" localSheetId="1" hidden="1">2</definedName>
    <definedName name="solver_rel2" localSheetId="3" hidden="1">4</definedName>
    <definedName name="solver_rel2" localSheetId="2" hidden="1">1</definedName>
    <definedName name="solver_rel2" localSheetId="0" hidden="1">1</definedName>
    <definedName name="solver_rel2" localSheetId="1" hidden="1">1</definedName>
    <definedName name="solver_rhs1" localSheetId="3" hidden="1">'Schedule Optimization'!$C$13:$G$13</definedName>
    <definedName name="solver_rhs1" localSheetId="2" hidden="1">'Shortest Path Problem'!$G$16:$G$20</definedName>
    <definedName name="solver_rhs1" localSheetId="0" hidden="1">'Transportation Problem'!$C$18:$F$18</definedName>
    <definedName name="solver_rhs1" localSheetId="1" hidden="1">'Transshipment Problem'!$G$16:$G$21</definedName>
    <definedName name="solver_rhs2" localSheetId="3" hidden="1">"integer"</definedName>
    <definedName name="solver_rhs2" localSheetId="2" hidden="1">'Shortest Path Problem'!$D$5:$D$13</definedName>
    <definedName name="solver_rhs2" localSheetId="0" hidden="1">'Transportation Problem'!$J$12:$J$14</definedName>
    <definedName name="solver_rhs2" localSheetId="1" hidden="1">'Transshipment Problem'!$E$5:$E$13</definedName>
    <definedName name="solver_rlx" localSheetId="3" hidden="1">2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sd" localSheetId="3" hidden="1">0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scl" localSheetId="3" hidden="1">1</definedName>
    <definedName name="solver_scl" localSheetId="2" hidden="1">1</definedName>
    <definedName name="solver_scl" localSheetId="0" hidden="1">1</definedName>
    <definedName name="solver_scl" localSheetId="1" hidden="1">1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sz" localSheetId="3" hidden="1">100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tim" localSheetId="3" hidden="1">2147483647</definedName>
    <definedName name="solver_tim" localSheetId="2" hidden="1">2147483647</definedName>
    <definedName name="solver_tim" localSheetId="0" hidden="1">2147483647</definedName>
    <definedName name="solver_tim" localSheetId="1" hidden="1">2147483647</definedName>
    <definedName name="solver_tol" localSheetId="3" hidden="1">0.01</definedName>
    <definedName name="solver_tol" localSheetId="2" hidden="1">0.01</definedName>
    <definedName name="solver_tol" localSheetId="0" hidden="1">0.01</definedName>
    <definedName name="solver_tol" localSheetId="1" hidden="1">0.01</definedName>
    <definedName name="solver_typ" localSheetId="3" hidden="1">2</definedName>
    <definedName name="solver_typ" localSheetId="2" hidden="1">2</definedName>
    <definedName name="solver_typ" localSheetId="0" hidden="1">2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er" localSheetId="3" hidden="1">3</definedName>
    <definedName name="solver_ver" localSheetId="2" hidden="1">3</definedName>
    <definedName name="solver_ver" localSheetId="0" hidden="1">3</definedName>
    <definedName name="solver_ver" localSheetId="1" hidden="1">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8" i="1" l="1"/>
  <c r="C15" i="7"/>
  <c r="D11" i="7"/>
  <c r="E11" i="7"/>
  <c r="F11" i="7"/>
  <c r="G11" i="7"/>
  <c r="C11" i="7"/>
  <c r="C22" i="9"/>
  <c r="D20" i="9"/>
  <c r="C20" i="9"/>
  <c r="D19" i="9"/>
  <c r="C19" i="9"/>
  <c r="D18" i="9"/>
  <c r="C18" i="9"/>
  <c r="D17" i="9"/>
  <c r="C17" i="9"/>
  <c r="D16" i="9"/>
  <c r="C16" i="9"/>
  <c r="C23" i="6"/>
  <c r="D17" i="6"/>
  <c r="D18" i="6"/>
  <c r="D19" i="6"/>
  <c r="D20" i="6"/>
  <c r="D21" i="6"/>
  <c r="C17" i="6"/>
  <c r="C18" i="6"/>
  <c r="C19" i="6"/>
  <c r="C20" i="6"/>
  <c r="C21" i="6"/>
  <c r="D16" i="6"/>
  <c r="C16" i="6"/>
  <c r="C20" i="1"/>
  <c r="D16" i="1"/>
  <c r="E16" i="1"/>
  <c r="F16" i="1"/>
  <c r="C16" i="1"/>
  <c r="H18" i="1"/>
  <c r="H13" i="1"/>
  <c r="H14" i="1"/>
  <c r="H12" i="1"/>
  <c r="E17" i="9" l="1"/>
  <c r="E16" i="9"/>
  <c r="E19" i="9"/>
  <c r="E18" i="9"/>
  <c r="E20" i="9"/>
  <c r="E20" i="6"/>
  <c r="E21" i="6"/>
  <c r="E17" i="6"/>
  <c r="E19" i="6"/>
  <c r="E16" i="6"/>
  <c r="E18" i="6"/>
</calcChain>
</file>

<file path=xl/sharedStrings.xml><?xml version="1.0" encoding="utf-8"?>
<sst xmlns="http://schemas.openxmlformats.org/spreadsheetml/2006/main" count="216" uniqueCount="44">
  <si>
    <t>Capacity</t>
  </si>
  <si>
    <t>&lt;=</t>
  </si>
  <si>
    <t>Received</t>
  </si>
  <si>
    <t>Demand</t>
  </si>
  <si>
    <t>&gt;=</t>
  </si>
  <si>
    <t>Total Cost</t>
  </si>
  <si>
    <t>Cost</t>
  </si>
  <si>
    <t xml:space="preserve">Per Unit Cost to Deliver </t>
  </si>
  <si>
    <t>China</t>
  </si>
  <si>
    <t>Taiwan</t>
  </si>
  <si>
    <t>Vietnam</t>
  </si>
  <si>
    <t>USA</t>
  </si>
  <si>
    <t>UK</t>
  </si>
  <si>
    <t>Germany</t>
  </si>
  <si>
    <t>Japan</t>
  </si>
  <si>
    <t>Shipping Model</t>
  </si>
  <si>
    <t>Total Demand</t>
  </si>
  <si>
    <t>Shipped</t>
  </si>
  <si>
    <t>Origin</t>
  </si>
  <si>
    <t>Destination</t>
  </si>
  <si>
    <t>Flow</t>
  </si>
  <si>
    <t>Node</t>
  </si>
  <si>
    <t>Supplier/Consumer</t>
  </si>
  <si>
    <t>=</t>
  </si>
  <si>
    <t>Solving the Transportation Problem</t>
  </si>
  <si>
    <t>Solving the Transshipment Problem</t>
  </si>
  <si>
    <t>Solving the Shortest Path Problem</t>
  </si>
  <si>
    <t>Distance (km)</t>
  </si>
  <si>
    <t>Direction of Travel</t>
  </si>
  <si>
    <t>Flow-in</t>
  </si>
  <si>
    <t>Flow-out</t>
  </si>
  <si>
    <t>Flow-in - Flow-out</t>
  </si>
  <si>
    <t>Shortest Distance (km)</t>
  </si>
  <si>
    <t xml:space="preserve">Total Number </t>
  </si>
  <si>
    <t>Mon</t>
  </si>
  <si>
    <t>Sun</t>
  </si>
  <si>
    <t>Tue</t>
  </si>
  <si>
    <t>Wed</t>
  </si>
  <si>
    <t>Thu</t>
  </si>
  <si>
    <t>No. of Staff</t>
  </si>
  <si>
    <t xml:space="preserve">Required Number </t>
  </si>
  <si>
    <t>Optimum Number</t>
  </si>
  <si>
    <t>Solving Schedule Optimization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</si>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</sst>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</cellStyleXfs>
  <cellXfs count="32">
    <xf numFmtId="0" fontId="0" fillId="0" borderId="0" xfId="0"/>
    <xf numFmtId="164" fontId="0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1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1" fontId="0" fillId="0" borderId="3" xfId="2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5" fillId="0" borderId="2" xfId="1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5" fillId="0" borderId="2" xfId="11" applyAlignment="1">
      <alignment horizontal="center" vertical="center"/>
    </xf>
    <xf numFmtId="0" fontId="5" fillId="0" borderId="2" xfId="11" applyAlignment="1">
      <alignment horizontal="center" vertical="center" wrapText="1"/>
    </xf>
  </cellXfs>
  <cellStyles count="12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eading 2" xfId="11" builtinId="17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te" xfId="2" builtin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W20"/>
  <sheetViews>
    <sheetView showGridLines="0" tabSelected="1" zoomScaleNormal="100" workbookViewId="0">
      <selection activeCell="B4" sqref="B4:F4"/>
    </sheetView>
  </sheetViews>
  <sheetFormatPr defaultColWidth="11" defaultRowHeight="20.100000000000001" customHeight="1" x14ac:dyDescent="0.25"/>
  <cols>
    <col min="1" max="1" width="3.625" style="2" customWidth="1"/>
    <col min="2" max="2" width="10.75" style="2" customWidth="1"/>
    <col min="3" max="3" width="11.125" style="2" customWidth="1"/>
    <col min="4" max="4" width="10.625" style="2" customWidth="1"/>
    <col min="5" max="5" width="10.125" style="2" customWidth="1"/>
    <col min="6" max="6" width="9.25" style="2" customWidth="1"/>
    <col min="7" max="7" width="3.625" style="3" customWidth="1"/>
    <col min="8" max="8" width="13" style="2" customWidth="1"/>
    <col min="9" max="9" width="3.875" style="2" customWidth="1"/>
    <col min="10" max="10" width="9.75" style="2" customWidth="1"/>
    <col min="11" max="11" width="3.625" style="2" customWidth="1"/>
    <col min="12" max="13" width="11" style="2"/>
    <col min="14" max="14" width="3.625" style="2" customWidth="1"/>
    <col min="15" max="15" width="9.875" style="2" customWidth="1"/>
    <col min="16" max="16" width="8.875" style="2" customWidth="1"/>
    <col min="17" max="17" width="8" style="2" customWidth="1"/>
    <col min="18" max="18" width="9.375" style="2" customWidth="1"/>
    <col min="19" max="19" width="8.625" style="2" customWidth="1"/>
    <col min="20" max="20" width="3.625" style="2" customWidth="1"/>
    <col min="21" max="21" width="14.5" style="2" customWidth="1"/>
    <col min="22" max="22" width="5.75" style="2" customWidth="1"/>
    <col min="23" max="23" width="10.375" style="2" customWidth="1"/>
    <col min="24" max="24" width="3.625" style="2" customWidth="1"/>
    <col min="25" max="16384" width="11" style="2"/>
  </cols>
  <sheetData>
    <row r="2" spans="2:23" ht="20.100000000000001" customHeight="1" thickBot="1" x14ac:dyDescent="0.35">
      <c r="B2" s="28" t="s">
        <v>24</v>
      </c>
      <c r="C2" s="28"/>
      <c r="D2" s="28"/>
      <c r="E2" s="28"/>
      <c r="F2" s="28"/>
      <c r="G2" s="28"/>
      <c r="H2" s="28"/>
      <c r="I2" s="28"/>
      <c r="J2" s="28"/>
      <c r="O2" s="28" t="s">
        <v>43</v>
      </c>
      <c r="P2" s="28"/>
      <c r="Q2" s="28"/>
      <c r="R2" s="28"/>
      <c r="S2" s="28"/>
      <c r="T2" s="28"/>
      <c r="U2" s="28"/>
      <c r="V2" s="28"/>
      <c r="W2" s="28"/>
    </row>
    <row r="3" spans="2:23" ht="20.100000000000001" customHeight="1" thickTop="1" x14ac:dyDescent="0.25">
      <c r="T3" s="3"/>
    </row>
    <row r="4" spans="2:23" ht="20.100000000000001" customHeight="1" x14ac:dyDescent="0.25">
      <c r="B4" s="29" t="s">
        <v>7</v>
      </c>
      <c r="C4" s="29"/>
      <c r="D4" s="29"/>
      <c r="E4" s="29"/>
      <c r="F4" s="29"/>
      <c r="O4" s="29" t="s">
        <v>7</v>
      </c>
      <c r="P4" s="29"/>
      <c r="Q4" s="29"/>
      <c r="R4" s="29"/>
      <c r="S4" s="29"/>
      <c r="T4" s="3"/>
    </row>
    <row r="5" spans="2:23" ht="20.100000000000001" customHeight="1" x14ac:dyDescent="0.25">
      <c r="B5" s="4"/>
      <c r="C5" s="10" t="s">
        <v>11</v>
      </c>
      <c r="D5" s="10" t="s">
        <v>12</v>
      </c>
      <c r="E5" s="10" t="s">
        <v>13</v>
      </c>
      <c r="F5" s="10" t="s">
        <v>14</v>
      </c>
      <c r="G5" s="7"/>
      <c r="O5" s="4"/>
      <c r="P5" s="10" t="s">
        <v>11</v>
      </c>
      <c r="Q5" s="10" t="s">
        <v>12</v>
      </c>
      <c r="R5" s="10" t="s">
        <v>13</v>
      </c>
      <c r="S5" s="10" t="s">
        <v>14</v>
      </c>
      <c r="T5" s="7"/>
    </row>
    <row r="6" spans="2:23" ht="20.100000000000001" customHeight="1" x14ac:dyDescent="0.25">
      <c r="B6" s="10" t="s">
        <v>8</v>
      </c>
      <c r="C6" s="15">
        <v>1.3</v>
      </c>
      <c r="D6" s="15">
        <v>1.5</v>
      </c>
      <c r="E6" s="15">
        <v>1.5</v>
      </c>
      <c r="F6" s="15">
        <v>1.1000000000000001</v>
      </c>
      <c r="G6" s="8"/>
      <c r="J6" s="1"/>
      <c r="K6" s="1"/>
      <c r="L6" s="1"/>
      <c r="M6" s="1"/>
      <c r="O6" s="10" t="s">
        <v>8</v>
      </c>
      <c r="P6" s="15">
        <v>1.3</v>
      </c>
      <c r="Q6" s="15">
        <v>1.5</v>
      </c>
      <c r="R6" s="15">
        <v>1.5</v>
      </c>
      <c r="S6" s="15">
        <v>1.1000000000000001</v>
      </c>
      <c r="T6" s="8"/>
      <c r="W6" s="1"/>
    </row>
    <row r="7" spans="2:23" ht="20.100000000000001" customHeight="1" x14ac:dyDescent="0.25">
      <c r="B7" s="10" t="s">
        <v>9</v>
      </c>
      <c r="C7" s="15">
        <v>2.7</v>
      </c>
      <c r="D7" s="15">
        <v>3.1</v>
      </c>
      <c r="E7" s="15">
        <v>2.5</v>
      </c>
      <c r="F7" s="15">
        <v>0.9</v>
      </c>
      <c r="G7" s="8"/>
      <c r="J7" s="1"/>
      <c r="K7" s="1"/>
      <c r="L7" s="1"/>
      <c r="M7" s="1"/>
      <c r="O7" s="10" t="s">
        <v>9</v>
      </c>
      <c r="P7" s="15">
        <v>2.7</v>
      </c>
      <c r="Q7" s="15">
        <v>3.1</v>
      </c>
      <c r="R7" s="15">
        <v>2.5</v>
      </c>
      <c r="S7" s="15">
        <v>0.9</v>
      </c>
      <c r="T7" s="8"/>
      <c r="W7" s="1"/>
    </row>
    <row r="8" spans="2:23" ht="20.100000000000001" customHeight="1" x14ac:dyDescent="0.25">
      <c r="B8" s="10" t="s">
        <v>10</v>
      </c>
      <c r="C8" s="15">
        <v>1.1000000000000001</v>
      </c>
      <c r="D8" s="15">
        <v>1.3</v>
      </c>
      <c r="E8" s="15">
        <v>1.35</v>
      </c>
      <c r="F8" s="15">
        <v>1</v>
      </c>
      <c r="G8" s="8"/>
      <c r="J8" s="1"/>
      <c r="K8" s="1"/>
      <c r="L8" s="1"/>
      <c r="M8" s="1"/>
      <c r="O8" s="10" t="s">
        <v>10</v>
      </c>
      <c r="P8" s="15">
        <v>1.1000000000000001</v>
      </c>
      <c r="Q8" s="15">
        <v>1.3</v>
      </c>
      <c r="R8" s="15">
        <v>1.35</v>
      </c>
      <c r="S8" s="15">
        <v>1</v>
      </c>
      <c r="T8" s="8"/>
      <c r="W8" s="1"/>
    </row>
    <row r="9" spans="2:23" ht="20.100000000000001" customHeight="1" x14ac:dyDescent="0.25">
      <c r="T9" s="3"/>
    </row>
    <row r="10" spans="2:23" ht="20.100000000000001" customHeight="1" x14ac:dyDescent="0.25">
      <c r="B10" s="29" t="s">
        <v>15</v>
      </c>
      <c r="C10" s="29"/>
      <c r="D10" s="29"/>
      <c r="E10" s="29"/>
      <c r="F10" s="29"/>
      <c r="O10" s="29" t="s">
        <v>15</v>
      </c>
      <c r="P10" s="29"/>
      <c r="Q10" s="29"/>
      <c r="R10" s="29"/>
      <c r="S10" s="29"/>
      <c r="T10" s="3"/>
    </row>
    <row r="11" spans="2:23" ht="20.100000000000001" customHeight="1" x14ac:dyDescent="0.25">
      <c r="B11" s="5"/>
      <c r="C11" s="10" t="s">
        <v>11</v>
      </c>
      <c r="D11" s="10" t="s">
        <v>12</v>
      </c>
      <c r="E11" s="10" t="s">
        <v>13</v>
      </c>
      <c r="F11" s="10" t="s">
        <v>14</v>
      </c>
      <c r="G11" s="7"/>
      <c r="H11" s="10" t="s">
        <v>17</v>
      </c>
      <c r="I11" s="4"/>
      <c r="J11" s="10" t="s">
        <v>0</v>
      </c>
      <c r="O11" s="5"/>
      <c r="P11" s="10" t="s">
        <v>11</v>
      </c>
      <c r="Q11" s="10" t="s">
        <v>12</v>
      </c>
      <c r="R11" s="10" t="s">
        <v>13</v>
      </c>
      <c r="S11" s="10" t="s">
        <v>14</v>
      </c>
      <c r="T11" s="7"/>
      <c r="U11" s="10" t="s">
        <v>17</v>
      </c>
      <c r="V11" s="4"/>
      <c r="W11" s="10" t="s">
        <v>0</v>
      </c>
    </row>
    <row r="12" spans="2:23" ht="20.100000000000001" customHeight="1" x14ac:dyDescent="0.25">
      <c r="B12" s="10" t="s">
        <v>8</v>
      </c>
      <c r="C12" s="16">
        <v>500</v>
      </c>
      <c r="D12" s="16">
        <v>0</v>
      </c>
      <c r="E12" s="16">
        <v>3000</v>
      </c>
      <c r="F12" s="16">
        <v>0</v>
      </c>
      <c r="G12" s="7"/>
      <c r="H12" s="9">
        <f>SUM(C12:F12)</f>
        <v>3500</v>
      </c>
      <c r="I12" s="4" t="s">
        <v>1</v>
      </c>
      <c r="J12" s="4">
        <v>6000</v>
      </c>
      <c r="O12" s="10" t="s">
        <v>8</v>
      </c>
      <c r="P12" s="16"/>
      <c r="Q12" s="16"/>
      <c r="R12" s="16"/>
      <c r="S12" s="16"/>
      <c r="T12" s="7"/>
      <c r="U12" s="9"/>
      <c r="V12" s="4" t="s">
        <v>1</v>
      </c>
      <c r="W12" s="4"/>
    </row>
    <row r="13" spans="2:23" ht="20.100000000000001" customHeight="1" x14ac:dyDescent="0.25">
      <c r="B13" s="10" t="s">
        <v>9</v>
      </c>
      <c r="C13" s="16">
        <v>0</v>
      </c>
      <c r="D13" s="16">
        <v>0</v>
      </c>
      <c r="E13" s="16">
        <v>0</v>
      </c>
      <c r="F13" s="16">
        <v>2750</v>
      </c>
      <c r="G13" s="7"/>
      <c r="H13" s="9">
        <f t="shared" ref="H13:H14" si="0">SUM(C13:F13)</f>
        <v>2750</v>
      </c>
      <c r="I13" s="4" t="s">
        <v>1</v>
      </c>
      <c r="J13" s="4">
        <v>5000</v>
      </c>
      <c r="O13" s="10" t="s">
        <v>9</v>
      </c>
      <c r="P13" s="16"/>
      <c r="Q13" s="16"/>
      <c r="R13" s="16"/>
      <c r="S13" s="16"/>
      <c r="T13" s="7"/>
      <c r="U13" s="9"/>
      <c r="V13" s="4" t="s">
        <v>1</v>
      </c>
      <c r="W13" s="4"/>
    </row>
    <row r="14" spans="2:23" ht="20.100000000000001" customHeight="1" x14ac:dyDescent="0.25">
      <c r="B14" s="10" t="s">
        <v>10</v>
      </c>
      <c r="C14" s="16">
        <v>3000</v>
      </c>
      <c r="D14" s="16">
        <v>1500</v>
      </c>
      <c r="E14" s="16">
        <v>0</v>
      </c>
      <c r="F14" s="16">
        <v>0</v>
      </c>
      <c r="G14" s="7"/>
      <c r="H14" s="9">
        <f t="shared" si="0"/>
        <v>4500</v>
      </c>
      <c r="I14" s="4" t="s">
        <v>1</v>
      </c>
      <c r="J14" s="4">
        <v>4500</v>
      </c>
      <c r="O14" s="10" t="s">
        <v>10</v>
      </c>
      <c r="P14" s="16"/>
      <c r="Q14" s="16"/>
      <c r="R14" s="16"/>
      <c r="S14" s="16"/>
      <c r="T14" s="7"/>
      <c r="U14" s="9"/>
      <c r="V14" s="4" t="s">
        <v>1</v>
      </c>
      <c r="W14" s="4"/>
    </row>
    <row r="15" spans="2:23" ht="20.100000000000001" customHeight="1" x14ac:dyDescent="0.25">
      <c r="T15" s="3"/>
    </row>
    <row r="16" spans="2:23" ht="20.100000000000001" customHeight="1" x14ac:dyDescent="0.25">
      <c r="B16" s="10" t="s">
        <v>2</v>
      </c>
      <c r="C16" s="9">
        <f>SUM(C12:C14)</f>
        <v>3500</v>
      </c>
      <c r="D16" s="9">
        <f t="shared" ref="D16:F16" si="1">SUM(D12:D14)</f>
        <v>1500</v>
      </c>
      <c r="E16" s="9">
        <f t="shared" si="1"/>
        <v>3000</v>
      </c>
      <c r="F16" s="9">
        <f t="shared" si="1"/>
        <v>2750</v>
      </c>
      <c r="G16" s="6"/>
      <c r="O16" s="10" t="s">
        <v>2</v>
      </c>
      <c r="P16" s="9"/>
      <c r="Q16" s="9"/>
      <c r="R16" s="9"/>
      <c r="S16" s="9"/>
      <c r="T16" s="6"/>
    </row>
    <row r="17" spans="2:21" ht="20.100000000000001" customHeight="1" x14ac:dyDescent="0.25">
      <c r="B17" s="4"/>
      <c r="C17" s="4" t="s">
        <v>4</v>
      </c>
      <c r="D17" s="4" t="s">
        <v>4</v>
      </c>
      <c r="E17" s="4" t="s">
        <v>4</v>
      </c>
      <c r="F17" s="4" t="s">
        <v>4</v>
      </c>
      <c r="H17" s="10" t="s">
        <v>16</v>
      </c>
      <c r="O17" s="4"/>
      <c r="P17" s="4" t="s">
        <v>4</v>
      </c>
      <c r="Q17" s="4" t="s">
        <v>4</v>
      </c>
      <c r="R17" s="4" t="s">
        <v>4</v>
      </c>
      <c r="S17" s="4" t="s">
        <v>4</v>
      </c>
      <c r="T17" s="3"/>
      <c r="U17" s="10" t="s">
        <v>16</v>
      </c>
    </row>
    <row r="18" spans="2:21" ht="20.100000000000001" customHeight="1" x14ac:dyDescent="0.25">
      <c r="B18" s="10" t="s">
        <v>3</v>
      </c>
      <c r="C18" s="4">
        <v>3500</v>
      </c>
      <c r="D18" s="4">
        <v>1500</v>
      </c>
      <c r="E18" s="4">
        <v>3000</v>
      </c>
      <c r="F18" s="4">
        <v>2750</v>
      </c>
      <c r="H18" s="4">
        <f>SUM(C18:F18)</f>
        <v>10750</v>
      </c>
      <c r="O18" s="10" t="s">
        <v>3</v>
      </c>
      <c r="P18" s="4"/>
      <c r="Q18" s="4"/>
      <c r="R18" s="4"/>
      <c r="S18" s="4"/>
      <c r="T18" s="3"/>
      <c r="U18" s="4">
        <f>SUM(P18:S18)</f>
        <v>0</v>
      </c>
    </row>
    <row r="19" spans="2:21" ht="20.100000000000001" customHeight="1" x14ac:dyDescent="0.25">
      <c r="T19" s="3"/>
    </row>
    <row r="20" spans="2:21" ht="20.100000000000001" customHeight="1" x14ac:dyDescent="0.25">
      <c r="B20" s="11" t="s">
        <v>5</v>
      </c>
      <c r="C20" s="12">
        <f>SUMPRODUCT(C6:F8,C12:F14)</f>
        <v>12875</v>
      </c>
      <c r="O20" s="11" t="s">
        <v>5</v>
      </c>
      <c r="P20" s="12"/>
      <c r="T20" s="3"/>
    </row>
  </sheetData>
  <mergeCells count="6">
    <mergeCell ref="B2:J2"/>
    <mergeCell ref="B4:F4"/>
    <mergeCell ref="B10:F10"/>
    <mergeCell ref="O2:W2"/>
    <mergeCell ref="O4:S4"/>
    <mergeCell ref="O10:S10"/>
  </mergeCells>
  <printOptions headings="1" gridLines="1"/>
  <pageMargins left="0.25" right="0.25" top="0.75" bottom="0.75" header="0.3" footer="0.3"/>
  <pageSetup scale="9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8A20-698B-4E9B-BDC7-22C07DAB8B48}">
  <sheetPr codeName="Sheet2"/>
  <dimension ref="B2:Q23"/>
  <sheetViews>
    <sheetView showGridLines="0" zoomScaleNormal="100" workbookViewId="0">
      <selection activeCell="B4" sqref="B4"/>
    </sheetView>
  </sheetViews>
  <sheetFormatPr defaultRowHeight="20.100000000000001" customHeight="1" x14ac:dyDescent="0.25"/>
  <cols>
    <col min="1" max="1" width="2.625" style="3" customWidth="1"/>
    <col min="2" max="2" width="11.75" style="3" customWidth="1"/>
    <col min="3" max="3" width="11.375" style="3" customWidth="1"/>
    <col min="4" max="4" width="9.75" style="3" customWidth="1"/>
    <col min="5" max="5" width="16.875" style="3" customWidth="1"/>
    <col min="6" max="6" width="8.25" style="3" customWidth="1"/>
    <col min="7" max="7" width="18.625" style="3" customWidth="1"/>
    <col min="8" max="8" width="2.625" style="3" customWidth="1"/>
    <col min="9" max="11" width="9" style="3"/>
    <col min="12" max="12" width="9.375" style="3" bestFit="1" customWidth="1"/>
    <col min="13" max="13" width="10.75" style="3" bestFit="1" customWidth="1"/>
    <col min="14" max="14" width="9" style="3"/>
    <col min="15" max="15" width="16.5" style="3" bestFit="1" customWidth="1"/>
    <col min="16" max="16" width="9" style="3"/>
    <col min="17" max="17" width="17.625" style="3" bestFit="1" customWidth="1"/>
    <col min="18" max="16384" width="9" style="3"/>
  </cols>
  <sheetData>
    <row r="2" spans="2:17" ht="20.100000000000001" customHeight="1" thickBot="1" x14ac:dyDescent="0.3">
      <c r="B2" s="30" t="s">
        <v>25</v>
      </c>
      <c r="C2" s="30"/>
      <c r="D2" s="30"/>
      <c r="E2" s="30"/>
      <c r="F2" s="30"/>
      <c r="G2" s="30"/>
      <c r="L2" s="30" t="s">
        <v>43</v>
      </c>
      <c r="M2" s="30"/>
      <c r="N2" s="30"/>
      <c r="O2" s="30"/>
      <c r="P2" s="30"/>
      <c r="Q2" s="30"/>
    </row>
    <row r="3" spans="2:17" ht="20.100000000000001" customHeight="1" thickTop="1" x14ac:dyDescent="0.25"/>
    <row r="4" spans="2:17" ht="20.100000000000001" customHeight="1" x14ac:dyDescent="0.25">
      <c r="B4" s="10" t="s">
        <v>18</v>
      </c>
      <c r="C4" s="10" t="s">
        <v>19</v>
      </c>
      <c r="D4" s="10" t="s">
        <v>6</v>
      </c>
      <c r="E4" s="10" t="s">
        <v>0</v>
      </c>
      <c r="F4" s="10" t="s">
        <v>20</v>
      </c>
      <c r="L4" s="10" t="s">
        <v>18</v>
      </c>
      <c r="M4" s="10" t="s">
        <v>19</v>
      </c>
      <c r="N4" s="10" t="s">
        <v>6</v>
      </c>
      <c r="O4" s="10" t="s">
        <v>0</v>
      </c>
      <c r="P4" s="10" t="s">
        <v>20</v>
      </c>
    </row>
    <row r="5" spans="2:17" ht="20.100000000000001" customHeight="1" x14ac:dyDescent="0.25">
      <c r="B5" s="4" t="s">
        <v>8</v>
      </c>
      <c r="C5" s="4" t="s">
        <v>11</v>
      </c>
      <c r="D5" s="13">
        <v>1.3</v>
      </c>
      <c r="E5" s="4">
        <v>200</v>
      </c>
      <c r="F5" s="4">
        <v>10</v>
      </c>
      <c r="L5" s="4" t="s">
        <v>8</v>
      </c>
      <c r="M5" s="4" t="s">
        <v>11</v>
      </c>
      <c r="N5" s="13">
        <v>1.3</v>
      </c>
      <c r="O5" s="4">
        <v>200</v>
      </c>
      <c r="P5" s="4"/>
    </row>
    <row r="6" spans="2:17" ht="20.100000000000001" customHeight="1" x14ac:dyDescent="0.25">
      <c r="B6" s="4" t="s">
        <v>8</v>
      </c>
      <c r="C6" s="4" t="s">
        <v>12</v>
      </c>
      <c r="D6" s="13">
        <v>1.2</v>
      </c>
      <c r="E6" s="4">
        <v>200</v>
      </c>
      <c r="F6" s="4">
        <v>165</v>
      </c>
      <c r="L6" s="4" t="s">
        <v>8</v>
      </c>
      <c r="M6" s="4" t="s">
        <v>12</v>
      </c>
      <c r="N6" s="13">
        <v>1.2</v>
      </c>
      <c r="O6" s="4">
        <v>200</v>
      </c>
      <c r="P6" s="4"/>
    </row>
    <row r="7" spans="2:17" ht="20.100000000000001" customHeight="1" x14ac:dyDescent="0.25">
      <c r="B7" s="4" t="s">
        <v>8</v>
      </c>
      <c r="C7" s="4" t="s">
        <v>14</v>
      </c>
      <c r="D7" s="13">
        <v>1.5</v>
      </c>
      <c r="E7" s="4">
        <v>200</v>
      </c>
      <c r="F7" s="4">
        <v>0</v>
      </c>
      <c r="L7" s="4" t="s">
        <v>8</v>
      </c>
      <c r="M7" s="4" t="s">
        <v>14</v>
      </c>
      <c r="N7" s="13">
        <v>1.5</v>
      </c>
      <c r="O7" s="4">
        <v>200</v>
      </c>
      <c r="P7" s="4"/>
    </row>
    <row r="8" spans="2:17" ht="20.100000000000001" customHeight="1" x14ac:dyDescent="0.25">
      <c r="B8" s="4" t="s">
        <v>9</v>
      </c>
      <c r="C8" s="4" t="s">
        <v>11</v>
      </c>
      <c r="D8" s="13">
        <v>2.1</v>
      </c>
      <c r="E8" s="4">
        <v>200</v>
      </c>
      <c r="F8" s="4">
        <v>190</v>
      </c>
      <c r="L8" s="4" t="s">
        <v>9</v>
      </c>
      <c r="M8" s="4" t="s">
        <v>11</v>
      </c>
      <c r="N8" s="13">
        <v>2.1</v>
      </c>
      <c r="O8" s="4">
        <v>200</v>
      </c>
      <c r="P8" s="4"/>
    </row>
    <row r="9" spans="2:17" ht="20.100000000000001" customHeight="1" x14ac:dyDescent="0.25">
      <c r="B9" s="4" t="s">
        <v>9</v>
      </c>
      <c r="C9" s="4" t="s">
        <v>12</v>
      </c>
      <c r="D9" s="13">
        <v>2</v>
      </c>
      <c r="E9" s="4">
        <v>200</v>
      </c>
      <c r="F9" s="4">
        <v>0</v>
      </c>
      <c r="L9" s="4" t="s">
        <v>9</v>
      </c>
      <c r="M9" s="4" t="s">
        <v>12</v>
      </c>
      <c r="N9" s="13">
        <v>2</v>
      </c>
      <c r="O9" s="4">
        <v>200</v>
      </c>
      <c r="P9" s="4"/>
    </row>
    <row r="10" spans="2:17" ht="20.100000000000001" customHeight="1" x14ac:dyDescent="0.25">
      <c r="B10" s="4" t="s">
        <v>9</v>
      </c>
      <c r="C10" s="4" t="s">
        <v>14</v>
      </c>
      <c r="D10" s="13">
        <v>2.2999999999999998</v>
      </c>
      <c r="E10" s="4">
        <v>200</v>
      </c>
      <c r="F10" s="4">
        <v>0</v>
      </c>
      <c r="L10" s="4" t="s">
        <v>9</v>
      </c>
      <c r="M10" s="4" t="s">
        <v>14</v>
      </c>
      <c r="N10" s="13">
        <v>2.2999999999999998</v>
      </c>
      <c r="O10" s="4">
        <v>200</v>
      </c>
      <c r="P10" s="4"/>
    </row>
    <row r="11" spans="2:17" ht="20.100000000000001" customHeight="1" x14ac:dyDescent="0.25">
      <c r="B11" s="4" t="s">
        <v>10</v>
      </c>
      <c r="C11" s="4" t="s">
        <v>11</v>
      </c>
      <c r="D11" s="13">
        <v>3.2</v>
      </c>
      <c r="E11" s="4">
        <v>200</v>
      </c>
      <c r="F11" s="4">
        <v>0</v>
      </c>
      <c r="L11" s="4" t="s">
        <v>10</v>
      </c>
      <c r="M11" s="4" t="s">
        <v>11</v>
      </c>
      <c r="N11" s="13">
        <v>3.2</v>
      </c>
      <c r="O11" s="4">
        <v>200</v>
      </c>
      <c r="P11" s="4"/>
    </row>
    <row r="12" spans="2:17" ht="20.100000000000001" customHeight="1" x14ac:dyDescent="0.25">
      <c r="B12" s="4" t="s">
        <v>10</v>
      </c>
      <c r="C12" s="4" t="s">
        <v>12</v>
      </c>
      <c r="D12" s="13">
        <v>2.5</v>
      </c>
      <c r="E12" s="4">
        <v>200</v>
      </c>
      <c r="F12" s="4">
        <v>15</v>
      </c>
      <c r="L12" s="4" t="s">
        <v>10</v>
      </c>
      <c r="M12" s="4" t="s">
        <v>12</v>
      </c>
      <c r="N12" s="13">
        <v>2.5</v>
      </c>
      <c r="O12" s="4">
        <v>200</v>
      </c>
      <c r="P12" s="4"/>
    </row>
    <row r="13" spans="2:17" ht="20.100000000000001" customHeight="1" x14ac:dyDescent="0.25">
      <c r="B13" s="4" t="s">
        <v>10</v>
      </c>
      <c r="C13" s="4" t="s">
        <v>14</v>
      </c>
      <c r="D13" s="13">
        <v>1.9</v>
      </c>
      <c r="E13" s="4">
        <v>200</v>
      </c>
      <c r="F13" s="4">
        <v>130</v>
      </c>
      <c r="L13" s="4" t="s">
        <v>10</v>
      </c>
      <c r="M13" s="4" t="s">
        <v>14</v>
      </c>
      <c r="N13" s="13">
        <v>1.9</v>
      </c>
      <c r="O13" s="4">
        <v>200</v>
      </c>
      <c r="P13" s="4"/>
    </row>
    <row r="15" spans="2:17" ht="20.100000000000001" customHeight="1" x14ac:dyDescent="0.25">
      <c r="B15" s="10" t="s">
        <v>21</v>
      </c>
      <c r="C15" s="10" t="s">
        <v>29</v>
      </c>
      <c r="D15" s="10" t="s">
        <v>30</v>
      </c>
      <c r="E15" s="10" t="s">
        <v>31</v>
      </c>
      <c r="F15" s="4"/>
      <c r="G15" s="10" t="s">
        <v>22</v>
      </c>
      <c r="L15" s="10" t="s">
        <v>21</v>
      </c>
      <c r="M15" s="10" t="s">
        <v>29</v>
      </c>
      <c r="N15" s="10" t="s">
        <v>30</v>
      </c>
      <c r="O15" s="10" t="s">
        <v>31</v>
      </c>
      <c r="P15" s="4"/>
      <c r="Q15" s="10" t="s">
        <v>22</v>
      </c>
    </row>
    <row r="16" spans="2:17" ht="20.100000000000001" customHeight="1" x14ac:dyDescent="0.25">
      <c r="B16" s="4" t="s">
        <v>8</v>
      </c>
      <c r="C16" s="4">
        <f>SUMIF($C$5:$C$13,B16,$F$5:$F$13)</f>
        <v>0</v>
      </c>
      <c r="D16" s="4">
        <f>SUMIF($B$5:$B$13,B16,$F$5:$F$13)</f>
        <v>175</v>
      </c>
      <c r="E16" s="4">
        <f>C16-D16</f>
        <v>-175</v>
      </c>
      <c r="F16" s="4" t="s">
        <v>23</v>
      </c>
      <c r="G16" s="4">
        <v>-175</v>
      </c>
      <c r="L16" s="4" t="s">
        <v>8</v>
      </c>
      <c r="M16" s="4"/>
      <c r="N16" s="4"/>
      <c r="O16" s="4"/>
      <c r="P16" s="4" t="s">
        <v>23</v>
      </c>
      <c r="Q16" s="4">
        <v>-175</v>
      </c>
    </row>
    <row r="17" spans="2:17" ht="20.100000000000001" customHeight="1" x14ac:dyDescent="0.25">
      <c r="B17" s="4" t="s">
        <v>9</v>
      </c>
      <c r="C17" s="4">
        <f t="shared" ref="C17:C21" si="0">SUMIF($C$5:$C$13,B17,$F$5:$F$13)</f>
        <v>0</v>
      </c>
      <c r="D17" s="4">
        <f t="shared" ref="D17:D21" si="1">SUMIF($B$5:$B$13,B17,$F$5:$F$13)</f>
        <v>190</v>
      </c>
      <c r="E17" s="4">
        <f t="shared" ref="E17:E21" si="2">C17-D17</f>
        <v>-190</v>
      </c>
      <c r="F17" s="4" t="s">
        <v>23</v>
      </c>
      <c r="G17" s="4">
        <v>-190</v>
      </c>
      <c r="L17" s="4" t="s">
        <v>9</v>
      </c>
      <c r="M17" s="4"/>
      <c r="N17" s="4"/>
      <c r="O17" s="4"/>
      <c r="P17" s="4" t="s">
        <v>23</v>
      </c>
      <c r="Q17" s="4">
        <v>-190</v>
      </c>
    </row>
    <row r="18" spans="2:17" ht="20.100000000000001" customHeight="1" x14ac:dyDescent="0.25">
      <c r="B18" s="4" t="s">
        <v>10</v>
      </c>
      <c r="C18" s="4">
        <f t="shared" si="0"/>
        <v>0</v>
      </c>
      <c r="D18" s="4">
        <f t="shared" si="1"/>
        <v>145</v>
      </c>
      <c r="E18" s="4">
        <f t="shared" si="2"/>
        <v>-145</v>
      </c>
      <c r="F18" s="4" t="s">
        <v>23</v>
      </c>
      <c r="G18" s="4">
        <v>-145</v>
      </c>
      <c r="L18" s="4" t="s">
        <v>10</v>
      </c>
      <c r="M18" s="4"/>
      <c r="N18" s="4"/>
      <c r="O18" s="4"/>
      <c r="P18" s="4" t="s">
        <v>23</v>
      </c>
      <c r="Q18" s="4">
        <v>-145</v>
      </c>
    </row>
    <row r="19" spans="2:17" ht="20.100000000000001" customHeight="1" x14ac:dyDescent="0.25">
      <c r="B19" s="4" t="s">
        <v>11</v>
      </c>
      <c r="C19" s="4">
        <f t="shared" si="0"/>
        <v>200</v>
      </c>
      <c r="D19" s="4">
        <f t="shared" si="1"/>
        <v>0</v>
      </c>
      <c r="E19" s="4">
        <f t="shared" si="2"/>
        <v>200</v>
      </c>
      <c r="F19" s="4" t="s">
        <v>23</v>
      </c>
      <c r="G19" s="4">
        <v>200</v>
      </c>
      <c r="L19" s="4" t="s">
        <v>11</v>
      </c>
      <c r="M19" s="4"/>
      <c r="N19" s="4"/>
      <c r="O19" s="4"/>
      <c r="P19" s="4" t="s">
        <v>23</v>
      </c>
      <c r="Q19" s="4">
        <v>200</v>
      </c>
    </row>
    <row r="20" spans="2:17" ht="20.100000000000001" customHeight="1" x14ac:dyDescent="0.25">
      <c r="B20" s="4" t="s">
        <v>12</v>
      </c>
      <c r="C20" s="4">
        <f t="shared" si="0"/>
        <v>180</v>
      </c>
      <c r="D20" s="4">
        <f t="shared" si="1"/>
        <v>0</v>
      </c>
      <c r="E20" s="4">
        <f t="shared" si="2"/>
        <v>180</v>
      </c>
      <c r="F20" s="4" t="s">
        <v>23</v>
      </c>
      <c r="G20" s="4">
        <v>180</v>
      </c>
      <c r="L20" s="4" t="s">
        <v>12</v>
      </c>
      <c r="M20" s="4"/>
      <c r="N20" s="4"/>
      <c r="O20" s="4"/>
      <c r="P20" s="4" t="s">
        <v>23</v>
      </c>
      <c r="Q20" s="4">
        <v>180</v>
      </c>
    </row>
    <row r="21" spans="2:17" ht="20.100000000000001" customHeight="1" x14ac:dyDescent="0.25">
      <c r="B21" s="4" t="s">
        <v>14</v>
      </c>
      <c r="C21" s="4">
        <f t="shared" si="0"/>
        <v>130</v>
      </c>
      <c r="D21" s="4">
        <f t="shared" si="1"/>
        <v>0</v>
      </c>
      <c r="E21" s="4">
        <f t="shared" si="2"/>
        <v>130</v>
      </c>
      <c r="F21" s="4" t="s">
        <v>23</v>
      </c>
      <c r="G21" s="4">
        <v>130</v>
      </c>
      <c r="L21" s="4" t="s">
        <v>14</v>
      </c>
      <c r="M21" s="4"/>
      <c r="N21" s="4"/>
      <c r="O21" s="4"/>
      <c r="P21" s="4" t="s">
        <v>23</v>
      </c>
      <c r="Q21" s="4">
        <v>130</v>
      </c>
    </row>
    <row r="23" spans="2:17" ht="20.100000000000001" customHeight="1" x14ac:dyDescent="0.25">
      <c r="B23" s="11" t="s">
        <v>5</v>
      </c>
      <c r="C23" s="14">
        <f>SUMPRODUCT(F5:F13,D5:D13)</f>
        <v>894.5</v>
      </c>
      <c r="L23" s="11" t="s">
        <v>5</v>
      </c>
      <c r="M23" s="14"/>
    </row>
  </sheetData>
  <mergeCells count="2">
    <mergeCell ref="B2:G2"/>
    <mergeCell ref="L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28E2-731B-41C3-B86D-6FAD22C82DDD}">
  <sheetPr codeName="Sheet3"/>
  <dimension ref="B2:Q22"/>
  <sheetViews>
    <sheetView showGridLines="0" zoomScaleNormal="100" workbookViewId="0">
      <selection activeCell="B4" sqref="B4"/>
    </sheetView>
  </sheetViews>
  <sheetFormatPr defaultRowHeight="20.100000000000001" customHeight="1" x14ac:dyDescent="0.25"/>
  <cols>
    <col min="1" max="1" width="2.625" style="3" customWidth="1"/>
    <col min="2" max="2" width="13.75" style="3" customWidth="1"/>
    <col min="3" max="3" width="11.375" style="3" customWidth="1"/>
    <col min="4" max="4" width="14.125" style="3" customWidth="1"/>
    <col min="5" max="5" width="18.5" style="3" customWidth="1"/>
    <col min="6" max="6" width="8.25" style="3" customWidth="1"/>
    <col min="7" max="7" width="17.75" style="3" customWidth="1"/>
    <col min="8" max="8" width="2.625" style="3" customWidth="1"/>
    <col min="9" max="11" width="9" style="3"/>
    <col min="12" max="12" width="15.125" style="3" customWidth="1"/>
    <col min="13" max="13" width="10.75" style="3" bestFit="1" customWidth="1"/>
    <col min="14" max="14" width="12.5" style="3" bestFit="1" customWidth="1"/>
    <col min="15" max="15" width="16.875" style="3" bestFit="1" customWidth="1"/>
    <col min="16" max="16" width="4.875" style="3" customWidth="1"/>
    <col min="17" max="17" width="16.875" style="3" bestFit="1" customWidth="1"/>
    <col min="18" max="16384" width="9" style="3"/>
  </cols>
  <sheetData>
    <row r="2" spans="2:17" ht="20.100000000000001" customHeight="1" thickBot="1" x14ac:dyDescent="0.3">
      <c r="B2" s="30" t="s">
        <v>26</v>
      </c>
      <c r="C2" s="30"/>
      <c r="D2" s="30"/>
      <c r="E2" s="30"/>
      <c r="F2" s="30"/>
      <c r="G2" s="30"/>
      <c r="L2" s="30" t="s">
        <v>43</v>
      </c>
      <c r="M2" s="30"/>
      <c r="N2" s="30"/>
      <c r="O2" s="30"/>
      <c r="P2" s="30"/>
      <c r="Q2" s="30"/>
    </row>
    <row r="3" spans="2:17" ht="20.100000000000001" customHeight="1" thickTop="1" x14ac:dyDescent="0.25"/>
    <row r="4" spans="2:17" ht="20.100000000000001" customHeight="1" x14ac:dyDescent="0.25">
      <c r="B4" s="10" t="s">
        <v>18</v>
      </c>
      <c r="C4" s="10" t="s">
        <v>19</v>
      </c>
      <c r="D4" s="10" t="s">
        <v>27</v>
      </c>
      <c r="E4" s="10" t="s">
        <v>28</v>
      </c>
      <c r="L4" s="10" t="s">
        <v>18</v>
      </c>
      <c r="M4" s="10" t="s">
        <v>19</v>
      </c>
      <c r="N4" s="10" t="s">
        <v>27</v>
      </c>
      <c r="O4" s="10" t="s">
        <v>28</v>
      </c>
    </row>
    <row r="5" spans="2:17" ht="20.100000000000001" customHeight="1" x14ac:dyDescent="0.25">
      <c r="B5" s="4">
        <v>1</v>
      </c>
      <c r="C5" s="4">
        <v>3</v>
      </c>
      <c r="D5" s="17">
        <v>7</v>
      </c>
      <c r="E5" s="4">
        <v>1</v>
      </c>
      <c r="L5" s="4">
        <v>1</v>
      </c>
      <c r="M5" s="4">
        <v>3</v>
      </c>
      <c r="N5" s="17">
        <v>7</v>
      </c>
      <c r="O5" s="4">
        <v>1</v>
      </c>
    </row>
    <row r="6" spans="2:17" ht="20.100000000000001" customHeight="1" x14ac:dyDescent="0.25">
      <c r="B6" s="4">
        <v>1</v>
      </c>
      <c r="C6" s="4">
        <v>4</v>
      </c>
      <c r="D6" s="17">
        <v>14</v>
      </c>
      <c r="E6" s="4">
        <v>0</v>
      </c>
      <c r="L6" s="4">
        <v>1</v>
      </c>
      <c r="M6" s="4">
        <v>4</v>
      </c>
      <c r="N6" s="17">
        <v>14</v>
      </c>
      <c r="O6" s="4">
        <v>0</v>
      </c>
    </row>
    <row r="7" spans="2:17" ht="20.100000000000001" customHeight="1" x14ac:dyDescent="0.25">
      <c r="B7" s="4">
        <v>1</v>
      </c>
      <c r="C7" s="4">
        <v>5</v>
      </c>
      <c r="D7" s="17">
        <v>26</v>
      </c>
      <c r="E7" s="4">
        <v>0</v>
      </c>
      <c r="L7" s="4">
        <v>1</v>
      </c>
      <c r="M7" s="4">
        <v>5</v>
      </c>
      <c r="N7" s="17">
        <v>26</v>
      </c>
      <c r="O7" s="4">
        <v>0</v>
      </c>
    </row>
    <row r="8" spans="2:17" ht="20.100000000000001" customHeight="1" x14ac:dyDescent="0.25">
      <c r="B8" s="4">
        <v>2</v>
      </c>
      <c r="C8" s="4">
        <v>3</v>
      </c>
      <c r="D8" s="17">
        <v>29</v>
      </c>
      <c r="E8" s="4">
        <v>0</v>
      </c>
      <c r="L8" s="4">
        <v>2</v>
      </c>
      <c r="M8" s="4">
        <v>3</v>
      </c>
      <c r="N8" s="17">
        <v>29</v>
      </c>
      <c r="O8" s="4">
        <v>0</v>
      </c>
    </row>
    <row r="9" spans="2:17" ht="20.100000000000001" customHeight="1" x14ac:dyDescent="0.25">
      <c r="B9" s="4">
        <v>2</v>
      </c>
      <c r="C9" s="4">
        <v>4</v>
      </c>
      <c r="D9" s="17">
        <v>13</v>
      </c>
      <c r="E9" s="4">
        <v>0</v>
      </c>
      <c r="L9" s="4">
        <v>2</v>
      </c>
      <c r="M9" s="4">
        <v>4</v>
      </c>
      <c r="N9" s="17">
        <v>13</v>
      </c>
      <c r="O9" s="4">
        <v>0</v>
      </c>
    </row>
    <row r="10" spans="2:17" ht="20.100000000000001" customHeight="1" x14ac:dyDescent="0.25">
      <c r="B10" s="4">
        <v>2</v>
      </c>
      <c r="C10" s="4">
        <v>5</v>
      </c>
      <c r="D10" s="17">
        <v>14</v>
      </c>
      <c r="E10" s="4">
        <v>0</v>
      </c>
      <c r="L10" s="4">
        <v>2</v>
      </c>
      <c r="M10" s="4">
        <v>5</v>
      </c>
      <c r="N10" s="17">
        <v>14</v>
      </c>
      <c r="O10" s="4">
        <v>0</v>
      </c>
    </row>
    <row r="11" spans="2:17" ht="20.100000000000001" customHeight="1" x14ac:dyDescent="0.25">
      <c r="B11" s="4">
        <v>3</v>
      </c>
      <c r="C11" s="4">
        <v>3</v>
      </c>
      <c r="D11" s="17">
        <v>20</v>
      </c>
      <c r="E11" s="4">
        <v>0</v>
      </c>
      <c r="L11" s="4">
        <v>3</v>
      </c>
      <c r="M11" s="4">
        <v>3</v>
      </c>
      <c r="N11" s="17">
        <v>20</v>
      </c>
      <c r="O11" s="4">
        <v>0</v>
      </c>
    </row>
    <row r="12" spans="2:17" ht="20.100000000000001" customHeight="1" x14ac:dyDescent="0.25">
      <c r="B12" s="4">
        <v>3</v>
      </c>
      <c r="C12" s="4">
        <v>4</v>
      </c>
      <c r="D12" s="17">
        <v>5</v>
      </c>
      <c r="E12" s="4">
        <v>1</v>
      </c>
      <c r="L12" s="4">
        <v>3</v>
      </c>
      <c r="M12" s="4">
        <v>4</v>
      </c>
      <c r="N12" s="17">
        <v>5</v>
      </c>
      <c r="O12" s="4">
        <v>1</v>
      </c>
    </row>
    <row r="13" spans="2:17" ht="20.100000000000001" customHeight="1" x14ac:dyDescent="0.25">
      <c r="B13" s="4">
        <v>3</v>
      </c>
      <c r="C13" s="4">
        <v>5</v>
      </c>
      <c r="D13" s="17">
        <v>12</v>
      </c>
      <c r="E13" s="4">
        <v>0</v>
      </c>
      <c r="L13" s="4">
        <v>3</v>
      </c>
      <c r="M13" s="4">
        <v>5</v>
      </c>
      <c r="N13" s="17">
        <v>12</v>
      </c>
      <c r="O13" s="4">
        <v>0</v>
      </c>
    </row>
    <row r="15" spans="2:17" ht="20.100000000000001" customHeight="1" x14ac:dyDescent="0.25">
      <c r="B15" s="10" t="s">
        <v>21</v>
      </c>
      <c r="C15" s="10" t="s">
        <v>29</v>
      </c>
      <c r="D15" s="10" t="s">
        <v>30</v>
      </c>
      <c r="E15" s="10" t="s">
        <v>31</v>
      </c>
      <c r="F15" s="4"/>
      <c r="G15" s="10" t="s">
        <v>28</v>
      </c>
      <c r="L15" s="10" t="s">
        <v>21</v>
      </c>
      <c r="M15" s="10" t="s">
        <v>29</v>
      </c>
      <c r="N15" s="10" t="s">
        <v>30</v>
      </c>
      <c r="O15" s="10" t="s">
        <v>31</v>
      </c>
      <c r="P15" s="4"/>
      <c r="Q15" s="10" t="s">
        <v>28</v>
      </c>
    </row>
    <row r="16" spans="2:17" ht="20.100000000000001" customHeight="1" x14ac:dyDescent="0.25">
      <c r="B16" s="4">
        <v>1</v>
      </c>
      <c r="C16" s="4">
        <f>SUMIF($C$5:$C$13,B16,$E$5:$E$13)</f>
        <v>0</v>
      </c>
      <c r="D16" s="4">
        <f>SUMIF($B$5:$B$13,B16,$E$5:$E$13)</f>
        <v>1</v>
      </c>
      <c r="E16" s="4">
        <f>C16-D16</f>
        <v>-1</v>
      </c>
      <c r="F16" s="4" t="s">
        <v>23</v>
      </c>
      <c r="G16" s="4">
        <v>-1</v>
      </c>
      <c r="L16" s="4">
        <v>1</v>
      </c>
      <c r="M16" s="4"/>
      <c r="N16" s="4"/>
      <c r="O16" s="4"/>
      <c r="P16" s="4" t="s">
        <v>23</v>
      </c>
      <c r="Q16" s="4"/>
    </row>
    <row r="17" spans="2:17" ht="20.100000000000001" customHeight="1" x14ac:dyDescent="0.25">
      <c r="B17" s="4">
        <v>2</v>
      </c>
      <c r="C17" s="4">
        <f>SUMIF($C$5:$C$13,B17,$E$5:$E$13)</f>
        <v>0</v>
      </c>
      <c r="D17" s="4">
        <f>SUMIF($B$5:$B$13,B17,$E$5:$E$13)</f>
        <v>0</v>
      </c>
      <c r="E17" s="4">
        <f t="shared" ref="E17:E20" si="0">C17-D17</f>
        <v>0</v>
      </c>
      <c r="F17" s="4" t="s">
        <v>23</v>
      </c>
      <c r="G17" s="4">
        <v>0</v>
      </c>
      <c r="L17" s="4">
        <v>2</v>
      </c>
      <c r="M17" s="4"/>
      <c r="N17" s="4"/>
      <c r="O17" s="4"/>
      <c r="P17" s="4" t="s">
        <v>23</v>
      </c>
      <c r="Q17" s="4"/>
    </row>
    <row r="18" spans="2:17" ht="20.100000000000001" customHeight="1" x14ac:dyDescent="0.25">
      <c r="B18" s="4">
        <v>3</v>
      </c>
      <c r="C18" s="4">
        <f>SUMIF($C$5:$C$13,B18,$E$5:$E$13)</f>
        <v>1</v>
      </c>
      <c r="D18" s="4">
        <f>SUMIF($B$5:$B$13,B18,$E$5:$E$13)</f>
        <v>1</v>
      </c>
      <c r="E18" s="4">
        <f t="shared" si="0"/>
        <v>0</v>
      </c>
      <c r="F18" s="4" t="s">
        <v>23</v>
      </c>
      <c r="G18" s="4">
        <v>0</v>
      </c>
      <c r="L18" s="4">
        <v>3</v>
      </c>
      <c r="M18" s="4"/>
      <c r="N18" s="4"/>
      <c r="O18" s="4"/>
      <c r="P18" s="4" t="s">
        <v>23</v>
      </c>
      <c r="Q18" s="4"/>
    </row>
    <row r="19" spans="2:17" ht="20.100000000000001" customHeight="1" x14ac:dyDescent="0.25">
      <c r="B19" s="4">
        <v>4</v>
      </c>
      <c r="C19" s="4">
        <f>SUMIF($C$5:$C$13,B19,$E$5:$E$13)</f>
        <v>1</v>
      </c>
      <c r="D19" s="4">
        <f>SUMIF($B$5:$B$13,B19,$E$5:$E$13)</f>
        <v>0</v>
      </c>
      <c r="E19" s="4">
        <f t="shared" si="0"/>
        <v>1</v>
      </c>
      <c r="F19" s="4" t="s">
        <v>23</v>
      </c>
      <c r="G19" s="4">
        <v>1</v>
      </c>
      <c r="L19" s="4">
        <v>4</v>
      </c>
      <c r="M19" s="4"/>
      <c r="N19" s="4"/>
      <c r="O19" s="4"/>
      <c r="P19" s="4" t="s">
        <v>23</v>
      </c>
      <c r="Q19" s="4"/>
    </row>
    <row r="20" spans="2:17" ht="20.100000000000001" customHeight="1" x14ac:dyDescent="0.25">
      <c r="B20" s="4">
        <v>5</v>
      </c>
      <c r="C20" s="4">
        <f>SUMIF($C$5:$C$13,B20,$E$5:$E$13)</f>
        <v>0</v>
      </c>
      <c r="D20" s="4">
        <f>SUMIF($B$5:$B$13,B20,$E$5:$E$13)</f>
        <v>0</v>
      </c>
      <c r="E20" s="4">
        <f t="shared" si="0"/>
        <v>0</v>
      </c>
      <c r="F20" s="4" t="s">
        <v>23</v>
      </c>
      <c r="G20" s="4">
        <v>0</v>
      </c>
      <c r="L20" s="4">
        <v>5</v>
      </c>
      <c r="M20" s="4"/>
      <c r="N20" s="4"/>
      <c r="O20" s="4"/>
      <c r="P20" s="4" t="s">
        <v>23</v>
      </c>
      <c r="Q20" s="4"/>
    </row>
    <row r="22" spans="2:17" ht="41.25" customHeight="1" x14ac:dyDescent="0.25">
      <c r="B22" s="25" t="s">
        <v>32</v>
      </c>
      <c r="C22" s="18">
        <f>SUMPRODUCT(E5:E13,D5:D13)</f>
        <v>12</v>
      </c>
      <c r="L22" s="25" t="s">
        <v>32</v>
      </c>
      <c r="M22" s="18"/>
    </row>
  </sheetData>
  <mergeCells count="2">
    <mergeCell ref="B2:G2"/>
    <mergeCell ref="L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B323F-8D31-4C45-AA57-19D43FBC6501}">
  <sheetPr codeName="Sheet4"/>
  <dimension ref="B2:R15"/>
  <sheetViews>
    <sheetView showGridLines="0" zoomScaleNormal="100" workbookViewId="0">
      <selection activeCell="B4" sqref="B4"/>
    </sheetView>
  </sheetViews>
  <sheetFormatPr defaultRowHeight="20.100000000000001" customHeight="1" x14ac:dyDescent="0.25"/>
  <cols>
    <col min="1" max="1" width="3.625" style="3" customWidth="1"/>
    <col min="2" max="2" width="17.875" style="3" customWidth="1"/>
    <col min="3" max="3" width="9.375" style="3" customWidth="1"/>
    <col min="4" max="4" width="7.875" style="3" customWidth="1"/>
    <col min="5" max="5" width="8.25" style="3" customWidth="1"/>
    <col min="6" max="6" width="8.625" style="3" customWidth="1"/>
    <col min="7" max="7" width="8.375" style="3" customWidth="1"/>
    <col min="8" max="8" width="12.5" style="3" customWidth="1"/>
    <col min="9" max="9" width="3.625" style="3" customWidth="1"/>
    <col min="10" max="10" width="15.75" style="3" bestFit="1" customWidth="1"/>
    <col min="11" max="11" width="9" style="3"/>
    <col min="12" max="12" width="16.75" style="3" bestFit="1" customWidth="1"/>
    <col min="13" max="17" width="9" style="3"/>
    <col min="18" max="18" width="10.625" style="3" bestFit="1" customWidth="1"/>
    <col min="19" max="16384" width="9" style="3"/>
  </cols>
  <sheetData>
    <row r="2" spans="2:18" ht="20.100000000000001" customHeight="1" thickBot="1" x14ac:dyDescent="0.3">
      <c r="B2" s="31" t="s">
        <v>42</v>
      </c>
      <c r="C2" s="31"/>
      <c r="D2" s="31"/>
      <c r="E2" s="31"/>
      <c r="F2" s="31"/>
      <c r="G2" s="31"/>
      <c r="H2" s="31"/>
      <c r="L2" s="31" t="s">
        <v>43</v>
      </c>
      <c r="M2" s="31"/>
      <c r="N2" s="31"/>
      <c r="O2" s="31"/>
      <c r="P2" s="31"/>
      <c r="Q2" s="31"/>
      <c r="R2" s="31"/>
    </row>
    <row r="3" spans="2:18" ht="20.100000000000001" customHeight="1" thickTop="1" x14ac:dyDescent="0.25"/>
    <row r="4" spans="2:18" ht="20.100000000000001" customHeight="1" x14ac:dyDescent="0.25">
      <c r="B4" s="26"/>
      <c r="C4" s="22" t="s">
        <v>35</v>
      </c>
      <c r="D4" s="22" t="s">
        <v>34</v>
      </c>
      <c r="E4" s="22" t="s">
        <v>36</v>
      </c>
      <c r="F4" s="22" t="s">
        <v>37</v>
      </c>
      <c r="G4" s="22" t="s">
        <v>38</v>
      </c>
      <c r="H4" s="22" t="s">
        <v>39</v>
      </c>
      <c r="L4" s="26"/>
      <c r="M4" s="22" t="s">
        <v>35</v>
      </c>
      <c r="N4" s="22" t="s">
        <v>34</v>
      </c>
      <c r="O4" s="22" t="s">
        <v>36</v>
      </c>
      <c r="P4" s="22" t="s">
        <v>37</v>
      </c>
      <c r="Q4" s="22" t="s">
        <v>38</v>
      </c>
      <c r="R4" s="22" t="s">
        <v>39</v>
      </c>
    </row>
    <row r="5" spans="2:18" ht="20.100000000000001" customHeight="1" x14ac:dyDescent="0.25">
      <c r="B5" s="22" t="s">
        <v>35</v>
      </c>
      <c r="C5" s="20">
        <v>1</v>
      </c>
      <c r="D5" s="20">
        <v>0</v>
      </c>
      <c r="E5" s="20">
        <v>0</v>
      </c>
      <c r="F5" s="20">
        <v>1</v>
      </c>
      <c r="G5" s="20">
        <v>1</v>
      </c>
      <c r="H5" s="20">
        <v>9</v>
      </c>
      <c r="L5" s="22" t="s">
        <v>35</v>
      </c>
      <c r="M5" s="20">
        <v>1</v>
      </c>
      <c r="N5" s="20">
        <v>0</v>
      </c>
      <c r="O5" s="20">
        <v>0</v>
      </c>
      <c r="P5" s="20">
        <v>1</v>
      </c>
      <c r="Q5" s="20">
        <v>1</v>
      </c>
      <c r="R5" s="20"/>
    </row>
    <row r="6" spans="2:18" ht="20.100000000000001" customHeight="1" x14ac:dyDescent="0.25">
      <c r="B6" s="22" t="s">
        <v>34</v>
      </c>
      <c r="C6" s="20">
        <v>0</v>
      </c>
      <c r="D6" s="20">
        <v>1</v>
      </c>
      <c r="E6" s="20">
        <v>1</v>
      </c>
      <c r="F6" s="20">
        <v>1</v>
      </c>
      <c r="G6" s="20">
        <v>0</v>
      </c>
      <c r="H6" s="20">
        <v>5</v>
      </c>
      <c r="L6" s="22" t="s">
        <v>34</v>
      </c>
      <c r="M6" s="20">
        <v>0</v>
      </c>
      <c r="N6" s="20">
        <v>1</v>
      </c>
      <c r="O6" s="20">
        <v>1</v>
      </c>
      <c r="P6" s="20">
        <v>1</v>
      </c>
      <c r="Q6" s="20">
        <v>0</v>
      </c>
      <c r="R6" s="20"/>
    </row>
    <row r="7" spans="2:18" ht="20.100000000000001" customHeight="1" x14ac:dyDescent="0.25">
      <c r="B7" s="22" t="s">
        <v>36</v>
      </c>
      <c r="C7" s="20">
        <v>1</v>
      </c>
      <c r="D7" s="20">
        <v>0</v>
      </c>
      <c r="E7" s="20">
        <v>1</v>
      </c>
      <c r="F7" s="20">
        <v>0</v>
      </c>
      <c r="G7" s="20">
        <v>0</v>
      </c>
      <c r="H7" s="20">
        <v>1</v>
      </c>
      <c r="L7" s="22" t="s">
        <v>36</v>
      </c>
      <c r="M7" s="20">
        <v>1</v>
      </c>
      <c r="N7" s="20">
        <v>0</v>
      </c>
      <c r="O7" s="20">
        <v>1</v>
      </c>
      <c r="P7" s="20">
        <v>0</v>
      </c>
      <c r="Q7" s="20">
        <v>0</v>
      </c>
      <c r="R7" s="20"/>
    </row>
    <row r="8" spans="2:18" ht="20.100000000000001" customHeight="1" x14ac:dyDescent="0.25">
      <c r="B8" s="22" t="s">
        <v>37</v>
      </c>
      <c r="C8" s="20">
        <v>1</v>
      </c>
      <c r="D8" s="20">
        <v>0</v>
      </c>
      <c r="E8" s="20">
        <v>0</v>
      </c>
      <c r="F8" s="20">
        <v>0</v>
      </c>
      <c r="G8" s="20">
        <v>1</v>
      </c>
      <c r="H8" s="20">
        <v>0</v>
      </c>
      <c r="L8" s="22" t="s">
        <v>37</v>
      </c>
      <c r="M8" s="20">
        <v>1</v>
      </c>
      <c r="N8" s="20">
        <v>0</v>
      </c>
      <c r="O8" s="20">
        <v>0</v>
      </c>
      <c r="P8" s="20">
        <v>0</v>
      </c>
      <c r="Q8" s="20">
        <v>1</v>
      </c>
      <c r="R8" s="20"/>
    </row>
    <row r="9" spans="2:18" ht="20.100000000000001" customHeight="1" x14ac:dyDescent="0.25">
      <c r="B9" s="22" t="s">
        <v>38</v>
      </c>
      <c r="C9" s="20">
        <v>0</v>
      </c>
      <c r="D9" s="20">
        <v>1</v>
      </c>
      <c r="E9" s="20">
        <v>0</v>
      </c>
      <c r="F9" s="20">
        <v>0</v>
      </c>
      <c r="G9" s="20">
        <v>1</v>
      </c>
      <c r="H9" s="20">
        <v>0</v>
      </c>
      <c r="L9" s="22" t="s">
        <v>38</v>
      </c>
      <c r="M9" s="20">
        <v>0</v>
      </c>
      <c r="N9" s="20">
        <v>1</v>
      </c>
      <c r="O9" s="20">
        <v>0</v>
      </c>
      <c r="P9" s="20">
        <v>0</v>
      </c>
      <c r="Q9" s="20">
        <v>1</v>
      </c>
      <c r="R9" s="20"/>
    </row>
    <row r="10" spans="2:18" ht="20.100000000000001" customHeight="1" x14ac:dyDescent="0.25">
      <c r="B10" s="21"/>
      <c r="C10" s="19"/>
      <c r="D10" s="19"/>
      <c r="E10" s="19"/>
      <c r="F10" s="19"/>
      <c r="G10" s="19"/>
      <c r="H10" s="19"/>
      <c r="I10" s="19"/>
      <c r="J10" s="19"/>
      <c r="L10" s="21"/>
      <c r="M10" s="19"/>
      <c r="N10" s="19"/>
      <c r="O10" s="19"/>
      <c r="P10" s="19"/>
      <c r="Q10" s="19"/>
      <c r="R10" s="19"/>
    </row>
    <row r="11" spans="2:18" ht="20.100000000000001" customHeight="1" x14ac:dyDescent="0.25">
      <c r="B11" s="23" t="s">
        <v>33</v>
      </c>
      <c r="C11" s="20">
        <f>SUMPRODUCT($H$5:$H$9,C5:C9)</f>
        <v>10</v>
      </c>
      <c r="D11" s="20">
        <f t="shared" ref="D11:G11" si="0">SUMPRODUCT($H$5:$H$9,D5:D9)</f>
        <v>5</v>
      </c>
      <c r="E11" s="20">
        <f t="shared" si="0"/>
        <v>6</v>
      </c>
      <c r="F11" s="20">
        <f t="shared" si="0"/>
        <v>14</v>
      </c>
      <c r="G11" s="20">
        <f t="shared" si="0"/>
        <v>9</v>
      </c>
      <c r="H11"/>
      <c r="I11"/>
      <c r="J11" s="21"/>
      <c r="L11" s="23" t="s">
        <v>33</v>
      </c>
      <c r="M11" s="20"/>
      <c r="N11" s="20"/>
      <c r="O11" s="20"/>
      <c r="P11" s="20"/>
      <c r="Q11" s="20"/>
      <c r="R11"/>
    </row>
    <row r="12" spans="2:18" ht="20.100000000000001" customHeight="1" x14ac:dyDescent="0.25">
      <c r="B12" s="19"/>
      <c r="C12" s="21" t="s">
        <v>4</v>
      </c>
      <c r="D12" s="21" t="s">
        <v>4</v>
      </c>
      <c r="E12" s="21" t="s">
        <v>4</v>
      </c>
      <c r="F12" s="21" t="s">
        <v>4</v>
      </c>
      <c r="G12" s="21" t="s">
        <v>4</v>
      </c>
      <c r="H12"/>
      <c r="I12"/>
      <c r="J12" s="21"/>
      <c r="L12" s="19"/>
      <c r="M12" s="21" t="s">
        <v>4</v>
      </c>
      <c r="N12" s="21" t="s">
        <v>4</v>
      </c>
      <c r="O12" s="21" t="s">
        <v>4</v>
      </c>
      <c r="P12" s="21" t="s">
        <v>4</v>
      </c>
      <c r="Q12" s="21" t="s">
        <v>4</v>
      </c>
      <c r="R12"/>
    </row>
    <row r="13" spans="2:18" ht="20.100000000000001" customHeight="1" x14ac:dyDescent="0.25">
      <c r="B13" s="23" t="s">
        <v>40</v>
      </c>
      <c r="C13" s="20">
        <v>10</v>
      </c>
      <c r="D13" s="20">
        <v>5</v>
      </c>
      <c r="E13" s="20">
        <v>6</v>
      </c>
      <c r="F13" s="20">
        <v>12</v>
      </c>
      <c r="G13" s="20">
        <v>7</v>
      </c>
      <c r="H13"/>
      <c r="I13"/>
      <c r="J13" s="21"/>
      <c r="L13" s="23" t="s">
        <v>40</v>
      </c>
      <c r="M13" s="20">
        <v>10</v>
      </c>
      <c r="N13" s="20">
        <v>5</v>
      </c>
      <c r="O13" s="20">
        <v>6</v>
      </c>
      <c r="P13" s="20">
        <v>12</v>
      </c>
      <c r="Q13" s="20">
        <v>7</v>
      </c>
      <c r="R13"/>
    </row>
    <row r="14" spans="2:18" ht="20.100000000000001" customHeight="1" x14ac:dyDescent="0.25">
      <c r="B14" s="21"/>
      <c r="C14" s="21"/>
      <c r="D14" s="21"/>
      <c r="E14" s="21"/>
      <c r="F14" s="21"/>
      <c r="G14" s="21"/>
      <c r="H14" s="21"/>
      <c r="I14" s="21"/>
      <c r="J14" s="21"/>
      <c r="L14" s="21"/>
      <c r="M14" s="21"/>
      <c r="N14" s="21"/>
      <c r="O14" s="21"/>
      <c r="P14" s="21"/>
      <c r="Q14" s="21"/>
      <c r="R14" s="21"/>
    </row>
    <row r="15" spans="2:18" ht="20.100000000000001" customHeight="1" x14ac:dyDescent="0.25">
      <c r="B15" s="24" t="s">
        <v>41</v>
      </c>
      <c r="C15" s="27">
        <f>SUM($H$5:$H$9)</f>
        <v>15</v>
      </c>
      <c r="D15" s="21"/>
      <c r="E15" s="21"/>
      <c r="F15" s="21"/>
      <c r="G15" s="21"/>
      <c r="H15" s="21"/>
      <c r="I15" s="21"/>
      <c r="J15" s="21"/>
      <c r="L15" s="24" t="s">
        <v>41</v>
      </c>
      <c r="M15" s="27"/>
      <c r="N15" s="21"/>
      <c r="O15" s="21"/>
      <c r="P15" s="21"/>
      <c r="Q15" s="21"/>
      <c r="R15" s="21"/>
    </row>
  </sheetData>
  <mergeCells count="2">
    <mergeCell ref="B2:H2"/>
    <mergeCell ref="L2:R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Transportation Problem</vt:lpstr>
      <vt:lpstr>Transshipment Problem</vt:lpstr>
      <vt:lpstr>Shortest Path Problem</vt:lpstr>
      <vt:lpstr>Schedule Optimization</vt:lpstr>
      <vt:lpstr>'Transportation Problem'!Print_Area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Eshrak</cp:lastModifiedBy>
  <cp:lastPrinted>2018-11-05T18:02:27Z</cp:lastPrinted>
  <dcterms:created xsi:type="dcterms:W3CDTF">2018-11-01T15:57:10Z</dcterms:created>
  <dcterms:modified xsi:type="dcterms:W3CDTF">2022-11-30T06:54:08Z</dcterms:modified>
</cp:coreProperties>
</file>