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ofteko\article 72\"/>
    </mc:Choice>
  </mc:AlternateContent>
  <xr:revisionPtr revIDLastSave="0" documentId="13_ncr:1_{8FF66E6E-407A-4F62-9252-1E9E28C7A784}" xr6:coauthVersionLast="47" xr6:coauthVersionMax="47" xr10:uidLastSave="{00000000-0000-0000-0000-000000000000}"/>
  <bookViews>
    <workbookView xWindow="-108" yWindow="-108" windowWidth="23256" windowHeight="12576" firstSheet="2" activeTab="6" xr2:uid="{D302517F-F507-4E2A-9D8F-90BF82D85BF0}"/>
  </bookViews>
  <sheets>
    <sheet name="Overview" sheetId="5" r:id="rId1"/>
    <sheet name="Manually (2)" sheetId="11" r:id="rId2"/>
    <sheet name="Manually (3)" sheetId="12" r:id="rId3"/>
    <sheet name="Manually" sheetId="1" r:id="rId4"/>
    <sheet name="STDEVP" sheetId="2" r:id="rId5"/>
    <sheet name="Distributed Frequency (2)" sheetId="10" r:id="rId6"/>
    <sheet name="Distributed Frequency (3)" sheetId="13" r:id="rId7"/>
    <sheet name="Distributed Frequency" sheetId="9" r:id="rId8"/>
    <sheet name="Mean" sheetId="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3" l="1"/>
  <c r="C14" i="13"/>
  <c r="F6" i="13"/>
  <c r="F7" i="13"/>
  <c r="F8" i="13"/>
  <c r="F9" i="13"/>
  <c r="F10" i="13"/>
  <c r="F11" i="13"/>
  <c r="F5" i="13"/>
  <c r="E11" i="13"/>
  <c r="E10" i="13"/>
  <c r="E9" i="13"/>
  <c r="E8" i="13"/>
  <c r="E7" i="13"/>
  <c r="E6" i="13"/>
  <c r="E5" i="13"/>
  <c r="C13" i="13" s="1"/>
  <c r="C15" i="9"/>
  <c r="C14" i="9"/>
  <c r="F6" i="9"/>
  <c r="F7" i="9"/>
  <c r="F8" i="9"/>
  <c r="F9" i="9"/>
  <c r="F10" i="9"/>
  <c r="F11" i="9"/>
  <c r="F5" i="9"/>
  <c r="C13" i="9"/>
  <c r="E6" i="9"/>
  <c r="E7" i="9"/>
  <c r="E8" i="9"/>
  <c r="E9" i="9"/>
  <c r="E10" i="9"/>
  <c r="E11" i="9"/>
  <c r="D13" i="1"/>
  <c r="D12" i="1"/>
  <c r="F6" i="1"/>
  <c r="F7" i="1"/>
  <c r="F8" i="1"/>
  <c r="F9" i="1"/>
  <c r="E6" i="12"/>
  <c r="E7" i="12"/>
  <c r="E8" i="12"/>
  <c r="E9" i="12"/>
  <c r="E5" i="12"/>
  <c r="D11" i="11"/>
  <c r="D11" i="12"/>
  <c r="E5" i="9"/>
  <c r="D11" i="7" l="1"/>
  <c r="D11" i="2"/>
  <c r="D11" i="1"/>
  <c r="E6" i="1" s="1"/>
  <c r="E5" i="1" l="1"/>
  <c r="F5" i="1" s="1"/>
  <c r="E9" i="1"/>
  <c r="E8" i="1"/>
  <c r="E7" i="1"/>
</calcChain>
</file>

<file path=xl/sharedStrings.xml><?xml version="1.0" encoding="utf-8"?>
<sst xmlns="http://schemas.openxmlformats.org/spreadsheetml/2006/main" count="171" uniqueCount="35">
  <si>
    <t>ID</t>
  </si>
  <si>
    <t>Student Name</t>
  </si>
  <si>
    <t xml:space="preserve">Allen Perl          </t>
  </si>
  <si>
    <t xml:space="preserve">Anthony Whitney     </t>
  </si>
  <si>
    <t xml:space="preserve">Thomas Owens        </t>
  </si>
  <si>
    <t xml:space="preserve">Melvin Schmitz      </t>
  </si>
  <si>
    <t xml:space="preserve">John Hoffman        </t>
  </si>
  <si>
    <t>Caculating Manually</t>
  </si>
  <si>
    <t>Using STDEVP Function</t>
  </si>
  <si>
    <t>Mark</t>
  </si>
  <si>
    <t>Dataset Overview</t>
  </si>
  <si>
    <t>&gt;&gt; Do yourself &gt;&gt;</t>
  </si>
  <si>
    <t>Mark (x)</t>
  </si>
  <si>
    <t>Pam</t>
  </si>
  <si>
    <t>Ron</t>
  </si>
  <si>
    <t>Lisa</t>
  </si>
  <si>
    <t>Alen</t>
  </si>
  <si>
    <t>Michael</t>
  </si>
  <si>
    <r>
      <t xml:space="preserve">(x - </t>
    </r>
    <r>
      <rPr>
        <b/>
        <sz val="14"/>
        <color theme="1"/>
        <rFont val="Calibri"/>
        <family val="2"/>
      </rPr>
      <t>µ)</t>
    </r>
  </si>
  <si>
    <r>
      <t xml:space="preserve">(x - </t>
    </r>
    <r>
      <rPr>
        <b/>
        <sz val="14"/>
        <color theme="1"/>
        <rFont val="Calibri"/>
        <family val="2"/>
      </rPr>
      <t>µ)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</si>
  <si>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Average Mark (</t>
    </r>
    <r>
      <rPr>
        <b/>
        <sz val="14"/>
        <color theme="1"/>
        <rFont val="Calibri"/>
        <family val="2"/>
      </rPr>
      <t>µ)</t>
    </r>
  </si>
  <si>
    <r>
      <t>∑(x - µ)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</si>
  <si>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t>Sigma(Std. Deviation)</t>
  </si>
  <si>
    <t>Mean</t>
  </si>
  <si>
    <t>Calculating Arithmetic Mean</t>
  </si>
  <si>
    <t>Year</t>
  </si>
  <si>
    <t>Runs, x</t>
  </si>
  <si>
    <t>Number of Batters, f</t>
  </si>
  <si>
    <t>f*x</t>
  </si>
  <si>
    <t>f*(x-x̄)^2</t>
  </si>
  <si>
    <t>Average, x̄</t>
  </si>
  <si>
    <t>∑f*(x-x̄)^2/∑f</t>
  </si>
  <si>
    <t>Standard Deviation</t>
  </si>
  <si>
    <t>Calculating Sigma For Distributed Frequency</t>
  </si>
  <si>
    <t>No. of Batters,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</si>
</sst>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vertAlign val="superscript"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2" fillId="5" borderId="1" xfId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1771650</xdr:colOff>
      <xdr:row>13</xdr:row>
      <xdr:rowOff>28575</xdr:rowOff>
    </xdr:from>
    <xdr:ext cx="1000125" cy="7048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80A7EFB7-1212-4157-B013-3F41E19A2F2E}"/>
                </a:ext>
              </a:extLst>
            </xdr:cNvPr>
            <xdr:cNvSpPr txBox="1"/>
          </xdr:nvSpPr>
          <xdr:spPr>
            <a:xfrm>
              <a:off x="13628370" y="3259455"/>
              <a:ext cx="1000125" cy="704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12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en-US" sz="12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nary>
                              <m:naryPr>
                                <m:chr m:val="∑"/>
                                <m:subHide m:val="on"/>
                                <m:supHide m:val="on"/>
                                <m:ctrlPr>
                                  <a:rPr lang="en-US" sz="1200" i="1">
                                    <a:latin typeface="Cambria Math" panose="02040503050406030204" pitchFamily="18" charset="0"/>
                                  </a:rPr>
                                </m:ctrlPr>
                              </m:naryPr>
                              <m:sub/>
                              <m:sup/>
                              <m:e>
                                <m: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  <m:sSup>
                                  <m:sSupPr>
                                    <m:ctrlPr>
                                      <a:rPr lang="en-US" sz="12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US" sz="12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n-US" sz="12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𝑥</m:t>
                                    </m:r>
                                    <m:r>
                                      <a:rPr lang="en-US" sz="12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acc>
                                      <m:accPr>
                                        <m:chr m:val="̄"/>
                                        <m:ctrlPr>
                                          <a:rPr lang="en-US" sz="12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a:rPr lang="en-US" sz="12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𝑥</m:t>
                                        </m:r>
                                      </m:e>
                                    </m:acc>
                                    <m:r>
                                      <a:rPr lang="en-US" sz="12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)</m:t>
                                    </m:r>
                                  </m:e>
                                  <m:sup>
                                    <m:r>
                                      <a:rPr lang="en-US" sz="1200" b="0" i="1">
                                        <a:latin typeface="Cambria Math" panose="02040503050406030204" pitchFamily="18" charset="0"/>
                                      </a:rPr>
                                      <m:t>2</m:t>
                                    </m:r>
                                  </m:sup>
                                </m:sSup>
                              </m:e>
                            </m:nary>
                          </m:num>
                          <m:den>
                            <m:nary>
                              <m:naryPr>
                                <m:chr m:val="∑"/>
                                <m:subHide m:val="on"/>
                                <m:supHide m:val="on"/>
                                <m:ctrlPr>
                                  <a:rPr lang="en-US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naryPr>
                              <m:sub/>
                              <m:sup/>
                              <m:e>
                                <m:r>
                                  <a:rPr lang="en-US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</m:nary>
                          </m:den>
                        </m:f>
                      </m:e>
                    </m:rad>
                  </m:oMath>
                </m:oMathPara>
              </a14:m>
              <a:endParaRPr lang="en-US" sz="12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80A7EFB7-1212-4157-B013-3F41E19A2F2E}"/>
                </a:ext>
              </a:extLst>
            </xdr:cNvPr>
            <xdr:cNvSpPr txBox="1"/>
          </xdr:nvSpPr>
          <xdr:spPr>
            <a:xfrm>
              <a:off x="13628370" y="3259455"/>
              <a:ext cx="1000125" cy="704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200" i="0">
                  <a:latin typeface="Cambria Math" panose="02040503050406030204" pitchFamily="18" charset="0"/>
                </a:rPr>
                <a:t>√((∑</a:t>
              </a:r>
              <a:r>
                <a:rPr lang="en-US" sz="1200" b="0" i="0">
                  <a:latin typeface="Cambria Math" panose="02040503050406030204" pitchFamily="18" charset="0"/>
                </a:rPr>
                <a:t>▒〖𝑓〖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(𝑥−𝑥 ̄)〗^</a:t>
              </a:r>
              <a:r>
                <a:rPr lang="en-US" sz="1200" b="0" i="0">
                  <a:latin typeface="Cambria Math" panose="02040503050406030204" pitchFamily="18" charset="0"/>
                </a:rPr>
                <a:t>2 〗)/(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∑▒𝑓))</a:t>
              </a:r>
              <a:endParaRPr lang="en-US" sz="12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1771650</xdr:colOff>
      <xdr:row>13</xdr:row>
      <xdr:rowOff>28575</xdr:rowOff>
    </xdr:from>
    <xdr:ext cx="1000125" cy="7048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2E9F5C56-52C4-4C18-9FCB-349E6CF5C4D8}"/>
                </a:ext>
              </a:extLst>
            </xdr:cNvPr>
            <xdr:cNvSpPr txBox="1"/>
          </xdr:nvSpPr>
          <xdr:spPr>
            <a:xfrm>
              <a:off x="4385310" y="3259455"/>
              <a:ext cx="1000125" cy="704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12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en-US" sz="12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nary>
                              <m:naryPr>
                                <m:chr m:val="∑"/>
                                <m:subHide m:val="on"/>
                                <m:supHide m:val="on"/>
                                <m:ctrlPr>
                                  <a:rPr lang="en-US" sz="1200" i="1">
                                    <a:latin typeface="Cambria Math" panose="02040503050406030204" pitchFamily="18" charset="0"/>
                                  </a:rPr>
                                </m:ctrlPr>
                              </m:naryPr>
                              <m:sub/>
                              <m:sup/>
                              <m:e>
                                <m: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  <m:sSup>
                                  <m:sSupPr>
                                    <m:ctrlPr>
                                      <a:rPr lang="en-US" sz="12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US" sz="12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n-US" sz="12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𝑥</m:t>
                                    </m:r>
                                    <m:r>
                                      <a:rPr lang="en-US" sz="12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acc>
                                      <m:accPr>
                                        <m:chr m:val="̄"/>
                                        <m:ctrlPr>
                                          <a:rPr lang="en-US" sz="12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a:rPr lang="en-US" sz="12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𝑥</m:t>
                                        </m:r>
                                      </m:e>
                                    </m:acc>
                                    <m:r>
                                      <a:rPr lang="en-US" sz="12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)</m:t>
                                    </m:r>
                                  </m:e>
                                  <m:sup>
                                    <m:r>
                                      <a:rPr lang="en-US" sz="1200" b="0" i="1">
                                        <a:latin typeface="Cambria Math" panose="02040503050406030204" pitchFamily="18" charset="0"/>
                                      </a:rPr>
                                      <m:t>2</m:t>
                                    </m:r>
                                  </m:sup>
                                </m:sSup>
                              </m:e>
                            </m:nary>
                          </m:num>
                          <m:den>
                            <m:nary>
                              <m:naryPr>
                                <m:chr m:val="∑"/>
                                <m:subHide m:val="on"/>
                                <m:supHide m:val="on"/>
                                <m:ctrlPr>
                                  <a:rPr lang="en-US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naryPr>
                              <m:sub/>
                              <m:sup/>
                              <m:e>
                                <m:r>
                                  <a:rPr lang="en-US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e>
                            </m:nary>
                          </m:den>
                        </m:f>
                      </m:e>
                    </m:rad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2E9F5C56-52C4-4C18-9FCB-349E6CF5C4D8}"/>
                </a:ext>
              </a:extLst>
            </xdr:cNvPr>
            <xdr:cNvSpPr txBox="1"/>
          </xdr:nvSpPr>
          <xdr:spPr>
            <a:xfrm>
              <a:off x="4385310" y="3259455"/>
              <a:ext cx="1000125" cy="704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200" i="0">
                  <a:latin typeface="Cambria Math" panose="02040503050406030204" pitchFamily="18" charset="0"/>
                </a:rPr>
                <a:t>√((∑</a:t>
              </a:r>
              <a:r>
                <a:rPr lang="en-US" sz="1200" b="0" i="0">
                  <a:latin typeface="Cambria Math" panose="02040503050406030204" pitchFamily="18" charset="0"/>
                </a:rPr>
                <a:t>▒〖𝑓〖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(𝑥−𝑥 ̄)〗^</a:t>
              </a:r>
              <a:r>
                <a:rPr lang="en-US" sz="1200" b="0" i="0">
                  <a:latin typeface="Cambria Math" panose="02040503050406030204" pitchFamily="18" charset="0"/>
                </a:rPr>
                <a:t>2 〗)/(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∑▒𝑓))</a:t>
              </a:r>
              <a:endParaRPr lang="en-US" sz="12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9EC23-E617-4E88-BC6D-63388C7353A2}">
  <sheetPr codeName="Sheet1"/>
  <dimension ref="B2:N11"/>
  <sheetViews>
    <sheetView showGridLines="0" workbookViewId="0">
      <selection activeCell="D18" sqref="D18"/>
    </sheetView>
  </sheetViews>
  <sheetFormatPr defaultColWidth="9.109375" defaultRowHeight="20.100000000000001" customHeight="1" x14ac:dyDescent="0.3"/>
  <cols>
    <col min="1" max="1" width="4" style="1" customWidth="1"/>
    <col min="2" max="2" width="24.6640625" style="1" customWidth="1"/>
    <col min="3" max="4" width="12.44140625" style="1" customWidth="1"/>
    <col min="5" max="11" width="9.109375" style="1"/>
    <col min="12" max="12" width="20.77734375" style="1" customWidth="1"/>
    <col min="13" max="13" width="22.44140625" style="1" customWidth="1"/>
    <col min="14" max="14" width="17.21875" style="1" customWidth="1"/>
    <col min="15" max="16384" width="9.109375" style="1"/>
  </cols>
  <sheetData>
    <row r="2" spans="2:14" ht="20.100000000000001" customHeight="1" thickBot="1" x14ac:dyDescent="0.35">
      <c r="B2" s="22" t="s">
        <v>10</v>
      </c>
      <c r="C2" s="22"/>
      <c r="D2" s="22"/>
      <c r="L2" s="22" t="s">
        <v>11</v>
      </c>
      <c r="M2" s="22"/>
      <c r="N2" s="22"/>
    </row>
    <row r="3" spans="2:14" ht="20.100000000000001" customHeight="1" thickTop="1" x14ac:dyDescent="0.3"/>
    <row r="4" spans="2:14" ht="20.100000000000001" customHeight="1" x14ac:dyDescent="0.3">
      <c r="B4" s="7" t="s">
        <v>1</v>
      </c>
      <c r="C4" s="8" t="s">
        <v>0</v>
      </c>
      <c r="D4" s="9" t="s">
        <v>9</v>
      </c>
      <c r="L4" s="7" t="s">
        <v>1</v>
      </c>
      <c r="M4" s="8" t="s">
        <v>0</v>
      </c>
      <c r="N4" s="9" t="s">
        <v>9</v>
      </c>
    </row>
    <row r="5" spans="2:14" ht="20.100000000000001" customHeight="1" x14ac:dyDescent="0.3">
      <c r="B5" s="10" t="s">
        <v>16</v>
      </c>
      <c r="C5" s="10">
        <v>1612034</v>
      </c>
      <c r="D5" s="10">
        <v>87</v>
      </c>
      <c r="L5" s="10" t="s">
        <v>2</v>
      </c>
      <c r="M5" s="10">
        <v>1604001</v>
      </c>
      <c r="N5" s="10">
        <v>92</v>
      </c>
    </row>
    <row r="6" spans="2:14" ht="20.100000000000001" customHeight="1" x14ac:dyDescent="0.3">
      <c r="B6" s="10" t="s">
        <v>17</v>
      </c>
      <c r="C6" s="10">
        <v>1612035</v>
      </c>
      <c r="D6" s="10">
        <v>84</v>
      </c>
      <c r="L6" s="10" t="s">
        <v>3</v>
      </c>
      <c r="M6" s="10">
        <v>1604002</v>
      </c>
      <c r="N6" s="10">
        <v>96</v>
      </c>
    </row>
    <row r="7" spans="2:14" ht="20.100000000000001" customHeight="1" x14ac:dyDescent="0.3">
      <c r="B7" s="10" t="s">
        <v>13</v>
      </c>
      <c r="C7" s="10">
        <v>1612036</v>
      </c>
      <c r="D7" s="10">
        <v>93</v>
      </c>
      <c r="L7" s="10" t="s">
        <v>4</v>
      </c>
      <c r="M7" s="10">
        <v>1604003</v>
      </c>
      <c r="N7" s="10">
        <v>88</v>
      </c>
    </row>
    <row r="8" spans="2:14" ht="20.100000000000001" customHeight="1" x14ac:dyDescent="0.3">
      <c r="B8" s="10" t="s">
        <v>15</v>
      </c>
      <c r="C8" s="10">
        <v>1612037</v>
      </c>
      <c r="D8" s="10">
        <v>88</v>
      </c>
      <c r="L8" s="10" t="s">
        <v>5</v>
      </c>
      <c r="M8" s="10">
        <v>1604004</v>
      </c>
      <c r="N8" s="10">
        <v>93</v>
      </c>
    </row>
    <row r="9" spans="2:14" ht="20.100000000000001" customHeight="1" x14ac:dyDescent="0.3">
      <c r="B9" s="10" t="s">
        <v>14</v>
      </c>
      <c r="C9" s="10">
        <v>1612038</v>
      </c>
      <c r="D9" s="10">
        <v>92</v>
      </c>
      <c r="L9" s="10" t="s">
        <v>6</v>
      </c>
      <c r="M9" s="10">
        <v>1604005</v>
      </c>
      <c r="N9" s="10">
        <v>89</v>
      </c>
    </row>
    <row r="11" spans="2:14" ht="20.100000000000001" customHeight="1" x14ac:dyDescent="0.3">
      <c r="B11" s="11" t="s">
        <v>22</v>
      </c>
      <c r="C11" s="23"/>
      <c r="D11" s="23"/>
      <c r="L11" s="24" t="s">
        <v>22</v>
      </c>
      <c r="M11" s="25"/>
      <c r="N11" s="4"/>
    </row>
  </sheetData>
  <mergeCells count="4">
    <mergeCell ref="B2:D2"/>
    <mergeCell ref="C11:D11"/>
    <mergeCell ref="L2:N2"/>
    <mergeCell ref="L11:M11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9AAF3-8571-4DD5-A0FA-7FC662B59260}">
  <dimension ref="B2:M11"/>
  <sheetViews>
    <sheetView showGridLines="0" workbookViewId="0">
      <selection activeCell="F15" sqref="F15"/>
    </sheetView>
  </sheetViews>
  <sheetFormatPr defaultColWidth="9.109375" defaultRowHeight="20.100000000000001" customHeight="1" x14ac:dyDescent="0.3"/>
  <cols>
    <col min="1" max="1" width="4" style="1" customWidth="1"/>
    <col min="2" max="2" width="17.6640625" style="1" customWidth="1"/>
    <col min="3" max="3" width="11.109375" style="1" customWidth="1"/>
    <col min="4" max="4" width="18.5546875" style="1" customWidth="1"/>
    <col min="5" max="10" width="9.109375" style="1"/>
    <col min="11" max="11" width="21.33203125" style="1" customWidth="1"/>
    <col min="12" max="12" width="18" style="1" customWidth="1"/>
    <col min="13" max="13" width="17.6640625" style="1" customWidth="1"/>
    <col min="14" max="16384" width="9.109375" style="1"/>
  </cols>
  <sheetData>
    <row r="2" spans="2:13" ht="20.100000000000001" customHeight="1" thickBot="1" x14ac:dyDescent="0.35">
      <c r="B2" s="22" t="s">
        <v>7</v>
      </c>
      <c r="C2" s="22"/>
      <c r="D2" s="22"/>
      <c r="K2" s="22" t="s">
        <v>11</v>
      </c>
      <c r="L2" s="22"/>
      <c r="M2" s="22"/>
    </row>
    <row r="3" spans="2:13" ht="20.100000000000001" customHeight="1" thickTop="1" x14ac:dyDescent="0.3"/>
    <row r="4" spans="2:13" ht="20.100000000000001" customHeight="1" x14ac:dyDescent="0.3">
      <c r="B4" s="7" t="s">
        <v>1</v>
      </c>
      <c r="C4" s="8" t="s">
        <v>0</v>
      </c>
      <c r="D4" s="9" t="s">
        <v>12</v>
      </c>
      <c r="K4" s="7" t="s">
        <v>1</v>
      </c>
      <c r="L4" s="8" t="s">
        <v>0</v>
      </c>
      <c r="M4" s="9" t="s">
        <v>9</v>
      </c>
    </row>
    <row r="5" spans="2:13" ht="20.100000000000001" customHeight="1" x14ac:dyDescent="0.3">
      <c r="B5" s="10" t="s">
        <v>16</v>
      </c>
      <c r="C5" s="10">
        <v>1612034</v>
      </c>
      <c r="D5" s="10">
        <v>87</v>
      </c>
      <c r="K5" s="10" t="s">
        <v>2</v>
      </c>
      <c r="L5" s="10">
        <v>1604001</v>
      </c>
      <c r="M5" s="10">
        <v>92</v>
      </c>
    </row>
    <row r="6" spans="2:13" ht="20.100000000000001" customHeight="1" x14ac:dyDescent="0.3">
      <c r="B6" s="10" t="s">
        <v>17</v>
      </c>
      <c r="C6" s="10">
        <v>1612035</v>
      </c>
      <c r="D6" s="10">
        <v>84</v>
      </c>
      <c r="K6" s="10" t="s">
        <v>3</v>
      </c>
      <c r="L6" s="10">
        <v>1604002</v>
      </c>
      <c r="M6" s="10">
        <v>96</v>
      </c>
    </row>
    <row r="7" spans="2:13" ht="20.100000000000001" customHeight="1" x14ac:dyDescent="0.3">
      <c r="B7" s="10" t="s">
        <v>13</v>
      </c>
      <c r="C7" s="10">
        <v>1612036</v>
      </c>
      <c r="D7" s="10">
        <v>93</v>
      </c>
      <c r="K7" s="10" t="s">
        <v>4</v>
      </c>
      <c r="L7" s="10">
        <v>1604003</v>
      </c>
      <c r="M7" s="10">
        <v>88</v>
      </c>
    </row>
    <row r="8" spans="2:13" ht="20.100000000000001" customHeight="1" x14ac:dyDescent="0.3">
      <c r="B8" s="10" t="s">
        <v>15</v>
      </c>
      <c r="C8" s="10">
        <v>1612037</v>
      </c>
      <c r="D8" s="10">
        <v>88</v>
      </c>
      <c r="K8" s="10" t="s">
        <v>5</v>
      </c>
      <c r="L8" s="10">
        <v>1604004</v>
      </c>
      <c r="M8" s="10">
        <v>93</v>
      </c>
    </row>
    <row r="9" spans="2:13" ht="20.100000000000001" customHeight="1" x14ac:dyDescent="0.3">
      <c r="B9" s="10" t="s">
        <v>14</v>
      </c>
      <c r="C9" s="10">
        <v>1612038</v>
      </c>
      <c r="D9" s="10">
        <v>92</v>
      </c>
      <c r="K9" s="10" t="s">
        <v>6</v>
      </c>
      <c r="L9" s="10">
        <v>1604005</v>
      </c>
      <c r="M9" s="10">
        <v>89</v>
      </c>
    </row>
    <row r="10" spans="2:13" ht="20.100000000000001" customHeight="1" x14ac:dyDescent="0.3">
      <c r="B10" s="3"/>
      <c r="C10" s="3"/>
      <c r="D10" s="3"/>
    </row>
    <row r="11" spans="2:13" ht="20.100000000000001" customHeight="1" x14ac:dyDescent="0.3">
      <c r="B11" s="27" t="s">
        <v>20</v>
      </c>
      <c r="C11" s="28"/>
      <c r="D11" s="10">
        <f>AVERAGE(D5:D9)</f>
        <v>88.8</v>
      </c>
      <c r="K11" s="24" t="s">
        <v>22</v>
      </c>
      <c r="L11" s="25"/>
      <c r="M11" s="4"/>
    </row>
  </sheetData>
  <mergeCells count="4">
    <mergeCell ref="B2:D2"/>
    <mergeCell ref="K2:M2"/>
    <mergeCell ref="B11:C11"/>
    <mergeCell ref="K11:L11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4FF35-E81C-49AB-9D3F-354761BC74DD}">
  <dimension ref="B2:N11"/>
  <sheetViews>
    <sheetView showGridLines="0" workbookViewId="0">
      <selection activeCell="H15" sqref="H15"/>
    </sheetView>
  </sheetViews>
  <sheetFormatPr defaultColWidth="9.109375" defaultRowHeight="20.100000000000001" customHeight="1" x14ac:dyDescent="0.3"/>
  <cols>
    <col min="1" max="1" width="4" style="1" customWidth="1"/>
    <col min="2" max="2" width="17.6640625" style="1" customWidth="1"/>
    <col min="3" max="3" width="11.109375" style="1" customWidth="1"/>
    <col min="4" max="4" width="18.5546875" style="1" customWidth="1"/>
    <col min="5" max="5" width="14.33203125" style="1" customWidth="1"/>
    <col min="6" max="11" width="9.109375" style="1"/>
    <col min="12" max="12" width="21.33203125" style="1" customWidth="1"/>
    <col min="13" max="13" width="18" style="1" customWidth="1"/>
    <col min="14" max="14" width="17.6640625" style="1" customWidth="1"/>
    <col min="15" max="16384" width="9.109375" style="1"/>
  </cols>
  <sheetData>
    <row r="2" spans="2:14" ht="20.100000000000001" customHeight="1" thickBot="1" x14ac:dyDescent="0.35">
      <c r="B2" s="22" t="s">
        <v>7</v>
      </c>
      <c r="C2" s="22"/>
      <c r="D2" s="22"/>
      <c r="E2" s="22"/>
      <c r="L2" s="22" t="s">
        <v>11</v>
      </c>
      <c r="M2" s="22"/>
      <c r="N2" s="22"/>
    </row>
    <row r="3" spans="2:14" ht="20.100000000000001" customHeight="1" thickTop="1" x14ac:dyDescent="0.3"/>
    <row r="4" spans="2:14" ht="20.100000000000001" customHeight="1" x14ac:dyDescent="0.3">
      <c r="B4" s="7" t="s">
        <v>1</v>
      </c>
      <c r="C4" s="8" t="s">
        <v>0</v>
      </c>
      <c r="D4" s="9" t="s">
        <v>12</v>
      </c>
      <c r="E4" s="12" t="s">
        <v>18</v>
      </c>
      <c r="L4" s="7" t="s">
        <v>1</v>
      </c>
      <c r="M4" s="8" t="s">
        <v>0</v>
      </c>
      <c r="N4" s="9" t="s">
        <v>9</v>
      </c>
    </row>
    <row r="5" spans="2:14" ht="20.100000000000001" customHeight="1" x14ac:dyDescent="0.3">
      <c r="B5" s="10" t="s">
        <v>16</v>
      </c>
      <c r="C5" s="10">
        <v>1612034</v>
      </c>
      <c r="D5" s="10">
        <v>87</v>
      </c>
      <c r="E5" s="13">
        <f>D5-$D$11</f>
        <v>-1.7999999999999972</v>
      </c>
      <c r="L5" s="10" t="s">
        <v>2</v>
      </c>
      <c r="M5" s="10">
        <v>1604001</v>
      </c>
      <c r="N5" s="10">
        <v>92</v>
      </c>
    </row>
    <row r="6" spans="2:14" ht="20.100000000000001" customHeight="1" x14ac:dyDescent="0.3">
      <c r="B6" s="10" t="s">
        <v>17</v>
      </c>
      <c r="C6" s="10">
        <v>1612035</v>
      </c>
      <c r="D6" s="10">
        <v>84</v>
      </c>
      <c r="E6" s="13">
        <f t="shared" ref="E6:E9" si="0">D6-$D$11</f>
        <v>-4.7999999999999972</v>
      </c>
      <c r="L6" s="10" t="s">
        <v>3</v>
      </c>
      <c r="M6" s="10">
        <v>1604002</v>
      </c>
      <c r="N6" s="10">
        <v>96</v>
      </c>
    </row>
    <row r="7" spans="2:14" ht="20.100000000000001" customHeight="1" x14ac:dyDescent="0.3">
      <c r="B7" s="10" t="s">
        <v>13</v>
      </c>
      <c r="C7" s="10">
        <v>1612036</v>
      </c>
      <c r="D7" s="10">
        <v>93</v>
      </c>
      <c r="E7" s="13">
        <f t="shared" si="0"/>
        <v>4.2000000000000028</v>
      </c>
      <c r="L7" s="10" t="s">
        <v>4</v>
      </c>
      <c r="M7" s="10">
        <v>1604003</v>
      </c>
      <c r="N7" s="10">
        <v>88</v>
      </c>
    </row>
    <row r="8" spans="2:14" ht="20.100000000000001" customHeight="1" x14ac:dyDescent="0.3">
      <c r="B8" s="10" t="s">
        <v>15</v>
      </c>
      <c r="C8" s="10">
        <v>1612037</v>
      </c>
      <c r="D8" s="10">
        <v>88</v>
      </c>
      <c r="E8" s="13">
        <f t="shared" si="0"/>
        <v>-0.79999999999999716</v>
      </c>
      <c r="L8" s="10" t="s">
        <v>5</v>
      </c>
      <c r="M8" s="10">
        <v>1604004</v>
      </c>
      <c r="N8" s="10">
        <v>93</v>
      </c>
    </row>
    <row r="9" spans="2:14" ht="20.100000000000001" customHeight="1" x14ac:dyDescent="0.3">
      <c r="B9" s="10" t="s">
        <v>14</v>
      </c>
      <c r="C9" s="10">
        <v>1612038</v>
      </c>
      <c r="D9" s="10">
        <v>92</v>
      </c>
      <c r="E9" s="13">
        <f t="shared" si="0"/>
        <v>3.2000000000000028</v>
      </c>
      <c r="L9" s="10" t="s">
        <v>6</v>
      </c>
      <c r="M9" s="10">
        <v>1604005</v>
      </c>
      <c r="N9" s="10">
        <v>89</v>
      </c>
    </row>
    <row r="10" spans="2:14" ht="20.100000000000001" customHeight="1" x14ac:dyDescent="0.3">
      <c r="B10" s="3"/>
      <c r="C10" s="3"/>
      <c r="D10" s="3"/>
    </row>
    <row r="11" spans="2:14" ht="20.100000000000001" customHeight="1" x14ac:dyDescent="0.3">
      <c r="B11" s="27" t="s">
        <v>20</v>
      </c>
      <c r="C11" s="28"/>
      <c r="D11" s="10">
        <f>AVERAGE(D5:D9)</f>
        <v>88.8</v>
      </c>
      <c r="L11" s="24" t="s">
        <v>22</v>
      </c>
      <c r="M11" s="25"/>
      <c r="N11" s="4"/>
    </row>
  </sheetData>
  <mergeCells count="4">
    <mergeCell ref="B2:E2"/>
    <mergeCell ref="L2:N2"/>
    <mergeCell ref="B11:C11"/>
    <mergeCell ref="L11:M11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7B424-4790-496F-AC8C-E60A8C670F51}">
  <sheetPr codeName="Sheet2"/>
  <dimension ref="B2:O13"/>
  <sheetViews>
    <sheetView showGridLines="0" workbookViewId="0">
      <selection activeCell="I12" sqref="I12"/>
    </sheetView>
  </sheetViews>
  <sheetFormatPr defaultColWidth="9.109375" defaultRowHeight="20.100000000000001" customHeight="1" x14ac:dyDescent="0.3"/>
  <cols>
    <col min="1" max="1" width="4" style="1" customWidth="1"/>
    <col min="2" max="2" width="17.6640625" style="1" customWidth="1"/>
    <col min="3" max="3" width="11.109375" style="1" customWidth="1"/>
    <col min="4" max="4" width="12.21875" style="1" customWidth="1"/>
    <col min="5" max="5" width="10.109375" style="1" customWidth="1"/>
    <col min="6" max="6" width="10.6640625" style="1" customWidth="1"/>
    <col min="7" max="12" width="9.109375" style="1"/>
    <col min="13" max="13" width="21.33203125" style="1" customWidth="1"/>
    <col min="14" max="14" width="18" style="1" customWidth="1"/>
    <col min="15" max="15" width="17.6640625" style="1" customWidth="1"/>
    <col min="16" max="16384" width="9.109375" style="1"/>
  </cols>
  <sheetData>
    <row r="2" spans="2:15" ht="20.100000000000001" customHeight="1" thickBot="1" x14ac:dyDescent="0.35">
      <c r="B2" s="22" t="s">
        <v>7</v>
      </c>
      <c r="C2" s="22"/>
      <c r="D2" s="22"/>
      <c r="E2" s="22"/>
      <c r="F2" s="22"/>
      <c r="M2" s="22" t="s">
        <v>11</v>
      </c>
      <c r="N2" s="22"/>
      <c r="O2" s="22"/>
    </row>
    <row r="3" spans="2:15" ht="20.100000000000001" customHeight="1" thickTop="1" x14ac:dyDescent="0.3"/>
    <row r="4" spans="2:15" ht="20.100000000000001" customHeight="1" x14ac:dyDescent="0.3">
      <c r="B4" s="7" t="s">
        <v>1</v>
      </c>
      <c r="C4" s="8" t="s">
        <v>0</v>
      </c>
      <c r="D4" s="9" t="s">
        <v>12</v>
      </c>
      <c r="E4" s="12" t="s">
        <v>18</v>
      </c>
      <c r="F4" s="11" t="s">
        <v>19</v>
      </c>
      <c r="M4" s="7" t="s">
        <v>1</v>
      </c>
      <c r="N4" s="8" t="s">
        <v>0</v>
      </c>
      <c r="O4" s="9" t="s">
        <v>9</v>
      </c>
    </row>
    <row r="5" spans="2:15" ht="20.100000000000001" customHeight="1" x14ac:dyDescent="0.3">
      <c r="B5" s="10" t="s">
        <v>16</v>
      </c>
      <c r="C5" s="10">
        <v>1612034</v>
      </c>
      <c r="D5" s="10">
        <v>87</v>
      </c>
      <c r="E5" s="2">
        <f>D5-$D$11</f>
        <v>-1.7999999999999972</v>
      </c>
      <c r="F5" s="2">
        <f>E5^2</f>
        <v>3.2399999999999896</v>
      </c>
      <c r="M5" s="10" t="s">
        <v>2</v>
      </c>
      <c r="N5" s="10">
        <v>1604001</v>
      </c>
      <c r="O5" s="10">
        <v>92</v>
      </c>
    </row>
    <row r="6" spans="2:15" ht="20.100000000000001" customHeight="1" x14ac:dyDescent="0.3">
      <c r="B6" s="10" t="s">
        <v>17</v>
      </c>
      <c r="C6" s="10">
        <v>1612035</v>
      </c>
      <c r="D6" s="10">
        <v>84</v>
      </c>
      <c r="E6" s="2">
        <f t="shared" ref="E6:E9" si="0">D6-$D$11</f>
        <v>-4.7999999999999972</v>
      </c>
      <c r="F6" s="2">
        <f t="shared" ref="F6:F9" si="1">E6^2</f>
        <v>23.039999999999974</v>
      </c>
      <c r="M6" s="10" t="s">
        <v>3</v>
      </c>
      <c r="N6" s="10">
        <v>1604002</v>
      </c>
      <c r="O6" s="10">
        <v>96</v>
      </c>
    </row>
    <row r="7" spans="2:15" ht="20.100000000000001" customHeight="1" x14ac:dyDescent="0.3">
      <c r="B7" s="10" t="s">
        <v>13</v>
      </c>
      <c r="C7" s="10">
        <v>1612036</v>
      </c>
      <c r="D7" s="10">
        <v>93</v>
      </c>
      <c r="E7" s="2">
        <f t="shared" si="0"/>
        <v>4.2000000000000028</v>
      </c>
      <c r="F7" s="2">
        <f t="shared" si="1"/>
        <v>17.640000000000025</v>
      </c>
      <c r="M7" s="10" t="s">
        <v>4</v>
      </c>
      <c r="N7" s="10">
        <v>1604003</v>
      </c>
      <c r="O7" s="10">
        <v>88</v>
      </c>
    </row>
    <row r="8" spans="2:15" ht="20.100000000000001" customHeight="1" x14ac:dyDescent="0.3">
      <c r="B8" s="10" t="s">
        <v>15</v>
      </c>
      <c r="C8" s="10">
        <v>1612037</v>
      </c>
      <c r="D8" s="10">
        <v>88</v>
      </c>
      <c r="E8" s="2">
        <f t="shared" si="0"/>
        <v>-0.79999999999999716</v>
      </c>
      <c r="F8" s="2">
        <f t="shared" si="1"/>
        <v>0.63999999999999546</v>
      </c>
      <c r="M8" s="10" t="s">
        <v>5</v>
      </c>
      <c r="N8" s="10">
        <v>1604004</v>
      </c>
      <c r="O8" s="10">
        <v>93</v>
      </c>
    </row>
    <row r="9" spans="2:15" ht="20.100000000000001" customHeight="1" x14ac:dyDescent="0.3">
      <c r="B9" s="10" t="s">
        <v>14</v>
      </c>
      <c r="C9" s="10">
        <v>1612038</v>
      </c>
      <c r="D9" s="10">
        <v>92</v>
      </c>
      <c r="E9" s="2">
        <f t="shared" si="0"/>
        <v>3.2000000000000028</v>
      </c>
      <c r="F9" s="2">
        <f t="shared" si="1"/>
        <v>10.240000000000018</v>
      </c>
      <c r="M9" s="10" t="s">
        <v>6</v>
      </c>
      <c r="N9" s="10">
        <v>1604005</v>
      </c>
      <c r="O9" s="10">
        <v>89</v>
      </c>
    </row>
    <row r="10" spans="2:15" ht="20.100000000000001" customHeight="1" x14ac:dyDescent="0.3">
      <c r="B10" s="3"/>
      <c r="C10" s="3"/>
      <c r="D10" s="3"/>
    </row>
    <row r="11" spans="2:15" ht="20.100000000000001" customHeight="1" x14ac:dyDescent="0.3">
      <c r="B11" s="27" t="s">
        <v>20</v>
      </c>
      <c r="C11" s="28"/>
      <c r="D11" s="30">
        <f>AVERAGE(D5:D9)</f>
        <v>88.8</v>
      </c>
      <c r="E11" s="30"/>
      <c r="F11" s="30"/>
      <c r="M11" s="24" t="s">
        <v>22</v>
      </c>
      <c r="N11" s="25"/>
      <c r="O11" s="4"/>
    </row>
    <row r="12" spans="2:15" ht="20.100000000000001" customHeight="1" x14ac:dyDescent="0.3">
      <c r="B12" s="24" t="s">
        <v>21</v>
      </c>
      <c r="C12" s="25"/>
      <c r="D12" s="30">
        <f>SUM(F5:F9)</f>
        <v>54.8</v>
      </c>
      <c r="E12" s="30"/>
      <c r="F12" s="30"/>
    </row>
    <row r="13" spans="2:15" ht="20.100000000000001" customHeight="1" x14ac:dyDescent="0.3">
      <c r="B13" s="29" t="s">
        <v>22</v>
      </c>
      <c r="C13" s="29"/>
      <c r="D13" s="31">
        <f>SQRT(D12/COUNT(D5:D9))</f>
        <v>3.3105890714493698</v>
      </c>
      <c r="E13" s="31"/>
      <c r="F13" s="31"/>
    </row>
  </sheetData>
  <mergeCells count="9">
    <mergeCell ref="B11:C11"/>
    <mergeCell ref="B13:C13"/>
    <mergeCell ref="B2:F2"/>
    <mergeCell ref="B12:C12"/>
    <mergeCell ref="M2:O2"/>
    <mergeCell ref="M11:N11"/>
    <mergeCell ref="D11:F11"/>
    <mergeCell ref="D12:F12"/>
    <mergeCell ref="D13:F13"/>
  </mergeCells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BFAC5-48C7-45C3-B215-E5DFB9D847A5}">
  <sheetPr codeName="Sheet3"/>
  <dimension ref="B2:N11"/>
  <sheetViews>
    <sheetView showGridLines="0" workbookViewId="0">
      <selection activeCell="H13" sqref="H13"/>
    </sheetView>
  </sheetViews>
  <sheetFormatPr defaultColWidth="9.109375" defaultRowHeight="20.100000000000001" customHeight="1" x14ac:dyDescent="0.3"/>
  <cols>
    <col min="1" max="1" width="4" style="1" customWidth="1"/>
    <col min="2" max="2" width="18.5546875" style="1" customWidth="1"/>
    <col min="3" max="3" width="16.21875" style="1" customWidth="1"/>
    <col min="4" max="4" width="16.88671875" style="1" customWidth="1"/>
    <col min="5" max="11" width="9.109375" style="1"/>
    <col min="12" max="12" width="21.33203125" style="1" customWidth="1"/>
    <col min="13" max="13" width="15.109375" style="1" customWidth="1"/>
    <col min="14" max="14" width="16.21875" style="1" customWidth="1"/>
    <col min="15" max="16384" width="9.109375" style="1"/>
  </cols>
  <sheetData>
    <row r="2" spans="2:14" ht="20.100000000000001" customHeight="1" thickBot="1" x14ac:dyDescent="0.35">
      <c r="B2" s="22" t="s">
        <v>8</v>
      </c>
      <c r="C2" s="22"/>
      <c r="D2" s="22"/>
      <c r="L2" s="22" t="s">
        <v>11</v>
      </c>
      <c r="M2" s="22"/>
      <c r="N2" s="22"/>
    </row>
    <row r="3" spans="2:14" ht="20.100000000000001" customHeight="1" thickTop="1" x14ac:dyDescent="0.3"/>
    <row r="4" spans="2:14" ht="20.100000000000001" customHeight="1" x14ac:dyDescent="0.3">
      <c r="B4" s="7" t="s">
        <v>1</v>
      </c>
      <c r="C4" s="8" t="s">
        <v>0</v>
      </c>
      <c r="D4" s="9" t="s">
        <v>9</v>
      </c>
      <c r="L4" s="7" t="s">
        <v>1</v>
      </c>
      <c r="M4" s="8" t="s">
        <v>0</v>
      </c>
      <c r="N4" s="9" t="s">
        <v>9</v>
      </c>
    </row>
    <row r="5" spans="2:14" ht="20.100000000000001" customHeight="1" x14ac:dyDescent="0.3">
      <c r="B5" s="10" t="s">
        <v>16</v>
      </c>
      <c r="C5" s="10">
        <v>1612034</v>
      </c>
      <c r="D5" s="10">
        <v>87</v>
      </c>
      <c r="L5" s="10" t="s">
        <v>2</v>
      </c>
      <c r="M5" s="10">
        <v>1604001</v>
      </c>
      <c r="N5" s="10">
        <v>92</v>
      </c>
    </row>
    <row r="6" spans="2:14" ht="20.100000000000001" customHeight="1" x14ac:dyDescent="0.3">
      <c r="B6" s="10" t="s">
        <v>17</v>
      </c>
      <c r="C6" s="10">
        <v>1612035</v>
      </c>
      <c r="D6" s="10">
        <v>84</v>
      </c>
      <c r="L6" s="10" t="s">
        <v>3</v>
      </c>
      <c r="M6" s="10">
        <v>1604002</v>
      </c>
      <c r="N6" s="10">
        <v>96</v>
      </c>
    </row>
    <row r="7" spans="2:14" ht="20.100000000000001" customHeight="1" x14ac:dyDescent="0.3">
      <c r="B7" s="10" t="s">
        <v>13</v>
      </c>
      <c r="C7" s="10">
        <v>1612036</v>
      </c>
      <c r="D7" s="10">
        <v>93</v>
      </c>
      <c r="L7" s="10" t="s">
        <v>4</v>
      </c>
      <c r="M7" s="10">
        <v>1604003</v>
      </c>
      <c r="N7" s="10">
        <v>88</v>
      </c>
    </row>
    <row r="8" spans="2:14" ht="20.100000000000001" customHeight="1" x14ac:dyDescent="0.3">
      <c r="B8" s="10" t="s">
        <v>15</v>
      </c>
      <c r="C8" s="10">
        <v>1612037</v>
      </c>
      <c r="D8" s="10">
        <v>88</v>
      </c>
      <c r="L8" s="10" t="s">
        <v>5</v>
      </c>
      <c r="M8" s="10">
        <v>1604004</v>
      </c>
      <c r="N8" s="10">
        <v>93</v>
      </c>
    </row>
    <row r="9" spans="2:14" ht="20.100000000000001" customHeight="1" x14ac:dyDescent="0.3">
      <c r="B9" s="10" t="s">
        <v>14</v>
      </c>
      <c r="C9" s="10">
        <v>1612038</v>
      </c>
      <c r="D9" s="10">
        <v>92</v>
      </c>
      <c r="L9" s="10" t="s">
        <v>6</v>
      </c>
      <c r="M9" s="10">
        <v>1604005</v>
      </c>
      <c r="N9" s="10">
        <v>89</v>
      </c>
    </row>
    <row r="11" spans="2:14" ht="20.100000000000001" customHeight="1" x14ac:dyDescent="0.3">
      <c r="B11" s="26" t="s">
        <v>22</v>
      </c>
      <c r="C11" s="26"/>
      <c r="D11" s="32">
        <f>STDEVP(D5:D9)</f>
        <v>3.3105890714493698</v>
      </c>
      <c r="E11" s="5"/>
      <c r="L11" s="24" t="s">
        <v>22</v>
      </c>
      <c r="M11" s="25"/>
      <c r="N11" s="4"/>
    </row>
  </sheetData>
  <mergeCells count="4">
    <mergeCell ref="B2:D2"/>
    <mergeCell ref="B11:C11"/>
    <mergeCell ref="L2:N2"/>
    <mergeCell ref="L11:M11"/>
  </mergeCells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FD086-0823-4820-B426-3ACBCA54C9E9}">
  <sheetPr codeName="Sheet6"/>
  <dimension ref="B2:N12"/>
  <sheetViews>
    <sheetView showGridLines="0" workbookViewId="0">
      <selection activeCell="G17" sqref="G17"/>
    </sheetView>
  </sheetViews>
  <sheetFormatPr defaultColWidth="9.109375" defaultRowHeight="20.100000000000001" customHeight="1" x14ac:dyDescent="0.3"/>
  <cols>
    <col min="1" max="1" width="4.5546875" style="1" customWidth="1"/>
    <col min="2" max="2" width="16.77734375" style="1" customWidth="1"/>
    <col min="3" max="3" width="18.5546875" style="1" customWidth="1"/>
    <col min="4" max="4" width="25.33203125" style="1" customWidth="1"/>
    <col min="5" max="5" width="13.109375" style="1" customWidth="1"/>
    <col min="6" max="9" width="9.109375" style="1"/>
    <col min="10" max="10" width="20.77734375" style="1" customWidth="1"/>
    <col min="11" max="11" width="13.33203125" style="1" customWidth="1"/>
    <col min="12" max="12" width="25.77734375" style="1" customWidth="1"/>
    <col min="13" max="13" width="11.44140625" style="1" customWidth="1"/>
    <col min="14" max="14" width="12.5546875" style="1" customWidth="1"/>
    <col min="15" max="16384" width="9.109375" style="1"/>
  </cols>
  <sheetData>
    <row r="2" spans="2:14" ht="20.100000000000001" customHeight="1" thickBot="1" x14ac:dyDescent="0.35">
      <c r="B2" s="22" t="s">
        <v>33</v>
      </c>
      <c r="C2" s="22"/>
      <c r="D2" s="22"/>
      <c r="J2" s="22" t="s">
        <v>11</v>
      </c>
      <c r="K2" s="22"/>
      <c r="L2" s="22"/>
      <c r="M2" s="22"/>
      <c r="N2" s="22"/>
    </row>
    <row r="3" spans="2:14" ht="20.100000000000001" customHeight="1" thickTop="1" x14ac:dyDescent="0.3"/>
    <row r="4" spans="2:14" ht="20.100000000000001" customHeight="1" x14ac:dyDescent="0.3">
      <c r="B4" s="15" t="s">
        <v>25</v>
      </c>
      <c r="C4" s="16" t="s">
        <v>26</v>
      </c>
      <c r="D4" s="17" t="s">
        <v>27</v>
      </c>
      <c r="J4" s="15" t="s">
        <v>25</v>
      </c>
      <c r="K4" s="16" t="s">
        <v>26</v>
      </c>
      <c r="L4" s="17" t="s">
        <v>27</v>
      </c>
      <c r="M4" s="18" t="s">
        <v>28</v>
      </c>
      <c r="N4" s="19" t="s">
        <v>29</v>
      </c>
    </row>
    <row r="5" spans="2:14" ht="20.100000000000001" customHeight="1" x14ac:dyDescent="0.3">
      <c r="B5" s="6">
        <v>2011</v>
      </c>
      <c r="C5" s="10">
        <v>700</v>
      </c>
      <c r="D5" s="10">
        <v>22</v>
      </c>
      <c r="J5" s="6">
        <v>2011</v>
      </c>
      <c r="K5" s="10">
        <v>909</v>
      </c>
      <c r="L5" s="10">
        <v>23</v>
      </c>
      <c r="M5" s="10"/>
      <c r="N5" s="10"/>
    </row>
    <row r="6" spans="2:14" ht="20.100000000000001" customHeight="1" x14ac:dyDescent="0.3">
      <c r="B6" s="6">
        <v>2012</v>
      </c>
      <c r="C6" s="10">
        <v>560</v>
      </c>
      <c r="D6" s="10">
        <v>29</v>
      </c>
      <c r="J6" s="6">
        <v>2012</v>
      </c>
      <c r="K6" s="10">
        <v>780</v>
      </c>
      <c r="L6" s="10">
        <v>19</v>
      </c>
      <c r="M6" s="10"/>
      <c r="N6" s="10"/>
    </row>
    <row r="7" spans="2:14" ht="20.100000000000001" customHeight="1" x14ac:dyDescent="0.3">
      <c r="B7" s="6">
        <v>2013</v>
      </c>
      <c r="C7" s="10">
        <v>670</v>
      </c>
      <c r="D7" s="10">
        <v>18</v>
      </c>
      <c r="J7" s="6">
        <v>2013</v>
      </c>
      <c r="K7" s="10">
        <v>700</v>
      </c>
      <c r="L7" s="10">
        <v>20</v>
      </c>
      <c r="M7" s="10"/>
      <c r="N7" s="10"/>
    </row>
    <row r="8" spans="2:14" ht="20.100000000000001" customHeight="1" x14ac:dyDescent="0.3">
      <c r="B8" s="6">
        <v>2014</v>
      </c>
      <c r="C8" s="10">
        <v>880</v>
      </c>
      <c r="D8" s="10">
        <v>19</v>
      </c>
      <c r="J8" s="6">
        <v>2014</v>
      </c>
      <c r="K8" s="10">
        <v>500</v>
      </c>
      <c r="L8" s="10">
        <v>25</v>
      </c>
      <c r="M8" s="10"/>
      <c r="N8" s="10"/>
    </row>
    <row r="9" spans="2:14" ht="20.100000000000001" customHeight="1" x14ac:dyDescent="0.3">
      <c r="B9" s="6">
        <v>2015</v>
      </c>
      <c r="C9" s="10">
        <v>418</v>
      </c>
      <c r="D9" s="10">
        <v>22</v>
      </c>
      <c r="J9" s="6">
        <v>2015</v>
      </c>
      <c r="K9" s="10">
        <v>589</v>
      </c>
      <c r="L9" s="10">
        <v>21</v>
      </c>
      <c r="M9" s="10"/>
      <c r="N9" s="10"/>
    </row>
    <row r="10" spans="2:14" ht="20.100000000000001" customHeight="1" x14ac:dyDescent="0.3">
      <c r="B10" s="6">
        <v>2016</v>
      </c>
      <c r="C10" s="10">
        <v>912</v>
      </c>
      <c r="D10" s="10">
        <v>11</v>
      </c>
      <c r="J10" s="6">
        <v>2016</v>
      </c>
      <c r="K10" s="10">
        <v>672</v>
      </c>
      <c r="L10" s="10">
        <v>30</v>
      </c>
      <c r="M10" s="10"/>
      <c r="N10" s="10"/>
    </row>
    <row r="11" spans="2:14" ht="20.100000000000001" customHeight="1" x14ac:dyDescent="0.3">
      <c r="B11" s="6">
        <v>2017</v>
      </c>
      <c r="C11" s="10">
        <v>344</v>
      </c>
      <c r="D11" s="10">
        <v>18</v>
      </c>
      <c r="J11" s="6">
        <v>2017</v>
      </c>
      <c r="K11" s="10">
        <v>589</v>
      </c>
      <c r="L11" s="10">
        <v>19</v>
      </c>
      <c r="M11" s="10"/>
      <c r="N11" s="10"/>
    </row>
    <row r="12" spans="2:14" ht="15.75" customHeight="1" x14ac:dyDescent="0.3"/>
  </sheetData>
  <mergeCells count="2">
    <mergeCell ref="B2:D2"/>
    <mergeCell ref="J2:N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3B07F-DE7D-4806-BA56-CB5FADAD564D}">
  <dimension ref="B2:O15"/>
  <sheetViews>
    <sheetView showGridLines="0" tabSelected="1" workbookViewId="0">
      <selection activeCell="F15" sqref="F15"/>
    </sheetView>
  </sheetViews>
  <sheetFormatPr defaultColWidth="9.109375" defaultRowHeight="20.100000000000001" customHeight="1" x14ac:dyDescent="0.3"/>
  <cols>
    <col min="1" max="1" width="4.5546875" style="1" customWidth="1"/>
    <col min="2" max="2" width="21.88671875" style="1" customWidth="1"/>
    <col min="3" max="3" width="11.6640625" style="1" customWidth="1"/>
    <col min="4" max="4" width="20.6640625" style="1" customWidth="1"/>
    <col min="5" max="5" width="14.5546875" style="1" customWidth="1"/>
    <col min="6" max="6" width="17.109375" style="1" customWidth="1"/>
    <col min="7" max="9" width="13.109375" style="1" customWidth="1"/>
    <col min="10" max="10" width="9.109375" style="1"/>
    <col min="11" max="11" width="20.77734375" style="1" customWidth="1"/>
    <col min="12" max="12" width="13.33203125" style="1" customWidth="1"/>
    <col min="13" max="13" width="25.77734375" style="1" customWidth="1"/>
    <col min="14" max="14" width="11.44140625" style="1" customWidth="1"/>
    <col min="15" max="15" width="12.5546875" style="1" customWidth="1"/>
    <col min="16" max="16384" width="9.109375" style="1"/>
  </cols>
  <sheetData>
    <row r="2" spans="2:15" ht="20.100000000000001" customHeight="1" thickBot="1" x14ac:dyDescent="0.35">
      <c r="B2" s="22" t="s">
        <v>33</v>
      </c>
      <c r="C2" s="22"/>
      <c r="D2" s="22"/>
      <c r="E2" s="22"/>
      <c r="F2" s="22"/>
      <c r="K2" s="22" t="s">
        <v>11</v>
      </c>
      <c r="L2" s="22"/>
      <c r="M2" s="22"/>
      <c r="N2" s="22"/>
      <c r="O2" s="22"/>
    </row>
    <row r="3" spans="2:15" ht="20.100000000000001" customHeight="1" thickTop="1" x14ac:dyDescent="0.3"/>
    <row r="4" spans="2:15" ht="20.100000000000001" customHeight="1" x14ac:dyDescent="0.3">
      <c r="B4" s="15" t="s">
        <v>25</v>
      </c>
      <c r="C4" s="16" t="s">
        <v>26</v>
      </c>
      <c r="D4" s="17" t="s">
        <v>34</v>
      </c>
      <c r="E4" s="18" t="s">
        <v>28</v>
      </c>
      <c r="F4" s="19" t="s">
        <v>29</v>
      </c>
      <c r="K4" s="15" t="s">
        <v>25</v>
      </c>
      <c r="L4" s="16" t="s">
        <v>26</v>
      </c>
      <c r="M4" s="17" t="s">
        <v>27</v>
      </c>
      <c r="N4" s="18" t="s">
        <v>28</v>
      </c>
      <c r="O4" s="19" t="s">
        <v>29</v>
      </c>
    </row>
    <row r="5" spans="2:15" ht="20.100000000000001" customHeight="1" x14ac:dyDescent="0.3">
      <c r="B5" s="13">
        <v>2011</v>
      </c>
      <c r="C5" s="10">
        <v>700</v>
      </c>
      <c r="D5" s="10">
        <v>22</v>
      </c>
      <c r="E5" s="10">
        <f>C5*D5</f>
        <v>15400</v>
      </c>
      <c r="F5" s="32">
        <f t="shared" ref="F5:F11" si="0">D5*(C5-$C$13)^2</f>
        <v>149541.70074012718</v>
      </c>
      <c r="K5" s="13">
        <v>2011</v>
      </c>
      <c r="L5" s="10">
        <v>909</v>
      </c>
      <c r="M5" s="10">
        <v>23</v>
      </c>
      <c r="N5" s="10"/>
      <c r="O5" s="10"/>
    </row>
    <row r="6" spans="2:15" ht="20.100000000000001" customHeight="1" x14ac:dyDescent="0.3">
      <c r="B6" s="13">
        <v>2012</v>
      </c>
      <c r="C6" s="10">
        <v>560</v>
      </c>
      <c r="D6" s="10">
        <v>29</v>
      </c>
      <c r="E6" s="10">
        <f t="shared" ref="E6:E11" si="1">C6*D6</f>
        <v>16240</v>
      </c>
      <c r="F6" s="32">
        <f t="shared" si="0"/>
        <v>96061.280472025392</v>
      </c>
      <c r="K6" s="13">
        <v>2012</v>
      </c>
      <c r="L6" s="10">
        <v>780</v>
      </c>
      <c r="M6" s="10">
        <v>19</v>
      </c>
      <c r="N6" s="10"/>
      <c r="O6" s="10"/>
    </row>
    <row r="7" spans="2:15" ht="20.100000000000001" customHeight="1" x14ac:dyDescent="0.3">
      <c r="B7" s="13">
        <v>2013</v>
      </c>
      <c r="C7" s="10">
        <v>670</v>
      </c>
      <c r="D7" s="10">
        <v>18</v>
      </c>
      <c r="E7" s="10">
        <f t="shared" si="1"/>
        <v>12060</v>
      </c>
      <c r="F7" s="32">
        <f t="shared" si="0"/>
        <v>49510.573986853604</v>
      </c>
      <c r="K7" s="13">
        <v>2013</v>
      </c>
      <c r="L7" s="10">
        <v>700</v>
      </c>
      <c r="M7" s="10">
        <v>20</v>
      </c>
      <c r="N7" s="10"/>
      <c r="O7" s="10"/>
    </row>
    <row r="8" spans="2:15" ht="20.100000000000001" customHeight="1" x14ac:dyDescent="0.3">
      <c r="B8" s="13">
        <v>2014</v>
      </c>
      <c r="C8" s="10">
        <v>880</v>
      </c>
      <c r="D8" s="10">
        <v>19</v>
      </c>
      <c r="E8" s="10">
        <f t="shared" si="1"/>
        <v>16720</v>
      </c>
      <c r="F8" s="32">
        <f t="shared" si="0"/>
        <v>1308680.5858909991</v>
      </c>
      <c r="K8" s="13">
        <v>2014</v>
      </c>
      <c r="L8" s="10">
        <v>500</v>
      </c>
      <c r="M8" s="10">
        <v>25</v>
      </c>
      <c r="N8" s="10"/>
      <c r="O8" s="10"/>
    </row>
    <row r="9" spans="2:15" ht="20.100000000000001" customHeight="1" x14ac:dyDescent="0.3">
      <c r="B9" s="13">
        <v>2015</v>
      </c>
      <c r="C9" s="10">
        <v>418</v>
      </c>
      <c r="D9" s="10">
        <v>22</v>
      </c>
      <c r="E9" s="10">
        <f t="shared" si="1"/>
        <v>9196</v>
      </c>
      <c r="F9" s="32">
        <f t="shared" si="0"/>
        <v>876079.19714300544</v>
      </c>
      <c r="K9" s="13">
        <v>2015</v>
      </c>
      <c r="L9" s="10">
        <v>589</v>
      </c>
      <c r="M9" s="10">
        <v>21</v>
      </c>
      <c r="N9" s="10"/>
      <c r="O9" s="10"/>
    </row>
    <row r="10" spans="2:15" ht="20.100000000000001" customHeight="1" x14ac:dyDescent="0.3">
      <c r="B10" s="13">
        <v>2016</v>
      </c>
      <c r="C10" s="10">
        <v>912</v>
      </c>
      <c r="D10" s="10">
        <v>11</v>
      </c>
      <c r="E10" s="10">
        <f t="shared" si="1"/>
        <v>10032</v>
      </c>
      <c r="F10" s="32">
        <f t="shared" si="0"/>
        <v>953683.19569380442</v>
      </c>
      <c r="K10" s="13">
        <v>2016</v>
      </c>
      <c r="L10" s="10">
        <v>672</v>
      </c>
      <c r="M10" s="10">
        <v>30</v>
      </c>
      <c r="N10" s="10"/>
      <c r="O10" s="10"/>
    </row>
    <row r="11" spans="2:15" ht="20.100000000000001" customHeight="1" x14ac:dyDescent="0.3">
      <c r="B11" s="13">
        <v>2017</v>
      </c>
      <c r="C11" s="10">
        <v>344</v>
      </c>
      <c r="D11" s="10">
        <v>18</v>
      </c>
      <c r="E11" s="10">
        <f t="shared" si="1"/>
        <v>6192</v>
      </c>
      <c r="F11" s="32">
        <f t="shared" si="0"/>
        <v>1346971.8113969262</v>
      </c>
      <c r="K11" s="13">
        <v>2017</v>
      </c>
      <c r="L11" s="10">
        <v>589</v>
      </c>
      <c r="M11" s="10">
        <v>19</v>
      </c>
      <c r="N11" s="10"/>
      <c r="O11" s="10"/>
    </row>
    <row r="12" spans="2:15" ht="15.75" customHeight="1" x14ac:dyDescent="0.3"/>
    <row r="13" spans="2:15" ht="21" customHeight="1" x14ac:dyDescent="0.3">
      <c r="B13" s="19" t="s">
        <v>30</v>
      </c>
      <c r="C13" s="31">
        <f>SUM(E5:E11)/SUM(D5:D11)</f>
        <v>617.55395683453241</v>
      </c>
      <c r="D13" s="31"/>
      <c r="K13" s="19" t="s">
        <v>30</v>
      </c>
      <c r="L13" s="14"/>
    </row>
    <row r="14" spans="2:15" ht="21.75" customHeight="1" x14ac:dyDescent="0.3">
      <c r="B14" s="20" t="s">
        <v>31</v>
      </c>
      <c r="C14" s="31">
        <f>SUM(F5:F11)/SUM(D5:D11)</f>
        <v>34392.290254127634</v>
      </c>
      <c r="D14" s="31"/>
      <c r="K14" s="20" t="s">
        <v>31</v>
      </c>
      <c r="L14" s="10"/>
    </row>
    <row r="15" spans="2:15" ht="21.75" customHeight="1" x14ac:dyDescent="0.3">
      <c r="B15" s="21" t="s">
        <v>32</v>
      </c>
      <c r="C15" s="31">
        <f>SQRT(C14)</f>
        <v>185.45158466329596</v>
      </c>
      <c r="D15" s="31"/>
      <c r="K15" s="21" t="s">
        <v>32</v>
      </c>
      <c r="L15" s="13"/>
    </row>
  </sheetData>
  <mergeCells count="5">
    <mergeCell ref="B2:F2"/>
    <mergeCell ref="K2:O2"/>
    <mergeCell ref="C13:D13"/>
    <mergeCell ref="C14:D14"/>
    <mergeCell ref="C15:D1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FA9FF-D5B6-4792-BF9F-D89B96482CBB}">
  <sheetPr codeName="Sheet4"/>
  <dimension ref="B2:O15"/>
  <sheetViews>
    <sheetView showGridLines="0" workbookViewId="0">
      <selection activeCell="F18" sqref="F18"/>
    </sheetView>
  </sheetViews>
  <sheetFormatPr defaultColWidth="9.109375" defaultRowHeight="20.100000000000001" customHeight="1" x14ac:dyDescent="0.3"/>
  <cols>
    <col min="1" max="1" width="4.5546875" style="1" customWidth="1"/>
    <col min="2" max="2" width="21.88671875" style="1" customWidth="1"/>
    <col min="3" max="3" width="11.6640625" style="1" customWidth="1"/>
    <col min="4" max="4" width="20.6640625" style="1" customWidth="1"/>
    <col min="5" max="5" width="14.5546875" style="1" customWidth="1"/>
    <col min="6" max="6" width="17.109375" style="1" customWidth="1"/>
    <col min="7" max="9" width="13.109375" style="1" customWidth="1"/>
    <col min="10" max="10" width="9.109375" style="1"/>
    <col min="11" max="11" width="20.77734375" style="1" customWidth="1"/>
    <col min="12" max="12" width="13.33203125" style="1" customWidth="1"/>
    <col min="13" max="13" width="25.77734375" style="1" customWidth="1"/>
    <col min="14" max="14" width="11.44140625" style="1" customWidth="1"/>
    <col min="15" max="15" width="12.5546875" style="1" customWidth="1"/>
    <col min="16" max="16384" width="9.109375" style="1"/>
  </cols>
  <sheetData>
    <row r="2" spans="2:15" ht="20.100000000000001" customHeight="1" thickBot="1" x14ac:dyDescent="0.35">
      <c r="B2" s="22" t="s">
        <v>33</v>
      </c>
      <c r="C2" s="22"/>
      <c r="D2" s="22"/>
      <c r="E2" s="22"/>
      <c r="F2" s="22"/>
      <c r="K2" s="22" t="s">
        <v>11</v>
      </c>
      <c r="L2" s="22"/>
      <c r="M2" s="22"/>
      <c r="N2" s="22"/>
      <c r="O2" s="22"/>
    </row>
    <row r="3" spans="2:15" ht="20.100000000000001" customHeight="1" thickTop="1" x14ac:dyDescent="0.3"/>
    <row r="4" spans="2:15" ht="20.100000000000001" customHeight="1" x14ac:dyDescent="0.3">
      <c r="B4" s="15" t="s">
        <v>25</v>
      </c>
      <c r="C4" s="16" t="s">
        <v>26</v>
      </c>
      <c r="D4" s="17" t="s">
        <v>34</v>
      </c>
      <c r="E4" s="18" t="s">
        <v>28</v>
      </c>
      <c r="F4" s="19" t="s">
        <v>29</v>
      </c>
      <c r="K4" s="15" t="s">
        <v>25</v>
      </c>
      <c r="L4" s="16" t="s">
        <v>26</v>
      </c>
      <c r="M4" s="17" t="s">
        <v>27</v>
      </c>
      <c r="N4" s="18" t="s">
        <v>28</v>
      </c>
      <c r="O4" s="19" t="s">
        <v>29</v>
      </c>
    </row>
    <row r="5" spans="2:15" ht="20.100000000000001" customHeight="1" x14ac:dyDescent="0.3">
      <c r="B5" s="6">
        <v>2011</v>
      </c>
      <c r="C5" s="10">
        <v>700</v>
      </c>
      <c r="D5" s="10">
        <v>22</v>
      </c>
      <c r="E5" s="10">
        <f>C5*D5</f>
        <v>15400</v>
      </c>
      <c r="F5" s="32">
        <f t="shared" ref="F5:F11" si="0">D5*(C5-$C$13)^2</f>
        <v>149541.70074012718</v>
      </c>
      <c r="K5" s="6">
        <v>2011</v>
      </c>
      <c r="L5" s="10">
        <v>909</v>
      </c>
      <c r="M5" s="10">
        <v>23</v>
      </c>
      <c r="N5" s="10"/>
      <c r="O5" s="10"/>
    </row>
    <row r="6" spans="2:15" ht="20.100000000000001" customHeight="1" x14ac:dyDescent="0.3">
      <c r="B6" s="6">
        <v>2012</v>
      </c>
      <c r="C6" s="10">
        <v>560</v>
      </c>
      <c r="D6" s="10">
        <v>29</v>
      </c>
      <c r="E6" s="10">
        <f t="shared" ref="E6:E11" si="1">C6*D6</f>
        <v>16240</v>
      </c>
      <c r="F6" s="32">
        <f t="shared" si="0"/>
        <v>96061.280472025392</v>
      </c>
      <c r="K6" s="6">
        <v>2012</v>
      </c>
      <c r="L6" s="10">
        <v>780</v>
      </c>
      <c r="M6" s="10">
        <v>19</v>
      </c>
      <c r="N6" s="10"/>
      <c r="O6" s="10"/>
    </row>
    <row r="7" spans="2:15" ht="20.100000000000001" customHeight="1" x14ac:dyDescent="0.3">
      <c r="B7" s="6">
        <v>2013</v>
      </c>
      <c r="C7" s="10">
        <v>670</v>
      </c>
      <c r="D7" s="10">
        <v>18</v>
      </c>
      <c r="E7" s="10">
        <f t="shared" si="1"/>
        <v>12060</v>
      </c>
      <c r="F7" s="32">
        <f t="shared" si="0"/>
        <v>49510.573986853604</v>
      </c>
      <c r="K7" s="6">
        <v>2013</v>
      </c>
      <c r="L7" s="10">
        <v>700</v>
      </c>
      <c r="M7" s="10">
        <v>20</v>
      </c>
      <c r="N7" s="10"/>
      <c r="O7" s="10"/>
    </row>
    <row r="8" spans="2:15" ht="20.100000000000001" customHeight="1" x14ac:dyDescent="0.3">
      <c r="B8" s="6">
        <v>2014</v>
      </c>
      <c r="C8" s="10">
        <v>880</v>
      </c>
      <c r="D8" s="10">
        <v>19</v>
      </c>
      <c r="E8" s="10">
        <f t="shared" si="1"/>
        <v>16720</v>
      </c>
      <c r="F8" s="32">
        <f t="shared" si="0"/>
        <v>1308680.5858909991</v>
      </c>
      <c r="K8" s="6">
        <v>2014</v>
      </c>
      <c r="L8" s="10">
        <v>500</v>
      </c>
      <c r="M8" s="10">
        <v>25</v>
      </c>
      <c r="N8" s="10"/>
      <c r="O8" s="10"/>
    </row>
    <row r="9" spans="2:15" ht="20.100000000000001" customHeight="1" x14ac:dyDescent="0.3">
      <c r="B9" s="6">
        <v>2015</v>
      </c>
      <c r="C9" s="10">
        <v>418</v>
      </c>
      <c r="D9" s="10">
        <v>22</v>
      </c>
      <c r="E9" s="10">
        <f t="shared" si="1"/>
        <v>9196</v>
      </c>
      <c r="F9" s="32">
        <f t="shared" si="0"/>
        <v>876079.19714300544</v>
      </c>
      <c r="K9" s="6">
        <v>2015</v>
      </c>
      <c r="L9" s="10">
        <v>589</v>
      </c>
      <c r="M9" s="10">
        <v>21</v>
      </c>
      <c r="N9" s="10"/>
      <c r="O9" s="10"/>
    </row>
    <row r="10" spans="2:15" ht="20.100000000000001" customHeight="1" x14ac:dyDescent="0.3">
      <c r="B10" s="6">
        <v>2016</v>
      </c>
      <c r="C10" s="10">
        <v>912</v>
      </c>
      <c r="D10" s="10">
        <v>11</v>
      </c>
      <c r="E10" s="10">
        <f t="shared" si="1"/>
        <v>10032</v>
      </c>
      <c r="F10" s="32">
        <f t="shared" si="0"/>
        <v>953683.19569380442</v>
      </c>
      <c r="K10" s="6">
        <v>2016</v>
      </c>
      <c r="L10" s="10">
        <v>672</v>
      </c>
      <c r="M10" s="10">
        <v>30</v>
      </c>
      <c r="N10" s="10"/>
      <c r="O10" s="10"/>
    </row>
    <row r="11" spans="2:15" ht="20.100000000000001" customHeight="1" x14ac:dyDescent="0.3">
      <c r="B11" s="6">
        <v>2017</v>
      </c>
      <c r="C11" s="10">
        <v>344</v>
      </c>
      <c r="D11" s="10">
        <v>18</v>
      </c>
      <c r="E11" s="10">
        <f t="shared" si="1"/>
        <v>6192</v>
      </c>
      <c r="F11" s="32">
        <f t="shared" si="0"/>
        <v>1346971.8113969262</v>
      </c>
      <c r="K11" s="6">
        <v>2017</v>
      </c>
      <c r="L11" s="10">
        <v>589</v>
      </c>
      <c r="M11" s="10">
        <v>19</v>
      </c>
      <c r="N11" s="10"/>
      <c r="O11" s="10"/>
    </row>
    <row r="12" spans="2:15" ht="15.75" customHeight="1" x14ac:dyDescent="0.3"/>
    <row r="13" spans="2:15" ht="21" customHeight="1" x14ac:dyDescent="0.3">
      <c r="B13" s="19" t="s">
        <v>30</v>
      </c>
      <c r="C13" s="32">
        <f>SUM(E5:E11)/SUM(D5:D11)</f>
        <v>617.55395683453241</v>
      </c>
      <c r="K13" s="19" t="s">
        <v>30</v>
      </c>
      <c r="L13" s="14"/>
    </row>
    <row r="14" spans="2:15" ht="21.75" customHeight="1" x14ac:dyDescent="0.3">
      <c r="B14" s="20" t="s">
        <v>31</v>
      </c>
      <c r="C14" s="10">
        <f>SUM(F5:F11)/SUM(D5:D11)</f>
        <v>34392.290254127634</v>
      </c>
      <c r="K14" s="20" t="s">
        <v>31</v>
      </c>
      <c r="L14" s="10"/>
    </row>
    <row r="15" spans="2:15" ht="21.75" customHeight="1" x14ac:dyDescent="0.3">
      <c r="B15" s="21" t="s">
        <v>32</v>
      </c>
      <c r="C15" s="32">
        <f>SQRT(C14)</f>
        <v>185.45158466329596</v>
      </c>
      <c r="K15" s="21" t="s">
        <v>32</v>
      </c>
      <c r="L15" s="6"/>
    </row>
  </sheetData>
  <mergeCells count="2">
    <mergeCell ref="B2:F2"/>
    <mergeCell ref="K2:O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1277F-744D-40D5-9B77-AB04EA2264C2}">
  <sheetPr codeName="Sheet5"/>
  <dimension ref="B2:N11"/>
  <sheetViews>
    <sheetView showGridLines="0" workbookViewId="0">
      <selection activeCell="H21" sqref="H21"/>
    </sheetView>
  </sheetViews>
  <sheetFormatPr defaultColWidth="9.109375" defaultRowHeight="20.100000000000001" customHeight="1" x14ac:dyDescent="0.3"/>
  <cols>
    <col min="1" max="1" width="4" style="1" customWidth="1"/>
    <col min="2" max="2" width="18.5546875" style="1" customWidth="1"/>
    <col min="3" max="3" width="16.21875" style="1" customWidth="1"/>
    <col min="4" max="4" width="14.44140625" style="1" customWidth="1"/>
    <col min="5" max="11" width="9.109375" style="1"/>
    <col min="12" max="12" width="21.33203125" style="1" customWidth="1"/>
    <col min="13" max="13" width="15.109375" style="1" customWidth="1"/>
    <col min="14" max="14" width="16.21875" style="1" customWidth="1"/>
    <col min="15" max="16384" width="9.109375" style="1"/>
  </cols>
  <sheetData>
    <row r="2" spans="2:14" ht="20.100000000000001" customHeight="1" thickBot="1" x14ac:dyDescent="0.35">
      <c r="B2" s="22" t="s">
        <v>24</v>
      </c>
      <c r="C2" s="22"/>
      <c r="D2" s="22"/>
      <c r="L2" s="22" t="s">
        <v>11</v>
      </c>
      <c r="M2" s="22"/>
      <c r="N2" s="22"/>
    </row>
    <row r="3" spans="2:14" ht="20.100000000000001" customHeight="1" thickTop="1" x14ac:dyDescent="0.3"/>
    <row r="4" spans="2:14" ht="20.100000000000001" customHeight="1" x14ac:dyDescent="0.3">
      <c r="B4" s="7" t="s">
        <v>1</v>
      </c>
      <c r="C4" s="8" t="s">
        <v>0</v>
      </c>
      <c r="D4" s="9" t="s">
        <v>9</v>
      </c>
      <c r="L4" s="7" t="s">
        <v>1</v>
      </c>
      <c r="M4" s="8" t="s">
        <v>0</v>
      </c>
      <c r="N4" s="9" t="s">
        <v>9</v>
      </c>
    </row>
    <row r="5" spans="2:14" ht="20.100000000000001" customHeight="1" x14ac:dyDescent="0.3">
      <c r="B5" s="10" t="s">
        <v>16</v>
      </c>
      <c r="C5" s="10">
        <v>1612034</v>
      </c>
      <c r="D5" s="10">
        <v>87</v>
      </c>
      <c r="L5" s="10" t="s">
        <v>2</v>
      </c>
      <c r="M5" s="10">
        <v>1604001</v>
      </c>
      <c r="N5" s="10">
        <v>92</v>
      </c>
    </row>
    <row r="6" spans="2:14" ht="20.100000000000001" customHeight="1" x14ac:dyDescent="0.3">
      <c r="B6" s="10" t="s">
        <v>17</v>
      </c>
      <c r="C6" s="10">
        <v>1612035</v>
      </c>
      <c r="D6" s="10">
        <v>84</v>
      </c>
      <c r="L6" s="10" t="s">
        <v>3</v>
      </c>
      <c r="M6" s="10">
        <v>1604002</v>
      </c>
      <c r="N6" s="10">
        <v>96</v>
      </c>
    </row>
    <row r="7" spans="2:14" ht="20.100000000000001" customHeight="1" x14ac:dyDescent="0.3">
      <c r="B7" s="10" t="s">
        <v>13</v>
      </c>
      <c r="C7" s="10">
        <v>1612036</v>
      </c>
      <c r="D7" s="10">
        <v>93</v>
      </c>
      <c r="L7" s="10" t="s">
        <v>4</v>
      </c>
      <c r="M7" s="10">
        <v>1604003</v>
      </c>
      <c r="N7" s="10">
        <v>88</v>
      </c>
    </row>
    <row r="8" spans="2:14" ht="20.100000000000001" customHeight="1" x14ac:dyDescent="0.3">
      <c r="B8" s="10" t="s">
        <v>15</v>
      </c>
      <c r="C8" s="10">
        <v>1612037</v>
      </c>
      <c r="D8" s="10">
        <v>88</v>
      </c>
      <c r="L8" s="10" t="s">
        <v>5</v>
      </c>
      <c r="M8" s="10">
        <v>1604004</v>
      </c>
      <c r="N8" s="10">
        <v>93</v>
      </c>
    </row>
    <row r="9" spans="2:14" ht="20.100000000000001" customHeight="1" x14ac:dyDescent="0.3">
      <c r="B9" s="10" t="s">
        <v>14</v>
      </c>
      <c r="C9" s="10">
        <v>1612038</v>
      </c>
      <c r="D9" s="10">
        <v>92</v>
      </c>
      <c r="L9" s="10" t="s">
        <v>6</v>
      </c>
      <c r="M9" s="10">
        <v>1604005</v>
      </c>
      <c r="N9" s="10">
        <v>89</v>
      </c>
    </row>
    <row r="11" spans="2:14" ht="20.100000000000001" customHeight="1" x14ac:dyDescent="0.3">
      <c r="B11" s="26" t="s">
        <v>23</v>
      </c>
      <c r="C11" s="26"/>
      <c r="D11" s="10">
        <f>AVERAGE(D5:D9)</f>
        <v>88.8</v>
      </c>
      <c r="E11" s="5"/>
      <c r="L11" s="24" t="s">
        <v>23</v>
      </c>
      <c r="M11" s="25"/>
      <c r="N11" s="4"/>
    </row>
  </sheetData>
  <mergeCells count="4">
    <mergeCell ref="B2:D2"/>
    <mergeCell ref="L2:N2"/>
    <mergeCell ref="B11:C11"/>
    <mergeCell ref="L11:M1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Overview</vt:lpstr>
      <vt:lpstr>Manually (2)</vt:lpstr>
      <vt:lpstr>Manually (3)</vt:lpstr>
      <vt:lpstr>Manually</vt:lpstr>
      <vt:lpstr>STDEVP</vt:lpstr>
      <vt:lpstr>Distributed Frequency (2)</vt:lpstr>
      <vt:lpstr>Distributed Frequency (3)</vt:lpstr>
      <vt:lpstr>Distributed Frequency</vt:lpstr>
      <vt:lpstr>Mean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2022-10-24T20:02:38Z</dcterms:created>
  <dcterms:modified xsi:type="dcterms:W3CDTF">2022-11-28T07:36:09Z</dcterms:modified>
</cp:coreProperties>
</file>