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962DF185-F7F8-4AB5-85DF-813CAD55E178}" xr6:coauthVersionLast="47" xr6:coauthVersionMax="47" xr10:uidLastSave="{00000000-0000-0000-0000-000000000000}"/>
  <bookViews>
    <workbookView xWindow="-120" yWindow="-120" windowWidth="20730" windowHeight="11160" xr2:uid="{21434E05-5485-4BB1-84B9-71D130CA396A}"/>
  </bookViews>
  <sheets>
    <sheet name="Dataset" sheetId="1" r:id="rId1"/>
    <sheet name="Annual-Formula" sheetId="2" r:id="rId2"/>
    <sheet name="Annual-Solver" sheetId="3" r:id="rId3"/>
    <sheet name="Dataset2" sheetId="4" r:id="rId4"/>
    <sheet name="Bi-Annual-Solver" sheetId="5" r:id="rId5"/>
  </sheets>
  <definedNames>
    <definedName name="solver_adj" localSheetId="2" hidden="1">'Annual-Solver'!$D$16</definedName>
    <definedName name="solver_adj" localSheetId="4" hidden="1">'Bi-Annual-Solver'!$D$23</definedName>
    <definedName name="solver_cvg" localSheetId="2" hidden="1">0.0001</definedName>
    <definedName name="solver_cvg" localSheetId="4" hidden="1">0.0001</definedName>
    <definedName name="solver_drv" localSheetId="2" hidden="1">1</definedName>
    <definedName name="solver_drv" localSheetId="4" hidden="1">1</definedName>
    <definedName name="solver_eng" localSheetId="2" hidden="1">1</definedName>
    <definedName name="solver_eng" localSheetId="4" hidden="1">1</definedName>
    <definedName name="solver_est" localSheetId="2" hidden="1">1</definedName>
    <definedName name="solver_est" localSheetId="4" hidden="1">1</definedName>
    <definedName name="solver_itr" localSheetId="2" hidden="1">2147483647</definedName>
    <definedName name="solver_itr" localSheetId="4" hidden="1">2147483647</definedName>
    <definedName name="solver_mip" localSheetId="2" hidden="1">2147483647</definedName>
    <definedName name="solver_mip" localSheetId="4" hidden="1">2147483647</definedName>
    <definedName name="solver_mni" localSheetId="2" hidden="1">30</definedName>
    <definedName name="solver_mni" localSheetId="4" hidden="1">30</definedName>
    <definedName name="solver_mrt" localSheetId="2" hidden="1">0.075</definedName>
    <definedName name="solver_mrt" localSheetId="4" hidden="1">0.075</definedName>
    <definedName name="solver_msl" localSheetId="2" hidden="1">2</definedName>
    <definedName name="solver_msl" localSheetId="4" hidden="1">2</definedName>
    <definedName name="solver_neg" localSheetId="2" hidden="1">1</definedName>
    <definedName name="solver_neg" localSheetId="4" hidden="1">1</definedName>
    <definedName name="solver_nod" localSheetId="2" hidden="1">2147483647</definedName>
    <definedName name="solver_nod" localSheetId="4" hidden="1">2147483647</definedName>
    <definedName name="solver_num" localSheetId="2" hidden="1">0</definedName>
    <definedName name="solver_num" localSheetId="4" hidden="1">0</definedName>
    <definedName name="solver_nwt" localSheetId="2" hidden="1">1</definedName>
    <definedName name="solver_nwt" localSheetId="4" hidden="1">1</definedName>
    <definedName name="solver_opt" localSheetId="2" hidden="1">'Annual-Solver'!$D$15</definedName>
    <definedName name="solver_opt" localSheetId="4" hidden="1">'Bi-Annual-Solver'!$D$22</definedName>
    <definedName name="solver_pre" localSheetId="2" hidden="1">0.000001</definedName>
    <definedName name="solver_pre" localSheetId="4" hidden="1">0.000001</definedName>
    <definedName name="solver_rbv" localSheetId="2" hidden="1">1</definedName>
    <definedName name="solver_rbv" localSheetId="4" hidden="1">1</definedName>
    <definedName name="solver_rlx" localSheetId="2" hidden="1">2</definedName>
    <definedName name="solver_rlx" localSheetId="4" hidden="1">2</definedName>
    <definedName name="solver_rsd" localSheetId="2" hidden="1">0</definedName>
    <definedName name="solver_rsd" localSheetId="4" hidden="1">0</definedName>
    <definedName name="solver_scl" localSheetId="2" hidden="1">1</definedName>
    <definedName name="solver_scl" localSheetId="4" hidden="1">1</definedName>
    <definedName name="solver_sho" localSheetId="2" hidden="1">2</definedName>
    <definedName name="solver_sho" localSheetId="4" hidden="1">2</definedName>
    <definedName name="solver_ssz" localSheetId="2" hidden="1">100</definedName>
    <definedName name="solver_ssz" localSheetId="4" hidden="1">100</definedName>
    <definedName name="solver_tim" localSheetId="2" hidden="1">2147483647</definedName>
    <definedName name="solver_tim" localSheetId="4" hidden="1">2147483647</definedName>
    <definedName name="solver_tol" localSheetId="2" hidden="1">0.01</definedName>
    <definedName name="solver_tol" localSheetId="4" hidden="1">0.01</definedName>
    <definedName name="solver_typ" localSheetId="2" hidden="1">3</definedName>
    <definedName name="solver_typ" localSheetId="4" hidden="1">3</definedName>
    <definedName name="solver_val" localSheetId="2" hidden="1">0</definedName>
    <definedName name="solver_val" localSheetId="4" hidden="1">0</definedName>
    <definedName name="solver_ver" localSheetId="2" hidden="1">3</definedName>
    <definedName name="solver_ver" localSheetId="4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3" l="1"/>
  <c r="D15" i="3" s="1"/>
  <c r="E9" i="2"/>
  <c r="E8" i="2"/>
  <c r="E7" i="2"/>
  <c r="D21" i="5"/>
  <c r="D22" i="5" s="1"/>
  <c r="D20" i="5"/>
  <c r="D16" i="5"/>
  <c r="D17" i="5" s="1"/>
  <c r="D15" i="5"/>
  <c r="D13" i="5"/>
  <c r="D12" i="5"/>
  <c r="D19" i="3"/>
  <c r="D20" i="3" s="1"/>
  <c r="D18" i="3"/>
  <c r="D13" i="3"/>
  <c r="D11" i="3"/>
</calcChain>
</file>

<file path=xl/sharedStrings.xml><?xml version="1.0" encoding="utf-8"?>
<sst xmlns="http://schemas.openxmlformats.org/spreadsheetml/2006/main" count="53" uniqueCount="19">
  <si>
    <t>Period</t>
  </si>
  <si>
    <t>Maturity</t>
  </si>
  <si>
    <t>Par Rate</t>
  </si>
  <si>
    <t>Yield to Maturity of Annual Treasury Bond</t>
  </si>
  <si>
    <t>Using Formula for Bootstrapping Spot Rates</t>
  </si>
  <si>
    <t>Par Value</t>
  </si>
  <si>
    <t>Spot Rate</t>
  </si>
  <si>
    <t>Using Solver for Bootstrapping Spot Rates</t>
  </si>
  <si>
    <t>LHS</t>
  </si>
  <si>
    <t>RHS</t>
  </si>
  <si>
    <r>
      <t>Spot Rate for 1</t>
    </r>
    <r>
      <rPr>
        <b/>
        <vertAlign val="superscript"/>
        <sz val="12"/>
        <color theme="0"/>
        <rFont val="Calibri"/>
        <family val="2"/>
      </rPr>
      <t>st</t>
    </r>
    <r>
      <rPr>
        <b/>
        <sz val="12"/>
        <color theme="0"/>
        <rFont val="Calibri"/>
        <family val="2"/>
      </rPr>
      <t xml:space="preserve"> Year</t>
    </r>
  </si>
  <si>
    <r>
      <t>Spot Rate for 2</t>
    </r>
    <r>
      <rPr>
        <b/>
        <vertAlign val="superscript"/>
        <sz val="12"/>
        <color theme="0"/>
        <rFont val="Calibri"/>
        <family val="2"/>
      </rPr>
      <t>nd</t>
    </r>
    <r>
      <rPr>
        <b/>
        <sz val="12"/>
        <color theme="0"/>
        <rFont val="Calibri"/>
        <family val="2"/>
      </rPr>
      <t xml:space="preserve"> Year</t>
    </r>
  </si>
  <si>
    <r>
      <t>Spot Rate for 3</t>
    </r>
    <r>
      <rPr>
        <b/>
        <vertAlign val="superscript"/>
        <sz val="12"/>
        <color theme="0"/>
        <rFont val="Calibri"/>
        <family val="2"/>
      </rPr>
      <t>nd</t>
    </r>
    <r>
      <rPr>
        <b/>
        <sz val="12"/>
        <color theme="0"/>
        <rFont val="Calibri"/>
        <family val="2"/>
      </rPr>
      <t xml:space="preserve"> Year</t>
    </r>
  </si>
  <si>
    <t>Yield to Maturity of Bi-Annual Treasury Bond</t>
  </si>
  <si>
    <t>Spot Rate for 0.5 Year</t>
  </si>
  <si>
    <t>Spot Rate for 1.5 Year</t>
  </si>
  <si>
    <t>Bootstrapping Spot Rates for Bi-Annual Bond</t>
  </si>
  <si>
    <t>Do It Yourself</t>
  </si>
  <si>
    <t>Spot Rate for 2.5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</si>
</sst>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0.000%"/>
    <numFmt numFmtId="166" formatCode="0.0000%"/>
  </numFmts>
  <fonts count="6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3"/>
      <name val="Calibri"/>
      <family val="2"/>
    </font>
    <font>
      <b/>
      <sz val="12"/>
      <color theme="0"/>
      <name val="Calibri"/>
      <family val="2"/>
    </font>
    <font>
      <b/>
      <vertAlign val="superscript"/>
      <sz val="12"/>
      <color theme="0"/>
      <name val="Calibri"/>
      <family val="2"/>
    </font>
    <font>
      <b/>
      <i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165" fontId="0" fillId="0" borderId="2" xfId="2" applyNumberFormat="1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66" fontId="0" fillId="0" borderId="2" xfId="2" applyNumberFormat="1" applyFont="1" applyBorder="1" applyAlignment="1">
      <alignment horizontal="center" vertical="center"/>
    </xf>
    <xf numFmtId="0" fontId="2" fillId="3" borderId="1" xfId="3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9357E-9061-4860-B9B8-DDA766CCA730}">
  <dimension ref="B2:D9"/>
  <sheetViews>
    <sheetView showGridLines="0" tabSelected="1" zoomScale="110" zoomScaleNormal="110" workbookViewId="0">
      <selection activeCell="B6" sqref="B6"/>
    </sheetView>
  </sheetViews>
  <sheetFormatPr defaultRowHeight="20.100000000000001" customHeight="1" x14ac:dyDescent="0.25"/>
  <cols>
    <col min="1" max="1" width="4.125" style="1" customWidth="1"/>
    <col min="2" max="2" width="14.25" style="1" customWidth="1"/>
    <col min="3" max="3" width="15" style="1" customWidth="1"/>
    <col min="4" max="4" width="15.25" style="1" customWidth="1"/>
    <col min="5" max="5" width="4.125" style="1" customWidth="1"/>
    <col min="6" max="16384" width="9" style="1"/>
  </cols>
  <sheetData>
    <row r="2" spans="2:4" ht="20.100000000000001" customHeight="1" thickBot="1" x14ac:dyDescent="0.3">
      <c r="B2" s="12" t="s">
        <v>3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13" t="s">
        <v>5</v>
      </c>
      <c r="C4" s="13"/>
      <c r="D4" s="6">
        <v>100</v>
      </c>
    </row>
    <row r="6" spans="2:4" ht="20.100000000000001" customHeight="1" x14ac:dyDescent="0.25">
      <c r="B6" s="2" t="s">
        <v>0</v>
      </c>
      <c r="C6" s="2" t="s">
        <v>1</v>
      </c>
      <c r="D6" s="2" t="s">
        <v>2</v>
      </c>
    </row>
    <row r="7" spans="2:4" ht="20.100000000000001" customHeight="1" x14ac:dyDescent="0.25">
      <c r="B7" s="3">
        <v>1</v>
      </c>
      <c r="C7" s="3">
        <v>1</v>
      </c>
      <c r="D7" s="4">
        <v>0.02</v>
      </c>
    </row>
    <row r="8" spans="2:4" ht="20.100000000000001" customHeight="1" x14ac:dyDescent="0.25">
      <c r="B8" s="3">
        <v>2</v>
      </c>
      <c r="C8" s="3">
        <v>2</v>
      </c>
      <c r="D8" s="4">
        <v>0.03</v>
      </c>
    </row>
    <row r="9" spans="2:4" ht="20.100000000000001" customHeight="1" x14ac:dyDescent="0.25">
      <c r="B9" s="3">
        <v>3</v>
      </c>
      <c r="C9" s="3">
        <v>3</v>
      </c>
      <c r="D9" s="4">
        <v>0.04</v>
      </c>
    </row>
  </sheetData>
  <mergeCells count="2">
    <mergeCell ref="B2:D2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D2D5C-D3B6-4A5F-97A1-564E1188DD03}">
  <dimension ref="B2:L9"/>
  <sheetViews>
    <sheetView showGridLines="0" zoomScale="110" zoomScaleNormal="110" workbookViewId="0">
      <selection activeCell="B4" sqref="B4:C4"/>
    </sheetView>
  </sheetViews>
  <sheetFormatPr defaultRowHeight="20.100000000000001" customHeight="1" x14ac:dyDescent="0.25"/>
  <cols>
    <col min="1" max="1" width="4.125" style="1" customWidth="1"/>
    <col min="2" max="2" width="14.25" style="1" customWidth="1"/>
    <col min="3" max="3" width="15" style="1" customWidth="1"/>
    <col min="4" max="4" width="15.25" style="1" customWidth="1"/>
    <col min="5" max="5" width="16.5" style="1" customWidth="1"/>
    <col min="6" max="6" width="4.125" style="1" customWidth="1"/>
    <col min="7" max="7" width="9" style="1"/>
    <col min="8" max="8" width="4.125" style="1" customWidth="1"/>
    <col min="9" max="9" width="10.75" style="1" customWidth="1"/>
    <col min="10" max="10" width="13" style="1" customWidth="1"/>
    <col min="11" max="11" width="11.75" style="1" customWidth="1"/>
    <col min="12" max="12" width="13.75" style="1" customWidth="1"/>
    <col min="13" max="13" width="4.125" style="1" customWidth="1"/>
    <col min="14" max="16384" width="9" style="1"/>
  </cols>
  <sheetData>
    <row r="2" spans="2:12" ht="20.100000000000001" customHeight="1" thickBot="1" x14ac:dyDescent="0.3">
      <c r="B2" s="12" t="s">
        <v>4</v>
      </c>
      <c r="C2" s="12"/>
      <c r="D2" s="12"/>
      <c r="E2" s="12"/>
      <c r="I2" s="14" t="s">
        <v>17</v>
      </c>
      <c r="J2" s="14"/>
      <c r="K2" s="14"/>
      <c r="L2" s="14"/>
    </row>
    <row r="3" spans="2:12" ht="20.100000000000001" customHeight="1" thickTop="1" x14ac:dyDescent="0.25"/>
    <row r="4" spans="2:12" ht="20.100000000000001" customHeight="1" x14ac:dyDescent="0.25">
      <c r="B4" s="13" t="s">
        <v>5</v>
      </c>
      <c r="C4" s="13"/>
      <c r="D4" s="6">
        <v>100</v>
      </c>
      <c r="I4" s="5" t="s">
        <v>0</v>
      </c>
      <c r="J4" s="5" t="s">
        <v>1</v>
      </c>
      <c r="K4" s="5" t="s">
        <v>2</v>
      </c>
      <c r="L4" s="5" t="s">
        <v>6</v>
      </c>
    </row>
    <row r="5" spans="2:12" ht="20.100000000000001" customHeight="1" x14ac:dyDescent="0.25">
      <c r="I5" s="3">
        <v>1</v>
      </c>
      <c r="J5" s="3">
        <v>1</v>
      </c>
      <c r="K5" s="4">
        <v>0.02</v>
      </c>
      <c r="L5" s="3"/>
    </row>
    <row r="6" spans="2:12" ht="20.100000000000001" customHeight="1" x14ac:dyDescent="0.25">
      <c r="B6" s="2" t="s">
        <v>0</v>
      </c>
      <c r="C6" s="2" t="s">
        <v>1</v>
      </c>
      <c r="D6" s="2" t="s">
        <v>2</v>
      </c>
      <c r="E6" s="2" t="s">
        <v>6</v>
      </c>
      <c r="I6" s="3">
        <v>2</v>
      </c>
      <c r="J6" s="3">
        <v>2</v>
      </c>
      <c r="K6" s="4">
        <v>0.03</v>
      </c>
      <c r="L6" s="3"/>
    </row>
    <row r="7" spans="2:12" ht="20.100000000000001" customHeight="1" x14ac:dyDescent="0.25">
      <c r="B7" s="3">
        <v>1</v>
      </c>
      <c r="C7" s="3">
        <v>1</v>
      </c>
      <c r="D7" s="4">
        <v>0.02</v>
      </c>
      <c r="E7" s="4">
        <f>D7</f>
        <v>0.02</v>
      </c>
      <c r="I7" s="3">
        <v>3</v>
      </c>
      <c r="J7" s="3">
        <v>3</v>
      </c>
      <c r="K7" s="4">
        <v>0.04</v>
      </c>
      <c r="L7" s="3"/>
    </row>
    <row r="8" spans="2:12" ht="20.100000000000001" customHeight="1" x14ac:dyDescent="0.25">
      <c r="B8" s="3">
        <v>2</v>
      </c>
      <c r="C8" s="3">
        <v>2</v>
      </c>
      <c r="D8" s="4">
        <v>0.03</v>
      </c>
      <c r="E8" s="7">
        <f>((D4+(D4*D8))/(D4-((D4*D8)/(1+D7))))^(1/2)-1</f>
        <v>3.0151504009056529E-2</v>
      </c>
      <c r="I8" s="3">
        <v>4</v>
      </c>
      <c r="J8" s="3">
        <v>4</v>
      </c>
      <c r="K8" s="4">
        <v>0.06</v>
      </c>
      <c r="L8" s="3"/>
    </row>
    <row r="9" spans="2:12" ht="20.100000000000001" customHeight="1" x14ac:dyDescent="0.25">
      <c r="B9" s="3">
        <v>3</v>
      </c>
      <c r="C9" s="3">
        <v>3</v>
      </c>
      <c r="D9" s="4">
        <v>0.04</v>
      </c>
      <c r="E9" s="7">
        <f>((D4+(D4*D9))/((D4-((D4*D9)/(1+D7))-((D4*D9)/(1+E8)^2))))^(1/3)-1</f>
        <v>4.0549756667425552E-2</v>
      </c>
    </row>
  </sheetData>
  <mergeCells count="3">
    <mergeCell ref="B4:C4"/>
    <mergeCell ref="B2:E2"/>
    <mergeCell ref="I2: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AF1C1-314F-418E-B853-8EE169E1AF72}">
  <dimension ref="B2:E21"/>
  <sheetViews>
    <sheetView showGridLines="0" zoomScale="110" zoomScaleNormal="110" workbookViewId="0">
      <selection activeCell="B4" sqref="B4:C4"/>
    </sheetView>
  </sheetViews>
  <sheetFormatPr defaultRowHeight="20.100000000000001" customHeight="1" x14ac:dyDescent="0.25"/>
  <cols>
    <col min="1" max="1" width="4.125" style="1" customWidth="1"/>
    <col min="2" max="2" width="16.625" style="1" customWidth="1"/>
    <col min="3" max="3" width="18.375" style="1" customWidth="1"/>
    <col min="4" max="4" width="17.125" style="1" customWidth="1"/>
    <col min="5" max="5" width="4.125" style="1" customWidth="1"/>
    <col min="6" max="16384" width="9" style="1"/>
  </cols>
  <sheetData>
    <row r="2" spans="2:5" ht="20.100000000000001" customHeight="1" thickBot="1" x14ac:dyDescent="0.3">
      <c r="B2" s="12" t="s">
        <v>7</v>
      </c>
      <c r="C2" s="12"/>
      <c r="D2" s="12"/>
      <c r="E2"/>
    </row>
    <row r="3" spans="2:5" ht="20.100000000000001" customHeight="1" thickTop="1" x14ac:dyDescent="0.25"/>
    <row r="4" spans="2:5" ht="20.100000000000001" customHeight="1" x14ac:dyDescent="0.25">
      <c r="B4" s="13" t="s">
        <v>5</v>
      </c>
      <c r="C4" s="13"/>
      <c r="D4" s="6">
        <v>100</v>
      </c>
    </row>
    <row r="6" spans="2:5" ht="20.100000000000001" customHeight="1" x14ac:dyDescent="0.25">
      <c r="B6" s="2" t="s">
        <v>0</v>
      </c>
      <c r="C6" s="2" t="s">
        <v>1</v>
      </c>
      <c r="D6" s="2" t="s">
        <v>2</v>
      </c>
    </row>
    <row r="7" spans="2:5" ht="20.100000000000001" customHeight="1" x14ac:dyDescent="0.25">
      <c r="B7" s="3">
        <v>1</v>
      </c>
      <c r="C7" s="3">
        <v>1</v>
      </c>
      <c r="D7" s="4">
        <v>0.02</v>
      </c>
    </row>
    <row r="8" spans="2:5" ht="20.100000000000001" customHeight="1" x14ac:dyDescent="0.25">
      <c r="B8" s="3">
        <v>2</v>
      </c>
      <c r="C8" s="3">
        <v>2</v>
      </c>
      <c r="D8" s="4">
        <v>0.03</v>
      </c>
    </row>
    <row r="9" spans="2:5" ht="20.100000000000001" customHeight="1" x14ac:dyDescent="0.25">
      <c r="B9" s="3">
        <v>3</v>
      </c>
      <c r="C9" s="3">
        <v>3</v>
      </c>
      <c r="D9" s="4">
        <v>0.04</v>
      </c>
    </row>
    <row r="11" spans="2:5" ht="20.100000000000001" customHeight="1" x14ac:dyDescent="0.25">
      <c r="B11" s="13" t="s">
        <v>10</v>
      </c>
      <c r="C11" s="13"/>
      <c r="D11" s="4">
        <f>D7</f>
        <v>0.02</v>
      </c>
    </row>
    <row r="13" spans="2:5" ht="20.100000000000001" customHeight="1" x14ac:dyDescent="0.25">
      <c r="C13" s="2" t="s">
        <v>8</v>
      </c>
      <c r="D13" s="8">
        <f>D4</f>
        <v>100</v>
      </c>
    </row>
    <row r="14" spans="2:5" ht="20.100000000000001" customHeight="1" x14ac:dyDescent="0.25">
      <c r="C14" s="2" t="s">
        <v>9</v>
      </c>
      <c r="D14" s="8">
        <f>((D4*D8)/(1+D7))+((D4+D4*D8)/(1+D16)^2)</f>
        <v>99.999999250535481</v>
      </c>
    </row>
    <row r="15" spans="2:5" ht="20.100000000000001" customHeight="1" x14ac:dyDescent="0.25">
      <c r="D15" s="8">
        <f>D13-D14</f>
        <v>7.494645188899085E-7</v>
      </c>
    </row>
    <row r="16" spans="2:5" ht="20.100000000000001" customHeight="1" x14ac:dyDescent="0.25">
      <c r="B16" s="13" t="s">
        <v>11</v>
      </c>
      <c r="C16" s="13"/>
      <c r="D16" s="7">
        <v>3.0151507986345617E-2</v>
      </c>
    </row>
    <row r="18" spans="2:4" ht="20.100000000000001" customHeight="1" x14ac:dyDescent="0.25">
      <c r="C18" s="2" t="s">
        <v>8</v>
      </c>
      <c r="D18" s="8">
        <f>D4</f>
        <v>100</v>
      </c>
    </row>
    <row r="19" spans="2:4" ht="20.100000000000001" customHeight="1" x14ac:dyDescent="0.25">
      <c r="C19" s="2" t="s">
        <v>9</v>
      </c>
      <c r="D19" s="8">
        <f>((D4*D9)/(1+D7))+((D4*D9)/(1+D8)^2)+((D4+D4*D9)/(1+D21)^3)</f>
        <v>100.00000098840746</v>
      </c>
    </row>
    <row r="20" spans="2:4" ht="20.100000000000001" customHeight="1" x14ac:dyDescent="0.25">
      <c r="D20" s="8">
        <f>D18-D19</f>
        <v>-9.8840746431960724E-7</v>
      </c>
    </row>
    <row r="21" spans="2:4" ht="20.100000000000001" customHeight="1" x14ac:dyDescent="0.25">
      <c r="B21" s="13" t="s">
        <v>12</v>
      </c>
      <c r="C21" s="13"/>
      <c r="D21" s="7">
        <v>4.0553919794330949E-2</v>
      </c>
    </row>
  </sheetData>
  <mergeCells count="5">
    <mergeCell ref="B2:D2"/>
    <mergeCell ref="B4:C4"/>
    <mergeCell ref="B11:C11"/>
    <mergeCell ref="B16:C16"/>
    <mergeCell ref="B21:C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4A93-2535-4C2B-8096-215B0577B80C}">
  <dimension ref="B2:D10"/>
  <sheetViews>
    <sheetView showGridLines="0" zoomScale="110" zoomScaleNormal="110" workbookViewId="0">
      <selection activeCell="B4" sqref="B4:C4"/>
    </sheetView>
  </sheetViews>
  <sheetFormatPr defaultRowHeight="20.100000000000001" customHeight="1" x14ac:dyDescent="0.25"/>
  <cols>
    <col min="1" max="1" width="4.125" style="1" customWidth="1"/>
    <col min="2" max="2" width="14.25" style="1" customWidth="1"/>
    <col min="3" max="3" width="15" style="1" customWidth="1"/>
    <col min="4" max="4" width="15.25" style="1" customWidth="1"/>
    <col min="5" max="5" width="4.125" style="1" customWidth="1"/>
    <col min="6" max="16384" width="9" style="1"/>
  </cols>
  <sheetData>
    <row r="2" spans="2:4" ht="20.100000000000001" customHeight="1" thickBot="1" x14ac:dyDescent="0.3">
      <c r="B2" s="12" t="s">
        <v>13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13" t="s">
        <v>5</v>
      </c>
      <c r="C4" s="13"/>
      <c r="D4" s="6">
        <v>100</v>
      </c>
    </row>
    <row r="6" spans="2:4" ht="20.100000000000001" customHeight="1" x14ac:dyDescent="0.25">
      <c r="B6" s="2" t="s">
        <v>0</v>
      </c>
      <c r="C6" s="2" t="s">
        <v>1</v>
      </c>
      <c r="D6" s="2" t="s">
        <v>2</v>
      </c>
    </row>
    <row r="7" spans="2:4" ht="20.100000000000001" customHeight="1" x14ac:dyDescent="0.25">
      <c r="B7" s="3">
        <v>1</v>
      </c>
      <c r="C7" s="3">
        <v>0.5</v>
      </c>
      <c r="D7" s="4">
        <v>0.02</v>
      </c>
    </row>
    <row r="8" spans="2:4" ht="20.100000000000001" customHeight="1" x14ac:dyDescent="0.25">
      <c r="B8" s="3">
        <v>2</v>
      </c>
      <c r="C8" s="3">
        <v>1</v>
      </c>
      <c r="D8" s="9">
        <v>2.5000000000000001E-2</v>
      </c>
    </row>
    <row r="9" spans="2:4" ht="20.100000000000001" customHeight="1" x14ac:dyDescent="0.25">
      <c r="B9" s="3">
        <v>3</v>
      </c>
      <c r="C9" s="3">
        <v>1.5</v>
      </c>
      <c r="D9" s="4">
        <v>0.03</v>
      </c>
    </row>
    <row r="10" spans="2:4" ht="20.100000000000001" customHeight="1" x14ac:dyDescent="0.25">
      <c r="B10" s="3">
        <v>4</v>
      </c>
      <c r="C10" s="3">
        <v>2</v>
      </c>
      <c r="D10" s="10">
        <v>3.2500000000000001E-2</v>
      </c>
    </row>
  </sheetData>
  <mergeCells count="2">
    <mergeCell ref="B2:D2"/>
    <mergeCell ref="B4:C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CB649-B87A-4626-837F-7256BE396BC0}">
  <dimension ref="B2:J23"/>
  <sheetViews>
    <sheetView showGridLines="0" zoomScale="110" zoomScaleNormal="110" workbookViewId="0">
      <selection activeCell="B4" sqref="B4:C4"/>
    </sheetView>
  </sheetViews>
  <sheetFormatPr defaultRowHeight="20.100000000000001" customHeight="1" x14ac:dyDescent="0.25"/>
  <cols>
    <col min="1" max="1" width="4.125" style="1" customWidth="1"/>
    <col min="2" max="2" width="17.125" style="1" customWidth="1"/>
    <col min="3" max="3" width="17.5" style="1" customWidth="1"/>
    <col min="4" max="4" width="18.375" style="1" customWidth="1"/>
    <col min="5" max="5" width="4.125" style="1" customWidth="1"/>
    <col min="6" max="6" width="9" style="1"/>
    <col min="7" max="7" width="4.125" style="1" customWidth="1"/>
    <col min="8" max="8" width="13.75" style="1" customWidth="1"/>
    <col min="9" max="9" width="13.625" style="1" customWidth="1"/>
    <col min="10" max="10" width="12.375" style="1" customWidth="1"/>
    <col min="11" max="11" width="4.125" style="1" customWidth="1"/>
    <col min="12" max="16384" width="9" style="1"/>
  </cols>
  <sheetData>
    <row r="2" spans="2:10" ht="20.100000000000001" customHeight="1" thickBot="1" x14ac:dyDescent="0.3">
      <c r="B2" s="12" t="s">
        <v>16</v>
      </c>
      <c r="C2" s="12"/>
      <c r="D2" s="12"/>
      <c r="H2" s="14" t="s">
        <v>17</v>
      </c>
      <c r="I2" s="14"/>
      <c r="J2" s="14"/>
    </row>
    <row r="3" spans="2:10" ht="20.100000000000001" customHeight="1" thickTop="1" x14ac:dyDescent="0.25"/>
    <row r="4" spans="2:10" ht="20.100000000000001" customHeight="1" x14ac:dyDescent="0.25">
      <c r="B4" s="13" t="s">
        <v>5</v>
      </c>
      <c r="C4" s="13"/>
      <c r="D4" s="6">
        <v>100</v>
      </c>
      <c r="H4" s="5" t="s">
        <v>0</v>
      </c>
      <c r="I4" s="5" t="s">
        <v>1</v>
      </c>
      <c r="J4" s="5" t="s">
        <v>2</v>
      </c>
    </row>
    <row r="5" spans="2:10" ht="20.100000000000001" customHeight="1" x14ac:dyDescent="0.25">
      <c r="H5" s="3">
        <v>1</v>
      </c>
      <c r="I5" s="3">
        <v>0.5</v>
      </c>
      <c r="J5" s="4">
        <v>0.02</v>
      </c>
    </row>
    <row r="6" spans="2:10" ht="20.100000000000001" customHeight="1" x14ac:dyDescent="0.25">
      <c r="B6" s="2" t="s">
        <v>0</v>
      </c>
      <c r="C6" s="2" t="s">
        <v>1</v>
      </c>
      <c r="D6" s="2" t="s">
        <v>2</v>
      </c>
      <c r="H6" s="3">
        <v>2</v>
      </c>
      <c r="I6" s="3">
        <v>1</v>
      </c>
      <c r="J6" s="9">
        <v>2.5000000000000001E-2</v>
      </c>
    </row>
    <row r="7" spans="2:10" ht="20.100000000000001" customHeight="1" x14ac:dyDescent="0.25">
      <c r="B7" s="3">
        <v>1</v>
      </c>
      <c r="C7" s="3">
        <v>0.5</v>
      </c>
      <c r="D7" s="4">
        <v>0.02</v>
      </c>
      <c r="H7" s="3">
        <v>3</v>
      </c>
      <c r="I7" s="3">
        <v>1.5</v>
      </c>
      <c r="J7" s="4">
        <v>0.03</v>
      </c>
    </row>
    <row r="8" spans="2:10" ht="20.100000000000001" customHeight="1" x14ac:dyDescent="0.25">
      <c r="B8" s="3">
        <v>2</v>
      </c>
      <c r="C8" s="3">
        <v>1</v>
      </c>
      <c r="D8" s="9">
        <v>2.5000000000000001E-2</v>
      </c>
      <c r="H8" s="3">
        <v>4</v>
      </c>
      <c r="I8" s="3">
        <v>2</v>
      </c>
      <c r="J8" s="10">
        <v>3.2500000000000001E-2</v>
      </c>
    </row>
    <row r="9" spans="2:10" ht="20.100000000000001" customHeight="1" x14ac:dyDescent="0.25">
      <c r="B9" s="3">
        <v>3</v>
      </c>
      <c r="C9" s="3">
        <v>1.5</v>
      </c>
      <c r="D9" s="4">
        <v>0.03</v>
      </c>
      <c r="H9" s="3">
        <v>5</v>
      </c>
      <c r="I9" s="3">
        <v>2.5</v>
      </c>
      <c r="J9" s="10">
        <v>3.7499999999999999E-2</v>
      </c>
    </row>
    <row r="10" spans="2:10" ht="20.100000000000001" customHeight="1" x14ac:dyDescent="0.25">
      <c r="B10" s="3">
        <v>4</v>
      </c>
      <c r="C10" s="3">
        <v>2</v>
      </c>
      <c r="D10" s="10">
        <v>3.2500000000000001E-2</v>
      </c>
    </row>
    <row r="11" spans="2:10" ht="20.100000000000001" customHeight="1" x14ac:dyDescent="0.25">
      <c r="I11" s="5" t="s">
        <v>8</v>
      </c>
      <c r="J11" s="8"/>
    </row>
    <row r="12" spans="2:10" ht="20.100000000000001" customHeight="1" x14ac:dyDescent="0.25">
      <c r="B12" s="13" t="s">
        <v>14</v>
      </c>
      <c r="C12" s="13"/>
      <c r="D12" s="4">
        <f>D7</f>
        <v>0.02</v>
      </c>
      <c r="I12" s="5" t="s">
        <v>9</v>
      </c>
      <c r="J12" s="8"/>
    </row>
    <row r="13" spans="2:10" ht="20.100000000000001" customHeight="1" x14ac:dyDescent="0.25">
      <c r="B13" s="13" t="s">
        <v>10</v>
      </c>
      <c r="C13" s="13"/>
      <c r="D13" s="4">
        <f>D8</f>
        <v>2.5000000000000001E-2</v>
      </c>
      <c r="J13" s="8"/>
    </row>
    <row r="14" spans="2:10" ht="20.100000000000001" customHeight="1" x14ac:dyDescent="0.25">
      <c r="H14" s="13" t="s">
        <v>18</v>
      </c>
      <c r="I14" s="13"/>
      <c r="J14" s="7"/>
    </row>
    <row r="15" spans="2:10" ht="20.100000000000001" customHeight="1" x14ac:dyDescent="0.25">
      <c r="C15" s="2" t="s">
        <v>8</v>
      </c>
      <c r="D15" s="8">
        <f>D4</f>
        <v>100</v>
      </c>
    </row>
    <row r="16" spans="2:10" ht="20.100000000000001" customHeight="1" x14ac:dyDescent="0.25">
      <c r="C16" s="2" t="s">
        <v>9</v>
      </c>
      <c r="D16" s="8">
        <f>((D4*D9*0.5)/(1+D7*0.5))+((D4*D9*0.5)/(1+D8*0.5)^2)+((D4+D4*D9*0.5)/(1+D18*0.5)^3)</f>
        <v>99.999999034198794</v>
      </c>
    </row>
    <row r="17" spans="2:4" ht="20.100000000000001" customHeight="1" x14ac:dyDescent="0.25">
      <c r="D17" s="8">
        <f>D15-D16</f>
        <v>9.6580120612088649E-7</v>
      </c>
    </row>
    <row r="18" spans="2:4" ht="20.100000000000001" customHeight="1" x14ac:dyDescent="0.25">
      <c r="B18" s="13" t="s">
        <v>15</v>
      </c>
      <c r="C18" s="13"/>
      <c r="D18" s="11">
        <v>3.0101203397935535E-2</v>
      </c>
    </row>
    <row r="20" spans="2:4" ht="20.100000000000001" customHeight="1" x14ac:dyDescent="0.25">
      <c r="C20" s="2" t="s">
        <v>8</v>
      </c>
      <c r="D20" s="8">
        <f>D4</f>
        <v>100</v>
      </c>
    </row>
    <row r="21" spans="2:4" ht="20.100000000000001" customHeight="1" x14ac:dyDescent="0.25">
      <c r="C21" s="2" t="s">
        <v>9</v>
      </c>
      <c r="D21" s="8">
        <f>((D4*D10*0.5)/(1+D7*0.5))+((D4*D10*0.5)/(1+D8*0.5)^2)+((D4*D10*0.5)/(1+D9*0.5)^3)+((D4+D4*D10*0.5)/(1+D23*0.5)^4)</f>
        <v>99.99999519019434</v>
      </c>
    </row>
    <row r="22" spans="2:4" ht="20.100000000000001" customHeight="1" x14ac:dyDescent="0.25">
      <c r="D22" s="8">
        <f>D20-D21</f>
        <v>4.8098056595335947E-6</v>
      </c>
    </row>
    <row r="23" spans="2:4" ht="20.100000000000001" customHeight="1" x14ac:dyDescent="0.25">
      <c r="B23" s="13" t="s">
        <v>11</v>
      </c>
      <c r="C23" s="13"/>
      <c r="D23" s="7">
        <v>3.2645637382012267E-2</v>
      </c>
    </row>
  </sheetData>
  <mergeCells count="8">
    <mergeCell ref="B23:C23"/>
    <mergeCell ref="H14:I14"/>
    <mergeCell ref="H2:J2"/>
    <mergeCell ref="B2:D2"/>
    <mergeCell ref="B4:C4"/>
    <mergeCell ref="B12:C12"/>
    <mergeCell ref="B13:C13"/>
    <mergeCell ref="B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Annual-Formula</vt:lpstr>
      <vt:lpstr>Annual-Solver</vt:lpstr>
      <vt:lpstr>Dataset2</vt:lpstr>
      <vt:lpstr>Bi-Annual-Solver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2022-11-29T05:38:31Z</dcterms:created>
  <dcterms:modified xsi:type="dcterms:W3CDTF">2022-11-30T04:41:12Z</dcterms:modified>
</cp:coreProperties>
</file>