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Rafiul Haq\Desktop\Exceldemy\55-0150\"/>
    </mc:Choice>
  </mc:AlternateContent>
  <xr:revisionPtr revIDLastSave="0" documentId="13_ncr:1_{87160FAC-C572-4CBD-832F-0941918B085B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Problem" sheetId="6" r:id="rId1"/>
    <sheet name="Solution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1" i="6" l="1"/>
  <c r="D97" i="6" s="1"/>
  <c r="D99" i="6" s="1"/>
  <c r="D79" i="6" s="1"/>
  <c r="D64" i="6"/>
  <c r="D63" i="6"/>
  <c r="C261" i="5"/>
  <c r="C260" i="5"/>
  <c r="C259" i="5"/>
  <c r="C258" i="5"/>
  <c r="C257" i="5"/>
  <c r="C256" i="5"/>
  <c r="C253" i="5"/>
  <c r="C254" i="5"/>
  <c r="D71" i="6" l="1"/>
  <c r="D85" i="6" s="1"/>
  <c r="C262" i="5"/>
  <c r="C263" i="5"/>
  <c r="G224" i="5" l="1"/>
  <c r="G221" i="5"/>
  <c r="G218" i="5"/>
  <c r="G215" i="5"/>
  <c r="G212" i="5"/>
  <c r="G209" i="5"/>
  <c r="G206" i="5"/>
  <c r="G205" i="5"/>
  <c r="G204" i="5"/>
  <c r="G203" i="5"/>
  <c r="D178" i="5"/>
  <c r="D177" i="5"/>
  <c r="D176" i="5"/>
  <c r="D175" i="5"/>
  <c r="D170" i="5"/>
  <c r="D171" i="5"/>
  <c r="D172" i="5"/>
  <c r="D173" i="5"/>
  <c r="D174" i="5"/>
  <c r="D169" i="5"/>
  <c r="D152" i="5"/>
  <c r="D156" i="5" s="1"/>
  <c r="D130" i="5"/>
  <c r="D136" i="5"/>
  <c r="D91" i="5"/>
  <c r="D97" i="5" s="1"/>
  <c r="D99" i="5" s="1"/>
  <c r="D75" i="5" s="1"/>
  <c r="D79" i="5" s="1"/>
  <c r="D63" i="5"/>
  <c r="D64" i="5" s="1"/>
  <c r="D69" i="5" s="1"/>
  <c r="D71" i="5" s="1"/>
  <c r="D84" i="5" s="1"/>
  <c r="D85" i="5" s="1"/>
  <c r="G47" i="5"/>
  <c r="E47" i="5"/>
  <c r="C47" i="5"/>
  <c r="D50" i="5" s="1"/>
  <c r="F27" i="5"/>
  <c r="D137" i="5" l="1"/>
  <c r="D144" i="5" s="1"/>
  <c r="D146" i="5" s="1"/>
  <c r="D162" i="5" s="1"/>
  <c r="D163" i="5" s="1"/>
  <c r="E50" i="5"/>
  <c r="E5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Rafiul Haq</author>
  </authors>
  <commentList>
    <comment ref="F27" authorId="0" shapeId="0" xr:uid="{CE25BF8E-425A-4281-8FD0-21EFDEDBE6B1}">
      <text>
        <r>
          <rPr>
            <b/>
            <sz val="9"/>
            <color indexed="81"/>
            <rFont val="Tahoma"/>
            <family val="2"/>
          </rPr>
          <t>Show Total value here</t>
        </r>
      </text>
    </comment>
    <comment ref="D69" authorId="0" shapeId="0" xr:uid="{3B371140-F240-46AA-A7C7-E2CF1BA185CB}">
      <text>
        <r>
          <rPr>
            <b/>
            <sz val="9"/>
            <color indexed="81"/>
            <rFont val="Tahoma"/>
            <family val="2"/>
          </rPr>
          <t>Fill these</t>
        </r>
      </text>
    </comment>
    <comment ref="C168" authorId="0" shapeId="0" xr:uid="{9AA63F25-4E5A-446E-8B8D-F05D36FE5D97}">
      <text>
        <r>
          <rPr>
            <b/>
            <sz val="9"/>
            <color indexed="81"/>
            <rFont val="Tahoma"/>
            <family val="2"/>
          </rPr>
          <t>Use Data Validation to create a dropdown list with two values: Debit and Credit</t>
        </r>
      </text>
    </comment>
    <comment ref="D168" authorId="0" shapeId="0" xr:uid="{6AD225A5-51CA-4F5F-8AFC-DB62994D14F1}">
      <text>
        <r>
          <rPr>
            <b/>
            <sz val="9"/>
            <color indexed="81"/>
            <rFont val="Tahoma"/>
            <family val="2"/>
          </rPr>
          <t>Use Conditional formua in this column</t>
        </r>
      </text>
    </comment>
  </commentList>
</comments>
</file>

<file path=xl/sharedStrings.xml><?xml version="1.0" encoding="utf-8"?>
<sst xmlns="http://schemas.openxmlformats.org/spreadsheetml/2006/main" count="568" uniqueCount="167">
  <si>
    <t>Date</t>
  </si>
  <si>
    <t>#</t>
  </si>
  <si>
    <t>Cash</t>
  </si>
  <si>
    <t>Amount</t>
  </si>
  <si>
    <t>Excel Accounting Practice Problems</t>
  </si>
  <si>
    <t>Paycheck</t>
  </si>
  <si>
    <t>Salary</t>
  </si>
  <si>
    <t>Insurances</t>
  </si>
  <si>
    <t>Expenses</t>
  </si>
  <si>
    <t>Fed Tax</t>
  </si>
  <si>
    <t>Taxes</t>
  </si>
  <si>
    <t>State Tax</t>
  </si>
  <si>
    <t>Car Insurance</t>
  </si>
  <si>
    <t>Rent</t>
  </si>
  <si>
    <t>Student Loan</t>
  </si>
  <si>
    <t>Loans</t>
  </si>
  <si>
    <t>Car Loan</t>
  </si>
  <si>
    <t>Groceries</t>
  </si>
  <si>
    <t>Food</t>
  </si>
  <si>
    <t>Games</t>
  </si>
  <si>
    <t>Entertainment</t>
  </si>
  <si>
    <t>Phone Bill</t>
  </si>
  <si>
    <t>Utilities</t>
  </si>
  <si>
    <t>Current Bill</t>
  </si>
  <si>
    <t>Gym</t>
  </si>
  <si>
    <t>Memberships</t>
  </si>
  <si>
    <t>Spa</t>
  </si>
  <si>
    <t>Personal</t>
  </si>
  <si>
    <t>Netflix</t>
  </si>
  <si>
    <t>Movies</t>
  </si>
  <si>
    <t>Restaurants</t>
  </si>
  <si>
    <t>Dining Out</t>
  </si>
  <si>
    <t>Transaction Type</t>
  </si>
  <si>
    <t>Category</t>
  </si>
  <si>
    <t>Spotify</t>
  </si>
  <si>
    <t>Balance</t>
  </si>
  <si>
    <t>Exercise 01 Use of Formatting:</t>
  </si>
  <si>
    <t>Profit from Tool Business</t>
  </si>
  <si>
    <t>Profit from Food Business</t>
  </si>
  <si>
    <t>Health Insurance</t>
  </si>
  <si>
    <t>Profit/Loss</t>
  </si>
  <si>
    <t>Loss from Travel Business</t>
  </si>
  <si>
    <t>Exercise 02 Transaction Analysis:</t>
  </si>
  <si>
    <t>Assets</t>
  </si>
  <si>
    <t>Liabilities</t>
  </si>
  <si>
    <t>Owner's Equity</t>
  </si>
  <si>
    <t>Account</t>
  </si>
  <si>
    <t>Owner's Capital</t>
  </si>
  <si>
    <t>Equipment</t>
  </si>
  <si>
    <t>Supplies</t>
  </si>
  <si>
    <t>Accounts Payable</t>
  </si>
  <si>
    <t>Service Revenue</t>
  </si>
  <si>
    <t>Advertising Expense</t>
  </si>
  <si>
    <t>Accounts Receivables</t>
  </si>
  <si>
    <t>Rent Expense</t>
  </si>
  <si>
    <t>Salaries and Wages Expense</t>
  </si>
  <si>
    <t>Utilities Expense</t>
  </si>
  <si>
    <t>Owner's Drawings</t>
  </si>
  <si>
    <t>Total</t>
  </si>
  <si>
    <t>Balanced</t>
  </si>
  <si>
    <t>L + O</t>
  </si>
  <si>
    <t>A =</t>
  </si>
  <si>
    <t>Exercise 03 Complete Financial Statements:</t>
  </si>
  <si>
    <t>Income Statement</t>
  </si>
  <si>
    <t>Revenues</t>
  </si>
  <si>
    <t>Service Revenues</t>
  </si>
  <si>
    <t>Advertisement Expense</t>
  </si>
  <si>
    <t>Total Expense</t>
  </si>
  <si>
    <t>Net Income</t>
  </si>
  <si>
    <t>Owner's Equity Statement</t>
  </si>
  <si>
    <t>Beginning Owner's Capital</t>
  </si>
  <si>
    <t>Add: Investments</t>
  </si>
  <si>
    <t>Less: Drawings</t>
  </si>
  <si>
    <t>Ending Owner's Equity Capital</t>
  </si>
  <si>
    <t>Balance Sheet</t>
  </si>
  <si>
    <t>Total Assets</t>
  </si>
  <si>
    <t>Liabilities and Owner's Equity</t>
  </si>
  <si>
    <t>Total Liabilities and Owner's Equity</t>
  </si>
  <si>
    <t>Cash Flow Statement</t>
  </si>
  <si>
    <t>Cash Flow from Operating Activities</t>
  </si>
  <si>
    <t>Cash Receipts from Revenues</t>
  </si>
  <si>
    <t>Cash Payments for Expenses</t>
  </si>
  <si>
    <t>Net Cash Flow from Operating Activities</t>
  </si>
  <si>
    <t>Cash Flow from Investing Activities</t>
  </si>
  <si>
    <t>Purchase of Equipment</t>
  </si>
  <si>
    <t>Cash Flow from Financing Activities</t>
  </si>
  <si>
    <t>Investment by Owner</t>
  </si>
  <si>
    <t>Drawings by Owner</t>
  </si>
  <si>
    <t>Net Increase in Cash</t>
  </si>
  <si>
    <t>Cash at the Beginning of the Period</t>
  </si>
  <si>
    <t>Cash at the End of the Period</t>
  </si>
  <si>
    <t>Exercise 04 Examine the Impact of the Transactions:</t>
  </si>
  <si>
    <t>Statement</t>
  </si>
  <si>
    <t>Cash investment to start a business.</t>
  </si>
  <si>
    <t>Increase</t>
  </si>
  <si>
    <t>Decrease</t>
  </si>
  <si>
    <t>Assets, Owner's Equity</t>
  </si>
  <si>
    <t>Assets, Liabilities</t>
  </si>
  <si>
    <t>Bought equipment on credit.</t>
  </si>
  <si>
    <t>Paid salaries and wages.</t>
  </si>
  <si>
    <t>Billed customers for provided services.</t>
  </si>
  <si>
    <t>Withdrawal of cash for owner's personal use.</t>
  </si>
  <si>
    <t>Advertising expense on credit.</t>
  </si>
  <si>
    <t>Received cash from customers for transaction #4.</t>
  </si>
  <si>
    <t>Bought additional equipment on cash.</t>
  </si>
  <si>
    <t>Received cash from customers for service.</t>
  </si>
  <si>
    <t>Purchased laptop on account.</t>
  </si>
  <si>
    <t>Paid cash for rent expense.</t>
  </si>
  <si>
    <t>Received cash for service, billed last month.</t>
  </si>
  <si>
    <t>Performed payroll services for cash.</t>
  </si>
  <si>
    <t>Paid cash a company for their services.</t>
  </si>
  <si>
    <t>Additional investment on the business.</t>
  </si>
  <si>
    <t>Payment for the laptop purchased in transaction #10.</t>
  </si>
  <si>
    <t>Incurred advertisement expense on account.</t>
  </si>
  <si>
    <t>Bought Air Conditioner on credit.</t>
  </si>
  <si>
    <t>Payment for the air conditioner</t>
  </si>
  <si>
    <t>Exercise 05 Prepare Financial Statements from Transactions:</t>
  </si>
  <si>
    <t>Ross's Company</t>
  </si>
  <si>
    <t>For the Month Ended December 31,2022</t>
  </si>
  <si>
    <t>Notes Payable</t>
  </si>
  <si>
    <t>December 31,2022</t>
  </si>
  <si>
    <t>Exercise 06 Debit Credit Rules &amp; Use of Data Validation:</t>
  </si>
  <si>
    <t>Particulars</t>
  </si>
  <si>
    <t>Debit</t>
  </si>
  <si>
    <t>Credit</t>
  </si>
  <si>
    <t>Assets = Liabilities + Owner's Equity</t>
  </si>
  <si>
    <t>Income</t>
  </si>
  <si>
    <t>Cost</t>
  </si>
  <si>
    <t>Dividend</t>
  </si>
  <si>
    <t>Equity</t>
  </si>
  <si>
    <t>Account Title and Explanation</t>
  </si>
  <si>
    <t>Ref.</t>
  </si>
  <si>
    <t>(Owner's Investment of Cash in business)</t>
  </si>
  <si>
    <t>Unearned Service Revenue</t>
  </si>
  <si>
    <t>(Received cash for future services)</t>
  </si>
  <si>
    <t>(Paid December rent)</t>
  </si>
  <si>
    <t>(Cash withdrawal for personal use)</t>
  </si>
  <si>
    <t>Exercise 07 Create a Journal and a Ledger:</t>
  </si>
  <si>
    <t>Ledger</t>
  </si>
  <si>
    <t>Explanation</t>
  </si>
  <si>
    <t>Ref</t>
  </si>
  <si>
    <t>J1</t>
  </si>
  <si>
    <t>Journal J1</t>
  </si>
  <si>
    <t>No. 101</t>
  </si>
  <si>
    <t>No. 157</t>
  </si>
  <si>
    <t>No. 200</t>
  </si>
  <si>
    <t>No. 209</t>
  </si>
  <si>
    <t>No. 301</t>
  </si>
  <si>
    <t>No. 306</t>
  </si>
  <si>
    <t>No. 729</t>
  </si>
  <si>
    <t>(Issued 3-month, 13% note for equipment)</t>
  </si>
  <si>
    <t>Exercise 08 Prepare Income Statement from a Trial Balance:</t>
  </si>
  <si>
    <t>Account Title</t>
  </si>
  <si>
    <t>Prepaid Insurance</t>
  </si>
  <si>
    <t>Owner's Withdrawal</t>
  </si>
  <si>
    <t>Salaries Expense</t>
  </si>
  <si>
    <t>Supplies Expense</t>
  </si>
  <si>
    <t>Insurance Expense</t>
  </si>
  <si>
    <t>Accumulated Depreciation - Equipment</t>
  </si>
  <si>
    <t>Depreciation Expense</t>
  </si>
  <si>
    <t>Accounts Receivable</t>
  </si>
  <si>
    <t>Interest Expense</t>
  </si>
  <si>
    <t>Interest Payable</t>
  </si>
  <si>
    <t>Salaries Payable</t>
  </si>
  <si>
    <t>Value</t>
  </si>
  <si>
    <t>Total Revenues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</si>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</sst>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d\-mmm\-yy;@"/>
    <numFmt numFmtId="165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2" applyNumberFormat="0" applyFill="0" applyAlignment="0" applyProtection="0"/>
    <xf numFmtId="44" fontId="6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8" fontId="2" fillId="0" borderId="1" xfId="0" applyNumberFormat="1" applyFont="1" applyBorder="1" applyAlignment="1">
      <alignment horizontal="center" vertical="center"/>
    </xf>
    <xf numFmtId="8" fontId="4" fillId="0" borderId="6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4" fontId="3" fillId="0" borderId="1" xfId="2" applyFont="1" applyBorder="1" applyAlignment="1">
      <alignment vertical="center"/>
    </xf>
    <xf numFmtId="44" fontId="7" fillId="0" borderId="6" xfId="2" applyFont="1" applyBorder="1" applyAlignment="1">
      <alignment vertical="center"/>
    </xf>
    <xf numFmtId="44" fontId="3" fillId="2" borderId="1" xfId="2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2" borderId="2" xfId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3" fillId="0" borderId="1" xfId="2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4" fontId="1" fillId="0" borderId="1" xfId="2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165" fontId="12" fillId="0" borderId="1" xfId="2" applyNumberFormat="1" applyFont="1" applyBorder="1" applyAlignment="1">
      <alignment horizontal="center" vertical="center"/>
    </xf>
    <xf numFmtId="165" fontId="11" fillId="0" borderId="6" xfId="2" applyNumberFormat="1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</cellXfs>
  <cellStyles count="3">
    <cellStyle name="Currency" xfId="2" builtinId="4"/>
    <cellStyle name="Heading 2" xfId="1" builtinId="17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2</xdr:row>
      <xdr:rowOff>103108</xdr:rowOff>
    </xdr:from>
    <xdr:to>
      <xdr:col>5</xdr:col>
      <xdr:colOff>809625</xdr:colOff>
      <xdr:row>3</xdr:row>
      <xdr:rowOff>123768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DB967D-B5D8-4250-A682-2938FA35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598408"/>
          <a:ext cx="1190625" cy="268310"/>
        </a:xfrm>
        <a:prstGeom prst="rect">
          <a:avLst/>
        </a:prstGeom>
      </xdr:spPr>
    </xdr:pic>
    <xdr:clientData/>
  </xdr:twoCellAnchor>
  <xdr:twoCellAnchor>
    <xdr:from>
      <xdr:col>6</xdr:col>
      <xdr:colOff>266699</xdr:colOff>
      <xdr:row>1</xdr:row>
      <xdr:rowOff>200025</xdr:rowOff>
    </xdr:from>
    <xdr:to>
      <xdr:col>10</xdr:col>
      <xdr:colOff>657224</xdr:colOff>
      <xdr:row>25</xdr:row>
      <xdr:rowOff>114300</xdr:rowOff>
    </xdr:to>
    <xdr:sp macro="" textlink="">
      <xdr:nvSpPr>
        <xdr:cNvPr id="3" name="Speech Bubble: Rectangle with Corners Rounded 2">
          <a:extLst>
            <a:ext uri="{FF2B5EF4-FFF2-40B4-BE49-F238E27FC236}">
              <a16:creationId xmlns:a16="http://schemas.microsoft.com/office/drawing/2014/main" id="{93200152-374D-4CE2-8D53-FC67CD152B31}"/>
            </a:ext>
          </a:extLst>
        </xdr:cNvPr>
        <xdr:cNvSpPr/>
      </xdr:nvSpPr>
      <xdr:spPr>
        <a:xfrm>
          <a:off x="13744574" y="447675"/>
          <a:ext cx="4829175" cy="5857875"/>
        </a:xfrm>
        <a:prstGeom prst="wedgeRoundRectCallout">
          <a:avLst>
            <a:gd name="adj1" fmla="val -32273"/>
            <a:gd name="adj2" fmla="val 6347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01 Use of Formatting: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Twenty one cash transactions are given in this first exercise. Your task is to change the formatting of the expenses to red color. Then, find the total value and give a double underline to it.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02 Transaction Analysis: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Ten transactions are given. You will use those to create a summary of the transaction (distribute them into the Assets, Liability and Owner’s Equity account). After that, satisfy the accounting equation.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Owner invests $13,000 cash on the business.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Purchases equipment for $5,000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Buys supplies for $1,400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Service provided for $1,000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Purchase of marketing advertisement for $200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Service provided for $1,200 cash and $1,800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Cash payment of office rent $500, salaries and wages $800, utilities bill $100.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Payment of accounts payable for the $200 marketing advertisement.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From the sixth transaction, the owner received $400.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Owner’s withdrawal of $1,100.</a:t>
          </a:r>
        </a:p>
      </xdr:txBody>
    </xdr:sp>
    <xdr:clientData/>
  </xdr:twoCellAnchor>
  <xdr:twoCellAnchor>
    <xdr:from>
      <xdr:col>4</xdr:col>
      <xdr:colOff>685800</xdr:colOff>
      <xdr:row>78</xdr:row>
      <xdr:rowOff>180975</xdr:rowOff>
    </xdr:from>
    <xdr:to>
      <xdr:col>7</xdr:col>
      <xdr:colOff>885825</xdr:colOff>
      <xdr:row>91</xdr:row>
      <xdr:rowOff>57150</xdr:rowOff>
    </xdr:to>
    <xdr:sp macro="" textlink="">
      <xdr:nvSpPr>
        <xdr:cNvPr id="4" name="Speech Bubble: Rectangle with Corners Rounded 3">
          <a:extLst>
            <a:ext uri="{FF2B5EF4-FFF2-40B4-BE49-F238E27FC236}">
              <a16:creationId xmlns:a16="http://schemas.microsoft.com/office/drawing/2014/main" id="{9FB3AA7B-A7F8-47E1-B304-4B48776DE21A}"/>
            </a:ext>
          </a:extLst>
        </xdr:cNvPr>
        <xdr:cNvSpPr/>
      </xdr:nvSpPr>
      <xdr:spPr>
        <a:xfrm>
          <a:off x="11049000" y="19497675"/>
          <a:ext cx="4562475" cy="3095625"/>
        </a:xfrm>
        <a:prstGeom prst="wedgeRoundRectCallou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03 Complete Financial Statements: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Information is provided for four financial statements. Your task is to calculate the missing information.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04 Examine the Impact of the Transactions: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There are seventeen statements. Your task is to determine if those increase or decrease the three accounts (assets, liabilities, and owner’s equity).</a:t>
          </a:r>
        </a:p>
      </xdr:txBody>
    </xdr:sp>
    <xdr:clientData/>
  </xdr:twoCellAnchor>
  <xdr:twoCellAnchor>
    <xdr:from>
      <xdr:col>4</xdr:col>
      <xdr:colOff>857250</xdr:colOff>
      <xdr:row>135</xdr:row>
      <xdr:rowOff>76201</xdr:rowOff>
    </xdr:from>
    <xdr:to>
      <xdr:col>7</xdr:col>
      <xdr:colOff>1619250</xdr:colOff>
      <xdr:row>158</xdr:row>
      <xdr:rowOff>9525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5B17A2A6-F2C4-4CAB-AB92-8BBFDCA122AB}"/>
            </a:ext>
          </a:extLst>
        </xdr:cNvPr>
        <xdr:cNvSpPr/>
      </xdr:nvSpPr>
      <xdr:spPr>
        <a:xfrm>
          <a:off x="11220450" y="33508951"/>
          <a:ext cx="5124450" cy="5629274"/>
        </a:xfrm>
        <a:prstGeom prst="wedgeRoundRectCallout">
          <a:avLst>
            <a:gd name="adj1" fmla="val -57636"/>
            <a:gd name="adj2" fmla="val 3542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05 Prepare Financial Statements from Transactions: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Ross Geller opens his own firm on December 1,2022. During the first month of the operation, the following transactions happened.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Ross invested $13,000 in cash in the firm.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Paid $1,000 toward the office's December rent.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$5,000 worth of equipment was purchased with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Performed services for a customer for cash of $1,700.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On a note payable, borrowed $900 from a bank.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Performed a second service for a fee of $4,000 on account.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Paid the following monthly expenses: $700 for salaries and wages, $500 for utilities, and $300 for advertising.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personal use, Ross withdrew $3,000 from the account.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Now, create an income statement, owner’s equity statement, and balance sheet from these.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06 Debit Credit Rules &amp; Use of Data Validation: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 this exercise, there is a list of ten accounts. You will return whether it will be Debit or Credit when those accounts increase. Use the data validation for this. Moreover, use a conditional formula in the Decrease column to return the opposite.</a:t>
          </a:r>
        </a:p>
      </xdr:txBody>
    </xdr:sp>
    <xdr:clientData/>
  </xdr:twoCellAnchor>
  <xdr:twoCellAnchor>
    <xdr:from>
      <xdr:col>5</xdr:col>
      <xdr:colOff>1123950</xdr:colOff>
      <xdr:row>226</xdr:row>
      <xdr:rowOff>76200</xdr:rowOff>
    </xdr:from>
    <xdr:to>
      <xdr:col>11</xdr:col>
      <xdr:colOff>523875</xdr:colOff>
      <xdr:row>241</xdr:row>
      <xdr:rowOff>180975</xdr:rowOff>
    </xdr:to>
    <xdr:sp macro="" textlink="">
      <xdr:nvSpPr>
        <xdr:cNvPr id="6" name="Speech Bubble: Rectangle with Corners Rounded 5">
          <a:extLst>
            <a:ext uri="{FF2B5EF4-FFF2-40B4-BE49-F238E27FC236}">
              <a16:creationId xmlns:a16="http://schemas.microsoft.com/office/drawing/2014/main" id="{1B57BA1C-B9CD-4A01-A4F0-84D37F747BCB}"/>
            </a:ext>
          </a:extLst>
        </xdr:cNvPr>
        <xdr:cNvSpPr/>
      </xdr:nvSpPr>
      <xdr:spPr>
        <a:xfrm>
          <a:off x="13430250" y="56045100"/>
          <a:ext cx="6010275" cy="3819525"/>
        </a:xfrm>
        <a:prstGeom prst="wedgeRoundRectCallout">
          <a:avLst>
            <a:gd name="adj1" fmla="val -56491"/>
            <a:gd name="adj2" fmla="val -3026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07 Create a Journal and a Ledger: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goal is to create a journal and a ledger using the following transaction data for a shop: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1 - Owner invested $10,000 on the business. Additionally, the owner purchased office equipment of $5,000 for a 3-month, 13%, $5,000 note payable.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2 - Receives $1,200 cash in advance for a service that is expected to be completed within the month.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3 - Paid rent expense of $900 in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20 - The owner withdraws $4,000 for personal use.</a:t>
          </a:r>
        </a:p>
        <a:p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08 Prepare Income Statement from a Trial Balance: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 adjusted trial balance is given. Your task is to create an income statement using those values.</a:t>
          </a:r>
          <a:endParaRPr lang="en-US" sz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933450</xdr:colOff>
      <xdr:row>53</xdr:row>
      <xdr:rowOff>22000</xdr:rowOff>
    </xdr:from>
    <xdr:to>
      <xdr:col>4</xdr:col>
      <xdr:colOff>142875</xdr:colOff>
      <xdr:row>53</xdr:row>
      <xdr:rowOff>230209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46903F-CDC9-4B64-B999-B0E84EEBE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13147450"/>
          <a:ext cx="923925" cy="2082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2</xdr:row>
      <xdr:rowOff>141208</xdr:rowOff>
    </xdr:from>
    <xdr:to>
      <xdr:col>5</xdr:col>
      <xdr:colOff>742950</xdr:colOff>
      <xdr:row>3</xdr:row>
      <xdr:rowOff>161868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19BEDA-EC7F-C38E-E260-B2208BEC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636508"/>
          <a:ext cx="1190625" cy="268310"/>
        </a:xfrm>
        <a:prstGeom prst="rect">
          <a:avLst/>
        </a:prstGeom>
      </xdr:spPr>
    </xdr:pic>
    <xdr:clientData/>
  </xdr:twoCellAnchor>
  <xdr:twoCellAnchor>
    <xdr:from>
      <xdr:col>6</xdr:col>
      <xdr:colOff>266699</xdr:colOff>
      <xdr:row>1</xdr:row>
      <xdr:rowOff>200025</xdr:rowOff>
    </xdr:from>
    <xdr:to>
      <xdr:col>10</xdr:col>
      <xdr:colOff>657224</xdr:colOff>
      <xdr:row>25</xdr:row>
      <xdr:rowOff>114300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2457DC3F-4269-1B68-63BC-9B350CC3157E}"/>
            </a:ext>
          </a:extLst>
        </xdr:cNvPr>
        <xdr:cNvSpPr/>
      </xdr:nvSpPr>
      <xdr:spPr>
        <a:xfrm>
          <a:off x="13744574" y="447675"/>
          <a:ext cx="4829175" cy="5857875"/>
        </a:xfrm>
        <a:prstGeom prst="wedgeRoundRectCallout">
          <a:avLst>
            <a:gd name="adj1" fmla="val -32273"/>
            <a:gd name="adj2" fmla="val 6347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01 Use of Formatting: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Twenty one cash transactions are given in this first exercise. Your task is to change the formatting of the expenses to red color. Then, find the total value and give a double underline to it.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02 Transaction Analysis: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Ten transactions are given. You will use those to create a summary of the transaction (distribute them into the Assets, Liability and Owner’s Equity account). After that, satisfy the accounting equation.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Owner invests $13,000 cash on the business.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Purchases equipment for $5,000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Buys supplies for $1,400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Service provided for $1,000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Purchase of marketing advertisement for $200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Service provided for $1,200 cash and $1,800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Cash payment of office rent $500, salaries and wages $800, utilities bill $100.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Payment of accounts payable for the $200 marketing advertisement.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From the sixth transaction, the owner received $400.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Owner’s withdrawal of $1,100.</a:t>
          </a:r>
        </a:p>
      </xdr:txBody>
    </xdr:sp>
    <xdr:clientData/>
  </xdr:twoCellAnchor>
  <xdr:twoCellAnchor>
    <xdr:from>
      <xdr:col>4</xdr:col>
      <xdr:colOff>685800</xdr:colOff>
      <xdr:row>78</xdr:row>
      <xdr:rowOff>180975</xdr:rowOff>
    </xdr:from>
    <xdr:to>
      <xdr:col>7</xdr:col>
      <xdr:colOff>885825</xdr:colOff>
      <xdr:row>91</xdr:row>
      <xdr:rowOff>57150</xdr:rowOff>
    </xdr:to>
    <xdr:sp macro="" textlink="">
      <xdr:nvSpPr>
        <xdr:cNvPr id="4" name="Speech Bubble: Rectangle with Corners Rounded 3">
          <a:extLst>
            <a:ext uri="{FF2B5EF4-FFF2-40B4-BE49-F238E27FC236}">
              <a16:creationId xmlns:a16="http://schemas.microsoft.com/office/drawing/2014/main" id="{BE2F5C47-3EA7-43FE-8C39-B674CDD6687F}"/>
            </a:ext>
          </a:extLst>
        </xdr:cNvPr>
        <xdr:cNvSpPr/>
      </xdr:nvSpPr>
      <xdr:spPr>
        <a:xfrm>
          <a:off x="11049000" y="19497675"/>
          <a:ext cx="4562475" cy="3095625"/>
        </a:xfrm>
        <a:prstGeom prst="wedgeRoundRectCallou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03 Complete Financial Statements: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Information is provided for four financial statements. Your task is to calculate the missing information.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04 Examine the Impact of the Transactions: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There are seventeen statements. Your task is to determine if those increase or decrease the three accounts (assets, liabilities, and owner’s equity).</a:t>
          </a:r>
        </a:p>
      </xdr:txBody>
    </xdr:sp>
    <xdr:clientData/>
  </xdr:twoCellAnchor>
  <xdr:twoCellAnchor>
    <xdr:from>
      <xdr:col>4</xdr:col>
      <xdr:colOff>857250</xdr:colOff>
      <xdr:row>135</xdr:row>
      <xdr:rowOff>76201</xdr:rowOff>
    </xdr:from>
    <xdr:to>
      <xdr:col>7</xdr:col>
      <xdr:colOff>1619250</xdr:colOff>
      <xdr:row>158</xdr:row>
      <xdr:rowOff>9525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1E440F44-70C6-4128-9029-D37C5D8DFF14}"/>
            </a:ext>
          </a:extLst>
        </xdr:cNvPr>
        <xdr:cNvSpPr/>
      </xdr:nvSpPr>
      <xdr:spPr>
        <a:xfrm>
          <a:off x="11220450" y="33508951"/>
          <a:ext cx="5124450" cy="5629274"/>
        </a:xfrm>
        <a:prstGeom prst="wedgeRoundRectCallout">
          <a:avLst>
            <a:gd name="adj1" fmla="val -57636"/>
            <a:gd name="adj2" fmla="val 3542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05 Prepare Financial Statements from Transactions: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Ross Geller opens his own firm on December 1,2022. During the first month of the operation, the following transactions happened.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Ross invested $13,000 in cash in the firm.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Paid $1,000 toward the office's December rent.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$5,000 worth of equipment was purchased with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Performed services for a customer for cash of $1,700.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On a note payable, borrowed $900 from a bank.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Performed a second service for a fee of $4,000 on account.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Paid the following monthly expenses: $700 for salaries and wages, $500 for utilities, and $300 for advertising.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personal use, Ross withdrew $3,000 from the account.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Now, create an income statement, owner’s equity statement, and balance sheet from these.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06 Debit Credit Rules &amp; Use of Data Validation: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 this exercise, there is a list of ten accounts. You will return whether it will be Debit or Credit when those accounts increase. Use the data validation for this. Moreover, use a conditional formula in the Decrease column to return the opposite.</a:t>
          </a:r>
        </a:p>
      </xdr:txBody>
    </xdr:sp>
    <xdr:clientData/>
  </xdr:twoCellAnchor>
  <xdr:twoCellAnchor>
    <xdr:from>
      <xdr:col>5</xdr:col>
      <xdr:colOff>1123950</xdr:colOff>
      <xdr:row>226</xdr:row>
      <xdr:rowOff>76200</xdr:rowOff>
    </xdr:from>
    <xdr:to>
      <xdr:col>11</xdr:col>
      <xdr:colOff>523875</xdr:colOff>
      <xdr:row>241</xdr:row>
      <xdr:rowOff>180975</xdr:rowOff>
    </xdr:to>
    <xdr:sp macro="" textlink="">
      <xdr:nvSpPr>
        <xdr:cNvPr id="6" name="Speech Bubble: Rectangle with Corners Rounded 5">
          <a:extLst>
            <a:ext uri="{FF2B5EF4-FFF2-40B4-BE49-F238E27FC236}">
              <a16:creationId xmlns:a16="http://schemas.microsoft.com/office/drawing/2014/main" id="{ED3E7FC4-0C6F-48B5-8AD2-203D2536D8F8}"/>
            </a:ext>
          </a:extLst>
        </xdr:cNvPr>
        <xdr:cNvSpPr/>
      </xdr:nvSpPr>
      <xdr:spPr>
        <a:xfrm>
          <a:off x="13430250" y="56045100"/>
          <a:ext cx="6010275" cy="3819525"/>
        </a:xfrm>
        <a:prstGeom prst="wedgeRoundRectCallout">
          <a:avLst>
            <a:gd name="adj1" fmla="val -56491"/>
            <a:gd name="adj2" fmla="val -3026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07 Create a Journal and a Ledger: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goal is to create a journal and a ledger using the following transaction data for a shop: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1 - Owner invested $10,000 on the business. Additionally, the owner purchased office equipment of $5,000 for a 3-month, 13%, $5,000 note payable.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2 - Receives $1,200 cash in advance for a service that is expected to be completed within the month.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3 - Paid rent expense of $900 in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20 - The owner withdraws $4,000 for personal use.</a:t>
          </a:r>
        </a:p>
        <a:p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08 Prepare Income Statement from a Trial Balance: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 adjusted trial balance is given. Your task is to create an income statement using those values.</a:t>
          </a:r>
          <a:endParaRPr lang="en-US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CB56-BBF1-4B10-917D-851C3756E050}">
  <dimension ref="B2:Q264"/>
  <sheetViews>
    <sheetView showGridLines="0" tabSelected="1" workbookViewId="0">
      <selection activeCell="N12" sqref="N12"/>
    </sheetView>
  </sheetViews>
  <sheetFormatPr defaultRowHeight="20.100000000000001" customHeight="1" x14ac:dyDescent="0.25"/>
  <cols>
    <col min="1" max="1" width="3.7109375" style="1" customWidth="1"/>
    <col min="2" max="2" width="34.42578125" style="1" customWidth="1"/>
    <col min="3" max="3" width="51.5703125" style="1" bestFit="1" customWidth="1"/>
    <col min="4" max="4" width="25.7109375" style="1" bestFit="1" customWidth="1"/>
    <col min="5" max="5" width="18" style="1" bestFit="1" customWidth="1"/>
    <col min="6" max="6" width="12.28515625" style="1" bestFit="1" customWidth="1"/>
    <col min="7" max="7" width="18.7109375" style="1" bestFit="1" customWidth="1"/>
    <col min="8" max="8" width="28.140625" style="1" bestFit="1" customWidth="1"/>
    <col min="9" max="9" width="12.28515625" style="1" customWidth="1"/>
    <col min="10" max="10" width="7.42578125" style="1" customWidth="1"/>
    <col min="11" max="11" width="15" style="1" bestFit="1" customWidth="1"/>
    <col min="12" max="15" width="9.140625" style="1"/>
    <col min="16" max="16" width="13.7109375" style="1" bestFit="1" customWidth="1"/>
    <col min="17" max="17" width="12.42578125" style="1" bestFit="1" customWidth="1"/>
    <col min="18" max="16384" width="9.140625" style="1"/>
  </cols>
  <sheetData>
    <row r="2" spans="2:17" ht="20.100000000000001" customHeight="1" thickBot="1" x14ac:dyDescent="0.3">
      <c r="B2" s="57" t="s">
        <v>4</v>
      </c>
      <c r="C2" s="57"/>
      <c r="D2" s="57"/>
      <c r="E2" s="57"/>
      <c r="F2" s="57"/>
      <c r="G2"/>
      <c r="H2"/>
      <c r="I2"/>
    </row>
    <row r="3" spans="2:17" ht="20.100000000000001" customHeight="1" thickTop="1" x14ac:dyDescent="0.25"/>
    <row r="4" spans="2:17" ht="20.100000000000001" customHeight="1" x14ac:dyDescent="0.25">
      <c r="B4" s="10" t="s">
        <v>36</v>
      </c>
    </row>
    <row r="5" spans="2:17" ht="20.100000000000001" customHeight="1" x14ac:dyDescent="0.25">
      <c r="B5" s="3" t="s">
        <v>1</v>
      </c>
      <c r="C5" s="3" t="s">
        <v>0</v>
      </c>
      <c r="D5" s="3" t="s">
        <v>32</v>
      </c>
      <c r="E5" s="3" t="s">
        <v>33</v>
      </c>
      <c r="F5" s="3" t="s">
        <v>3</v>
      </c>
    </row>
    <row r="6" spans="2:17" ht="20.100000000000001" customHeight="1" x14ac:dyDescent="0.25">
      <c r="B6" s="8">
        <v>1</v>
      </c>
      <c r="C6" s="9">
        <v>44895</v>
      </c>
      <c r="D6" s="6" t="s">
        <v>5</v>
      </c>
      <c r="E6" s="7" t="s">
        <v>6</v>
      </c>
      <c r="F6" s="84">
        <v>5500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2:17" ht="20.100000000000001" customHeight="1" x14ac:dyDescent="0.25">
      <c r="B7" s="8">
        <v>2</v>
      </c>
      <c r="C7" s="9">
        <v>44895</v>
      </c>
      <c r="D7" s="6" t="s">
        <v>38</v>
      </c>
      <c r="E7" s="7" t="s">
        <v>40</v>
      </c>
      <c r="F7" s="84">
        <v>1600</v>
      </c>
      <c r="G7" s="4"/>
      <c r="H7" s="4"/>
      <c r="I7" s="4"/>
      <c r="J7" s="4"/>
      <c r="K7" s="4"/>
      <c r="L7" s="5"/>
      <c r="M7" s="4"/>
      <c r="N7" s="4"/>
      <c r="O7" s="4"/>
      <c r="P7" s="4"/>
      <c r="Q7" s="4"/>
    </row>
    <row r="8" spans="2:17" ht="20.100000000000001" customHeight="1" x14ac:dyDescent="0.25">
      <c r="B8" s="8">
        <v>3</v>
      </c>
      <c r="C8" s="9">
        <v>44896</v>
      </c>
      <c r="D8" s="6" t="s">
        <v>39</v>
      </c>
      <c r="E8" s="7" t="s">
        <v>7</v>
      </c>
      <c r="F8" s="84">
        <v>-250</v>
      </c>
      <c r="G8" s="4"/>
      <c r="H8" s="4"/>
      <c r="I8" s="4"/>
      <c r="J8" s="4"/>
      <c r="K8" s="4"/>
      <c r="L8" s="5"/>
      <c r="M8" s="4"/>
      <c r="N8" s="4"/>
      <c r="O8" s="4"/>
      <c r="P8" s="4"/>
      <c r="Q8" s="4"/>
    </row>
    <row r="9" spans="2:17" ht="20.100000000000001" customHeight="1" x14ac:dyDescent="0.25">
      <c r="B9" s="8">
        <v>4</v>
      </c>
      <c r="C9" s="9">
        <v>44897</v>
      </c>
      <c r="D9" s="6" t="s">
        <v>9</v>
      </c>
      <c r="E9" s="7" t="s">
        <v>10</v>
      </c>
      <c r="F9" s="84">
        <v>-450</v>
      </c>
      <c r="G9" s="4"/>
      <c r="H9" s="4"/>
      <c r="I9" s="4"/>
      <c r="J9" s="4"/>
      <c r="K9" s="4"/>
      <c r="L9" s="5"/>
      <c r="M9" s="4"/>
      <c r="N9" s="4"/>
      <c r="O9" s="4"/>
      <c r="P9" s="4"/>
      <c r="Q9" s="4"/>
    </row>
    <row r="10" spans="2:17" ht="20.100000000000001" customHeight="1" x14ac:dyDescent="0.25">
      <c r="B10" s="8">
        <v>5</v>
      </c>
      <c r="C10" s="9">
        <v>44898</v>
      </c>
      <c r="D10" s="6" t="s">
        <v>11</v>
      </c>
      <c r="E10" s="7" t="s">
        <v>10</v>
      </c>
      <c r="F10" s="84">
        <v>-300</v>
      </c>
      <c r="G10" s="4"/>
      <c r="H10" s="4"/>
      <c r="I10" s="4"/>
      <c r="J10" s="4"/>
      <c r="K10" s="4"/>
      <c r="L10" s="5"/>
      <c r="M10" s="4"/>
      <c r="N10" s="4"/>
      <c r="O10" s="4"/>
      <c r="P10" s="4"/>
      <c r="Q10" s="4"/>
    </row>
    <row r="11" spans="2:17" ht="20.100000000000001" customHeight="1" x14ac:dyDescent="0.25">
      <c r="B11" s="8">
        <v>6</v>
      </c>
      <c r="C11" s="9">
        <v>44898</v>
      </c>
      <c r="D11" s="6" t="s">
        <v>12</v>
      </c>
      <c r="E11" s="7" t="s">
        <v>7</v>
      </c>
      <c r="F11" s="84">
        <v>-200</v>
      </c>
      <c r="G11" s="4"/>
      <c r="H11" s="4"/>
      <c r="I11" s="4"/>
      <c r="J11" s="4"/>
      <c r="K11" s="4"/>
      <c r="L11" s="5"/>
      <c r="M11" s="4"/>
      <c r="N11" s="4"/>
      <c r="O11" s="4"/>
      <c r="P11" s="4"/>
      <c r="Q11" s="4"/>
    </row>
    <row r="12" spans="2:17" ht="20.100000000000001" customHeight="1" x14ac:dyDescent="0.25">
      <c r="B12" s="8">
        <v>7</v>
      </c>
      <c r="C12" s="9">
        <v>44899</v>
      </c>
      <c r="D12" s="6" t="s">
        <v>13</v>
      </c>
      <c r="E12" s="6" t="s">
        <v>13</v>
      </c>
      <c r="F12" s="84">
        <v>-1700</v>
      </c>
      <c r="G12" s="4"/>
      <c r="H12" s="4"/>
      <c r="I12" s="4"/>
      <c r="J12" s="4"/>
      <c r="K12" s="4"/>
      <c r="L12" s="5"/>
      <c r="M12" s="4"/>
      <c r="N12" s="4"/>
      <c r="O12" s="4"/>
      <c r="P12" s="4"/>
      <c r="Q12" s="4"/>
    </row>
    <row r="13" spans="2:17" ht="20.100000000000001" customHeight="1" x14ac:dyDescent="0.25">
      <c r="B13" s="8">
        <v>8</v>
      </c>
      <c r="C13" s="9">
        <v>44899</v>
      </c>
      <c r="D13" s="6" t="s">
        <v>41</v>
      </c>
      <c r="E13" s="6" t="s">
        <v>40</v>
      </c>
      <c r="F13" s="84">
        <v>-240</v>
      </c>
      <c r="G13" s="4"/>
      <c r="H13" s="4"/>
      <c r="I13" s="4"/>
      <c r="J13" s="4"/>
      <c r="K13" s="4"/>
      <c r="L13" s="5"/>
      <c r="M13" s="4"/>
      <c r="N13" s="4"/>
      <c r="O13" s="4"/>
      <c r="P13" s="4"/>
      <c r="Q13" s="4"/>
    </row>
    <row r="14" spans="2:17" ht="20.100000000000001" customHeight="1" x14ac:dyDescent="0.25">
      <c r="B14" s="8">
        <v>9</v>
      </c>
      <c r="C14" s="9">
        <v>44900</v>
      </c>
      <c r="D14" s="6" t="s">
        <v>14</v>
      </c>
      <c r="E14" s="6" t="s">
        <v>15</v>
      </c>
      <c r="F14" s="84">
        <v>-200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x14ac:dyDescent="0.25">
      <c r="B15" s="8">
        <v>10</v>
      </c>
      <c r="C15" s="9">
        <v>44901</v>
      </c>
      <c r="D15" s="6" t="s">
        <v>16</v>
      </c>
      <c r="E15" s="6" t="s">
        <v>15</v>
      </c>
      <c r="F15" s="84">
        <v>-350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x14ac:dyDescent="0.25">
      <c r="B16" s="8">
        <v>11</v>
      </c>
      <c r="C16" s="9">
        <v>44901</v>
      </c>
      <c r="D16" s="6" t="s">
        <v>17</v>
      </c>
      <c r="E16" s="6" t="s">
        <v>18</v>
      </c>
      <c r="F16" s="84">
        <v>-700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17" ht="20.100000000000001" customHeight="1" x14ac:dyDescent="0.25">
      <c r="B17" s="8">
        <v>12</v>
      </c>
      <c r="C17" s="9">
        <v>44902</v>
      </c>
      <c r="D17" s="6" t="s">
        <v>19</v>
      </c>
      <c r="E17" s="6" t="s">
        <v>20</v>
      </c>
      <c r="F17" s="84">
        <v>-320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 ht="20.100000000000001" customHeight="1" x14ac:dyDescent="0.25">
      <c r="B18" s="8">
        <v>13</v>
      </c>
      <c r="C18" s="9">
        <v>44903</v>
      </c>
      <c r="D18" s="6" t="s">
        <v>21</v>
      </c>
      <c r="E18" s="6" t="s">
        <v>22</v>
      </c>
      <c r="F18" s="84">
        <v>-200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ht="20.100000000000001" customHeight="1" x14ac:dyDescent="0.25">
      <c r="B19" s="8">
        <v>14</v>
      </c>
      <c r="C19" s="9">
        <v>44904</v>
      </c>
      <c r="D19" s="6" t="s">
        <v>23</v>
      </c>
      <c r="E19" s="6" t="s">
        <v>22</v>
      </c>
      <c r="F19" s="84">
        <v>-300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17" ht="20.100000000000001" customHeight="1" x14ac:dyDescent="0.25">
      <c r="B20" s="8">
        <v>15</v>
      </c>
      <c r="C20" s="9">
        <v>44905</v>
      </c>
      <c r="D20" s="6" t="s">
        <v>24</v>
      </c>
      <c r="E20" s="6" t="s">
        <v>25</v>
      </c>
      <c r="F20" s="84">
        <v>-150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17" ht="20.100000000000001" customHeight="1" x14ac:dyDescent="0.25">
      <c r="B21" s="8">
        <v>16</v>
      </c>
      <c r="C21" s="9">
        <v>44905</v>
      </c>
      <c r="D21" s="6" t="s">
        <v>26</v>
      </c>
      <c r="E21" s="6" t="s">
        <v>27</v>
      </c>
      <c r="F21" s="84">
        <v>-340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17" ht="20.100000000000001" customHeight="1" x14ac:dyDescent="0.25">
      <c r="B22" s="8">
        <v>17</v>
      </c>
      <c r="C22" s="9">
        <v>44905</v>
      </c>
      <c r="D22" s="6" t="s">
        <v>28</v>
      </c>
      <c r="E22" s="6" t="s">
        <v>25</v>
      </c>
      <c r="F22" s="84">
        <v>-50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17" ht="20.100000000000001" customHeight="1" x14ac:dyDescent="0.25">
      <c r="B23" s="8">
        <v>18</v>
      </c>
      <c r="C23" s="9">
        <v>44906</v>
      </c>
      <c r="D23" s="6" t="s">
        <v>29</v>
      </c>
      <c r="E23" s="6" t="s">
        <v>20</v>
      </c>
      <c r="F23" s="84">
        <v>-300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17" ht="20.100000000000001" customHeight="1" x14ac:dyDescent="0.25">
      <c r="B24" s="8">
        <v>19</v>
      </c>
      <c r="C24" s="9">
        <v>44907</v>
      </c>
      <c r="D24" s="6" t="s">
        <v>30</v>
      </c>
      <c r="E24" s="6" t="s">
        <v>31</v>
      </c>
      <c r="F24" s="84">
        <v>-600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ht="20.100000000000001" customHeight="1" x14ac:dyDescent="0.25">
      <c r="B25" s="8">
        <v>20</v>
      </c>
      <c r="C25" s="9">
        <v>44907</v>
      </c>
      <c r="D25" s="6" t="s">
        <v>37</v>
      </c>
      <c r="E25" s="7" t="s">
        <v>40</v>
      </c>
      <c r="F25" s="84">
        <v>1200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7" ht="20.100000000000001" customHeight="1" x14ac:dyDescent="0.25">
      <c r="B26" s="8">
        <v>21</v>
      </c>
      <c r="C26" s="9">
        <v>44908</v>
      </c>
      <c r="D26" s="6" t="s">
        <v>34</v>
      </c>
      <c r="E26" s="6" t="s">
        <v>20</v>
      </c>
      <c r="F26" s="84">
        <v>-25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17" ht="20.100000000000001" customHeight="1" x14ac:dyDescent="0.25">
      <c r="B27" s="58" t="s">
        <v>35</v>
      </c>
      <c r="C27" s="59"/>
      <c r="D27" s="59"/>
      <c r="E27" s="60"/>
      <c r="F27" s="8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17" ht="20.100000000000001" customHeight="1" x14ac:dyDescent="0.25"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17" ht="20.100000000000001" customHeight="1" x14ac:dyDescent="0.25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ht="20.100000000000001" customHeight="1" x14ac:dyDescent="0.25">
      <c r="B30" s="10" t="s">
        <v>42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ht="20.100000000000001" customHeight="1" x14ac:dyDescent="0.25">
      <c r="B31" s="3" t="s">
        <v>1</v>
      </c>
      <c r="C31" s="3" t="s">
        <v>43</v>
      </c>
      <c r="D31" s="3" t="s">
        <v>46</v>
      </c>
      <c r="E31" s="3" t="s">
        <v>44</v>
      </c>
      <c r="F31" s="3" t="s">
        <v>46</v>
      </c>
      <c r="G31" s="3" t="s">
        <v>45</v>
      </c>
      <c r="H31" s="3" t="s">
        <v>46</v>
      </c>
      <c r="I31" s="4"/>
      <c r="J31" s="4"/>
      <c r="K31" s="4"/>
      <c r="L31" s="4"/>
      <c r="M31" s="4"/>
      <c r="N31" s="4"/>
      <c r="O31" s="4"/>
      <c r="P31" s="4"/>
      <c r="Q31" s="4"/>
    </row>
    <row r="32" spans="2:17" ht="20.100000000000001" customHeight="1" x14ac:dyDescent="0.25">
      <c r="B32" s="8">
        <v>1</v>
      </c>
      <c r="C32" s="13"/>
      <c r="D32" s="6"/>
      <c r="E32" s="13"/>
      <c r="F32" s="8"/>
      <c r="G32" s="13"/>
      <c r="H32" s="6"/>
    </row>
    <row r="33" spans="2:8" ht="20.100000000000001" customHeight="1" x14ac:dyDescent="0.25">
      <c r="B33" s="48">
        <v>2</v>
      </c>
      <c r="C33" s="13"/>
      <c r="D33" s="6"/>
      <c r="E33" s="13"/>
      <c r="F33" s="8"/>
      <c r="G33" s="13"/>
      <c r="H33" s="8"/>
    </row>
    <row r="34" spans="2:8" ht="20.100000000000001" customHeight="1" x14ac:dyDescent="0.25">
      <c r="B34" s="50"/>
      <c r="C34" s="13"/>
      <c r="D34" s="6"/>
      <c r="E34" s="13"/>
      <c r="F34" s="8"/>
      <c r="G34" s="13"/>
      <c r="H34" s="8"/>
    </row>
    <row r="35" spans="2:8" ht="20.100000000000001" customHeight="1" x14ac:dyDescent="0.25">
      <c r="B35" s="8">
        <v>3</v>
      </c>
      <c r="C35" s="13"/>
      <c r="D35" s="6"/>
      <c r="E35" s="13"/>
      <c r="F35" s="6"/>
      <c r="G35" s="13"/>
      <c r="H35" s="8"/>
    </row>
    <row r="36" spans="2:8" ht="20.100000000000001" customHeight="1" x14ac:dyDescent="0.25">
      <c r="B36" s="8">
        <v>4</v>
      </c>
      <c r="C36" s="13"/>
      <c r="D36" s="6"/>
      <c r="E36" s="13"/>
      <c r="F36" s="8"/>
      <c r="G36" s="13"/>
      <c r="H36" s="6"/>
    </row>
    <row r="37" spans="2:8" ht="20.100000000000001" customHeight="1" x14ac:dyDescent="0.25">
      <c r="B37" s="8">
        <v>5</v>
      </c>
      <c r="C37" s="13"/>
      <c r="D37" s="8"/>
      <c r="E37" s="13"/>
      <c r="F37" s="6"/>
      <c r="G37" s="13"/>
      <c r="H37" s="6"/>
    </row>
    <row r="38" spans="2:8" ht="20.100000000000001" customHeight="1" x14ac:dyDescent="0.25">
      <c r="B38" s="48">
        <v>6</v>
      </c>
      <c r="C38" s="13"/>
      <c r="D38" s="6"/>
      <c r="E38" s="13"/>
      <c r="F38" s="8"/>
      <c r="G38" s="51"/>
      <c r="H38" s="54"/>
    </row>
    <row r="39" spans="2:8" ht="20.100000000000001" customHeight="1" x14ac:dyDescent="0.25">
      <c r="B39" s="50"/>
      <c r="C39" s="13"/>
      <c r="D39" s="6"/>
      <c r="E39" s="13"/>
      <c r="F39" s="8"/>
      <c r="G39" s="53"/>
      <c r="H39" s="56"/>
    </row>
    <row r="40" spans="2:8" ht="20.100000000000001" customHeight="1" x14ac:dyDescent="0.25">
      <c r="B40" s="48">
        <v>7</v>
      </c>
      <c r="C40" s="51"/>
      <c r="D40" s="54"/>
      <c r="E40" s="13"/>
      <c r="F40" s="8"/>
      <c r="G40" s="13"/>
      <c r="H40" s="6"/>
    </row>
    <row r="41" spans="2:8" ht="20.100000000000001" customHeight="1" x14ac:dyDescent="0.25">
      <c r="B41" s="49"/>
      <c r="C41" s="52"/>
      <c r="D41" s="55"/>
      <c r="E41" s="13"/>
      <c r="F41" s="8"/>
      <c r="G41" s="13"/>
      <c r="H41" s="6"/>
    </row>
    <row r="42" spans="2:8" ht="20.100000000000001" customHeight="1" x14ac:dyDescent="0.25">
      <c r="B42" s="50"/>
      <c r="C42" s="53"/>
      <c r="D42" s="56"/>
      <c r="E42" s="2"/>
      <c r="F42" s="2"/>
      <c r="G42" s="13"/>
      <c r="H42" s="6"/>
    </row>
    <row r="43" spans="2:8" ht="20.100000000000001" customHeight="1" x14ac:dyDescent="0.25">
      <c r="B43" s="8">
        <v>8</v>
      </c>
      <c r="C43" s="13"/>
      <c r="D43" s="6"/>
      <c r="E43" s="13"/>
      <c r="F43" s="6"/>
      <c r="G43" s="13"/>
      <c r="H43" s="8"/>
    </row>
    <row r="44" spans="2:8" ht="20.100000000000001" customHeight="1" x14ac:dyDescent="0.25">
      <c r="B44" s="48">
        <v>9</v>
      </c>
      <c r="C44" s="13"/>
      <c r="D44" s="6"/>
      <c r="E44" s="2"/>
      <c r="F44" s="8"/>
      <c r="G44" s="13"/>
      <c r="H44" s="8"/>
    </row>
    <row r="45" spans="2:8" ht="20.100000000000001" customHeight="1" x14ac:dyDescent="0.25">
      <c r="B45" s="50"/>
      <c r="C45" s="13"/>
      <c r="D45" s="6"/>
      <c r="E45" s="2"/>
      <c r="F45" s="8"/>
      <c r="G45" s="13"/>
      <c r="H45" s="8"/>
    </row>
    <row r="46" spans="2:8" ht="20.100000000000001" customHeight="1" x14ac:dyDescent="0.25">
      <c r="B46" s="8">
        <v>10</v>
      </c>
      <c r="C46" s="13"/>
      <c r="D46" s="6"/>
      <c r="E46" s="2"/>
      <c r="F46" s="8"/>
      <c r="G46" s="13"/>
      <c r="H46" s="6"/>
    </row>
    <row r="47" spans="2:8" ht="20.100000000000001" customHeight="1" thickBot="1" x14ac:dyDescent="0.3">
      <c r="B47" s="15" t="s">
        <v>58</v>
      </c>
      <c r="C47" s="16"/>
      <c r="E47" s="16"/>
      <c r="G47" s="16"/>
    </row>
    <row r="48" spans="2:8" ht="20.100000000000001" customHeight="1" thickTop="1" x14ac:dyDescent="0.25"/>
    <row r="49" spans="2:5" ht="20.100000000000001" customHeight="1" x14ac:dyDescent="0.25">
      <c r="D49" s="14" t="s">
        <v>61</v>
      </c>
      <c r="E49" s="14" t="s">
        <v>60</v>
      </c>
    </row>
    <row r="50" spans="2:5" ht="20.100000000000001" customHeight="1" thickBot="1" x14ac:dyDescent="0.3">
      <c r="D50" s="18"/>
      <c r="E50" s="18"/>
    </row>
    <row r="51" spans="2:5" ht="20.100000000000001" customHeight="1" thickTop="1" x14ac:dyDescent="0.25">
      <c r="D51" s="19" t="s">
        <v>59</v>
      </c>
      <c r="E51" s="17"/>
    </row>
    <row r="54" spans="2:5" ht="20.100000000000001" customHeight="1" x14ac:dyDescent="0.25">
      <c r="B54" s="10" t="s">
        <v>62</v>
      </c>
    </row>
    <row r="55" spans="2:5" ht="20.100000000000001" customHeight="1" x14ac:dyDescent="0.25">
      <c r="B55" s="44" t="s">
        <v>63</v>
      </c>
      <c r="C55" s="44"/>
      <c r="D55" s="44"/>
    </row>
    <row r="56" spans="2:5" ht="20.100000000000001" customHeight="1" x14ac:dyDescent="0.25">
      <c r="B56" s="37" t="s">
        <v>64</v>
      </c>
      <c r="C56" s="38"/>
      <c r="D56" s="40"/>
    </row>
    <row r="57" spans="2:5" ht="20.100000000000001" customHeight="1" x14ac:dyDescent="0.25">
      <c r="B57" s="26" t="s">
        <v>65</v>
      </c>
      <c r="C57" s="27"/>
      <c r="D57" s="20">
        <v>4700</v>
      </c>
    </row>
    <row r="58" spans="2:5" ht="20.100000000000001" customHeight="1" x14ac:dyDescent="0.25">
      <c r="B58" s="37" t="s">
        <v>8</v>
      </c>
      <c r="C58" s="38"/>
      <c r="D58" s="40"/>
    </row>
    <row r="59" spans="2:5" ht="20.100000000000001" customHeight="1" x14ac:dyDescent="0.25">
      <c r="B59" s="26" t="s">
        <v>55</v>
      </c>
      <c r="C59" s="27"/>
      <c r="D59" s="20">
        <v>900</v>
      </c>
    </row>
    <row r="60" spans="2:5" ht="20.100000000000001" customHeight="1" x14ac:dyDescent="0.25">
      <c r="B60" s="26" t="s">
        <v>54</v>
      </c>
      <c r="C60" s="27"/>
      <c r="D60" s="20">
        <v>600</v>
      </c>
    </row>
    <row r="61" spans="2:5" ht="20.100000000000001" customHeight="1" x14ac:dyDescent="0.25">
      <c r="B61" s="26" t="s">
        <v>66</v>
      </c>
      <c r="C61" s="27"/>
      <c r="D61" s="20">
        <v>250</v>
      </c>
    </row>
    <row r="62" spans="2:5" ht="20.100000000000001" customHeight="1" x14ac:dyDescent="0.25">
      <c r="B62" s="26" t="s">
        <v>56</v>
      </c>
      <c r="C62" s="27"/>
      <c r="D62" s="20">
        <v>200</v>
      </c>
    </row>
    <row r="63" spans="2:5" ht="20.100000000000001" customHeight="1" x14ac:dyDescent="0.25">
      <c r="B63" s="26" t="s">
        <v>67</v>
      </c>
      <c r="C63" s="27"/>
      <c r="D63" s="20">
        <f>SUM(D59:D62)</f>
        <v>1950</v>
      </c>
    </row>
    <row r="64" spans="2:5" ht="20.100000000000001" customHeight="1" thickBot="1" x14ac:dyDescent="0.3">
      <c r="B64" s="26" t="s">
        <v>68</v>
      </c>
      <c r="C64" s="27"/>
      <c r="D64" s="21">
        <f>D57-D63</f>
        <v>2750</v>
      </c>
    </row>
    <row r="65" spans="2:4" ht="20.100000000000001" customHeight="1" thickTop="1" x14ac:dyDescent="0.25"/>
    <row r="66" spans="2:4" ht="20.100000000000001" customHeight="1" x14ac:dyDescent="0.25">
      <c r="B66" s="44" t="s">
        <v>69</v>
      </c>
      <c r="C66" s="44"/>
      <c r="D66" s="44"/>
    </row>
    <row r="67" spans="2:4" ht="20.100000000000001" customHeight="1" x14ac:dyDescent="0.25">
      <c r="B67" s="26" t="s">
        <v>70</v>
      </c>
      <c r="C67" s="27"/>
      <c r="D67" s="20">
        <v>0</v>
      </c>
    </row>
    <row r="68" spans="2:4" ht="20.100000000000001" customHeight="1" x14ac:dyDescent="0.25">
      <c r="B68" s="26" t="s">
        <v>71</v>
      </c>
      <c r="C68" s="27"/>
      <c r="D68" s="20">
        <v>13000</v>
      </c>
    </row>
    <row r="69" spans="2:4" ht="20.100000000000001" customHeight="1" x14ac:dyDescent="0.25">
      <c r="B69" s="26" t="s">
        <v>68</v>
      </c>
      <c r="C69" s="27"/>
      <c r="D69" s="22"/>
    </row>
    <row r="70" spans="2:4" ht="20.100000000000001" customHeight="1" x14ac:dyDescent="0.25">
      <c r="B70" s="26" t="s">
        <v>72</v>
      </c>
      <c r="C70" s="27"/>
      <c r="D70" s="20">
        <v>1100</v>
      </c>
    </row>
    <row r="71" spans="2:4" ht="20.100000000000001" customHeight="1" thickBot="1" x14ac:dyDescent="0.3">
      <c r="B71" s="26" t="s">
        <v>73</v>
      </c>
      <c r="C71" s="27"/>
      <c r="D71" s="21">
        <f>D67+D68+D69-D70</f>
        <v>11900</v>
      </c>
    </row>
    <row r="72" spans="2:4" ht="20.100000000000001" customHeight="1" thickTop="1" x14ac:dyDescent="0.25"/>
    <row r="73" spans="2:4" ht="20.100000000000001" customHeight="1" x14ac:dyDescent="0.25">
      <c r="B73" s="44" t="s">
        <v>74</v>
      </c>
      <c r="C73" s="44"/>
      <c r="D73" s="44"/>
    </row>
    <row r="74" spans="2:4" ht="20.100000000000001" customHeight="1" x14ac:dyDescent="0.25">
      <c r="B74" s="37" t="s">
        <v>43</v>
      </c>
      <c r="C74" s="38"/>
      <c r="D74" s="40"/>
    </row>
    <row r="75" spans="2:4" ht="20.100000000000001" customHeight="1" x14ac:dyDescent="0.25">
      <c r="B75" s="26" t="s">
        <v>2</v>
      </c>
      <c r="C75" s="27"/>
      <c r="D75" s="22"/>
    </row>
    <row r="76" spans="2:4" ht="20.100000000000001" customHeight="1" x14ac:dyDescent="0.25">
      <c r="B76" s="26" t="s">
        <v>53</v>
      </c>
      <c r="C76" s="27"/>
      <c r="D76" s="20">
        <v>1400</v>
      </c>
    </row>
    <row r="77" spans="2:4" ht="20.100000000000001" customHeight="1" x14ac:dyDescent="0.25">
      <c r="B77" s="26" t="s">
        <v>49</v>
      </c>
      <c r="C77" s="27"/>
      <c r="D77" s="20">
        <v>1600</v>
      </c>
    </row>
    <row r="78" spans="2:4" ht="20.100000000000001" customHeight="1" x14ac:dyDescent="0.25">
      <c r="B78" s="26" t="s">
        <v>48</v>
      </c>
      <c r="C78" s="27"/>
      <c r="D78" s="20">
        <v>7000</v>
      </c>
    </row>
    <row r="79" spans="2:4" ht="20.100000000000001" customHeight="1" thickBot="1" x14ac:dyDescent="0.3">
      <c r="B79" s="26" t="s">
        <v>75</v>
      </c>
      <c r="C79" s="27"/>
      <c r="D79" s="21">
        <f>SUM(D75:D78)</f>
        <v>10000</v>
      </c>
    </row>
    <row r="80" spans="2:4" ht="20.100000000000001" customHeight="1" thickTop="1" x14ac:dyDescent="0.25">
      <c r="B80" s="37" t="s">
        <v>76</v>
      </c>
      <c r="C80" s="38"/>
      <c r="D80" s="39"/>
    </row>
    <row r="81" spans="2:4" ht="20.100000000000001" customHeight="1" x14ac:dyDescent="0.25">
      <c r="B81" s="26" t="s">
        <v>44</v>
      </c>
      <c r="C81" s="27"/>
      <c r="D81" s="2"/>
    </row>
    <row r="82" spans="2:4" ht="20.100000000000001" customHeight="1" x14ac:dyDescent="0.25">
      <c r="B82" s="26" t="s">
        <v>50</v>
      </c>
      <c r="C82" s="27"/>
      <c r="D82" s="20">
        <v>1600</v>
      </c>
    </row>
    <row r="83" spans="2:4" ht="20.100000000000001" customHeight="1" x14ac:dyDescent="0.25">
      <c r="B83" s="26" t="s">
        <v>45</v>
      </c>
      <c r="C83" s="27"/>
      <c r="D83" s="20"/>
    </row>
    <row r="84" spans="2:4" ht="20.100000000000001" customHeight="1" x14ac:dyDescent="0.25">
      <c r="B84" s="26" t="s">
        <v>47</v>
      </c>
      <c r="C84" s="27"/>
      <c r="D84" s="22"/>
    </row>
    <row r="85" spans="2:4" ht="20.100000000000001" customHeight="1" thickBot="1" x14ac:dyDescent="0.3">
      <c r="B85" s="26" t="s">
        <v>77</v>
      </c>
      <c r="C85" s="27"/>
      <c r="D85" s="21">
        <f>D82+D84</f>
        <v>1600</v>
      </c>
    </row>
    <row r="86" spans="2:4" ht="20.100000000000001" customHeight="1" thickTop="1" x14ac:dyDescent="0.25"/>
    <row r="87" spans="2:4" ht="20.100000000000001" customHeight="1" x14ac:dyDescent="0.25">
      <c r="B87" s="45" t="s">
        <v>78</v>
      </c>
      <c r="C87" s="46"/>
      <c r="D87" s="47"/>
    </row>
    <row r="88" spans="2:4" ht="20.100000000000001" customHeight="1" x14ac:dyDescent="0.25">
      <c r="B88" s="37" t="s">
        <v>79</v>
      </c>
      <c r="C88" s="38"/>
      <c r="D88" s="40"/>
    </row>
    <row r="89" spans="2:4" ht="20.100000000000001" customHeight="1" x14ac:dyDescent="0.25">
      <c r="B89" s="26" t="s">
        <v>80</v>
      </c>
      <c r="C89" s="27"/>
      <c r="D89" s="20">
        <v>3300</v>
      </c>
    </row>
    <row r="90" spans="2:4" ht="20.100000000000001" customHeight="1" x14ac:dyDescent="0.25">
      <c r="B90" s="26" t="s">
        <v>81</v>
      </c>
      <c r="C90" s="27"/>
      <c r="D90" s="20">
        <v>-1950</v>
      </c>
    </row>
    <row r="91" spans="2:4" ht="20.100000000000001" customHeight="1" x14ac:dyDescent="0.25">
      <c r="B91" s="26" t="s">
        <v>82</v>
      </c>
      <c r="C91" s="27"/>
      <c r="D91" s="20">
        <f>SUM(D89:D90)</f>
        <v>1350</v>
      </c>
    </row>
    <row r="92" spans="2:4" ht="20.100000000000001" customHeight="1" x14ac:dyDescent="0.25">
      <c r="B92" s="37" t="s">
        <v>83</v>
      </c>
      <c r="C92" s="38"/>
      <c r="D92" s="40"/>
    </row>
    <row r="93" spans="2:4" ht="20.100000000000001" customHeight="1" x14ac:dyDescent="0.25">
      <c r="B93" s="26" t="s">
        <v>84</v>
      </c>
      <c r="C93" s="27"/>
      <c r="D93" s="20">
        <v>-7000</v>
      </c>
    </row>
    <row r="94" spans="2:4" ht="20.100000000000001" customHeight="1" x14ac:dyDescent="0.25">
      <c r="B94" s="37" t="s">
        <v>85</v>
      </c>
      <c r="C94" s="38"/>
      <c r="D94" s="40"/>
    </row>
    <row r="95" spans="2:4" ht="20.100000000000001" customHeight="1" x14ac:dyDescent="0.25">
      <c r="B95" s="26" t="s">
        <v>86</v>
      </c>
      <c r="C95" s="27"/>
      <c r="D95" s="20">
        <v>13000</v>
      </c>
    </row>
    <row r="96" spans="2:4" ht="20.100000000000001" customHeight="1" x14ac:dyDescent="0.25">
      <c r="B96" s="26" t="s">
        <v>87</v>
      </c>
      <c r="C96" s="27"/>
      <c r="D96" s="20">
        <v>-1100</v>
      </c>
    </row>
    <row r="97" spans="2:5" ht="20.100000000000001" customHeight="1" x14ac:dyDescent="0.25">
      <c r="B97" s="26" t="s">
        <v>88</v>
      </c>
      <c r="C97" s="27"/>
      <c r="D97" s="20">
        <f>D91+D93+D95+D96</f>
        <v>6250</v>
      </c>
    </row>
    <row r="98" spans="2:5" ht="20.100000000000001" customHeight="1" x14ac:dyDescent="0.25">
      <c r="B98" s="26" t="s">
        <v>89</v>
      </c>
      <c r="C98" s="27"/>
      <c r="D98" s="20">
        <v>0</v>
      </c>
    </row>
    <row r="99" spans="2:5" ht="20.100000000000001" customHeight="1" thickBot="1" x14ac:dyDescent="0.3">
      <c r="B99" s="26" t="s">
        <v>90</v>
      </c>
      <c r="C99" s="27"/>
      <c r="D99" s="21">
        <f>D97+D98</f>
        <v>6250</v>
      </c>
    </row>
    <row r="100" spans="2:5" ht="20.100000000000001" customHeight="1" thickTop="1" x14ac:dyDescent="0.25"/>
    <row r="102" spans="2:5" ht="20.100000000000001" customHeight="1" x14ac:dyDescent="0.25">
      <c r="B102" s="10" t="s">
        <v>91</v>
      </c>
    </row>
    <row r="103" spans="2:5" ht="20.100000000000001" customHeight="1" x14ac:dyDescent="0.25">
      <c r="B103" s="3" t="s">
        <v>1</v>
      </c>
      <c r="C103" s="3" t="s">
        <v>92</v>
      </c>
      <c r="D103" s="3" t="s">
        <v>94</v>
      </c>
      <c r="E103" s="3" t="s">
        <v>95</v>
      </c>
    </row>
    <row r="104" spans="2:5" ht="20.100000000000001" customHeight="1" x14ac:dyDescent="0.25">
      <c r="B104" s="8">
        <v>1</v>
      </c>
      <c r="C104" s="6" t="s">
        <v>93</v>
      </c>
      <c r="D104" s="6"/>
      <c r="E104" s="8"/>
    </row>
    <row r="105" spans="2:5" ht="20.100000000000001" customHeight="1" x14ac:dyDescent="0.25">
      <c r="B105" s="8">
        <v>2</v>
      </c>
      <c r="C105" s="6" t="s">
        <v>98</v>
      </c>
      <c r="D105" s="6"/>
      <c r="E105" s="8"/>
    </row>
    <row r="106" spans="2:5" ht="20.100000000000001" customHeight="1" x14ac:dyDescent="0.25">
      <c r="B106" s="8">
        <v>3</v>
      </c>
      <c r="C106" s="6" t="s">
        <v>99</v>
      </c>
      <c r="D106" s="8"/>
      <c r="E106" s="6"/>
    </row>
    <row r="107" spans="2:5" ht="20.100000000000001" customHeight="1" x14ac:dyDescent="0.25">
      <c r="B107" s="8">
        <v>4</v>
      </c>
      <c r="C107" s="6" t="s">
        <v>100</v>
      </c>
      <c r="D107" s="6"/>
      <c r="E107" s="8"/>
    </row>
    <row r="108" spans="2:5" ht="20.100000000000001" customHeight="1" x14ac:dyDescent="0.25">
      <c r="B108" s="8">
        <v>5</v>
      </c>
      <c r="C108" s="6" t="s">
        <v>103</v>
      </c>
      <c r="D108" s="6"/>
      <c r="E108" s="6"/>
    </row>
    <row r="109" spans="2:5" ht="20.100000000000001" customHeight="1" x14ac:dyDescent="0.25">
      <c r="B109" s="8">
        <v>6</v>
      </c>
      <c r="C109" s="6" t="s">
        <v>101</v>
      </c>
      <c r="D109" s="8"/>
      <c r="E109" s="6"/>
    </row>
    <row r="110" spans="2:5" ht="20.100000000000001" customHeight="1" x14ac:dyDescent="0.25">
      <c r="B110" s="8">
        <v>7</v>
      </c>
      <c r="C110" s="6" t="s">
        <v>102</v>
      </c>
      <c r="D110" s="6"/>
      <c r="E110" s="6"/>
    </row>
    <row r="111" spans="2:5" ht="20.100000000000001" customHeight="1" x14ac:dyDescent="0.25">
      <c r="B111" s="8">
        <v>8</v>
      </c>
      <c r="C111" s="6" t="s">
        <v>104</v>
      </c>
      <c r="D111" s="6"/>
      <c r="E111" s="6"/>
    </row>
    <row r="112" spans="2:5" ht="20.100000000000001" customHeight="1" x14ac:dyDescent="0.25">
      <c r="B112" s="8">
        <v>9</v>
      </c>
      <c r="C112" s="6" t="s">
        <v>105</v>
      </c>
      <c r="D112" s="6"/>
      <c r="E112" s="6"/>
    </row>
    <row r="113" spans="2:5" ht="20.100000000000001" customHeight="1" x14ac:dyDescent="0.25">
      <c r="B113" s="8">
        <v>10</v>
      </c>
      <c r="C113" s="6" t="s">
        <v>106</v>
      </c>
      <c r="D113" s="6"/>
      <c r="E113" s="6"/>
    </row>
    <row r="114" spans="2:5" ht="20.100000000000001" customHeight="1" x14ac:dyDescent="0.25">
      <c r="B114" s="8">
        <v>11</v>
      </c>
      <c r="C114" s="6" t="s">
        <v>107</v>
      </c>
      <c r="D114" s="8"/>
      <c r="E114" s="6"/>
    </row>
    <row r="115" spans="2:5" ht="20.100000000000001" customHeight="1" x14ac:dyDescent="0.25">
      <c r="B115" s="8">
        <v>12</v>
      </c>
      <c r="C115" s="6" t="s">
        <v>108</v>
      </c>
      <c r="D115" s="6"/>
      <c r="E115" s="6"/>
    </row>
    <row r="116" spans="2:5" ht="20.100000000000001" customHeight="1" x14ac:dyDescent="0.25">
      <c r="B116" s="8">
        <v>13</v>
      </c>
      <c r="C116" s="6" t="s">
        <v>109</v>
      </c>
      <c r="D116" s="6"/>
      <c r="E116" s="8"/>
    </row>
    <row r="117" spans="2:5" ht="20.100000000000001" customHeight="1" x14ac:dyDescent="0.25">
      <c r="B117" s="8">
        <v>14</v>
      </c>
      <c r="C117" s="6" t="s">
        <v>110</v>
      </c>
      <c r="D117" s="8"/>
      <c r="E117" s="6"/>
    </row>
    <row r="118" spans="2:5" ht="20.100000000000001" customHeight="1" x14ac:dyDescent="0.25">
      <c r="B118" s="8">
        <v>15</v>
      </c>
      <c r="C118" s="6" t="s">
        <v>111</v>
      </c>
      <c r="D118" s="6"/>
      <c r="E118" s="8"/>
    </row>
    <row r="119" spans="2:5" ht="20.100000000000001" customHeight="1" x14ac:dyDescent="0.25">
      <c r="B119" s="8">
        <v>16</v>
      </c>
      <c r="C119" s="6" t="s">
        <v>112</v>
      </c>
      <c r="D119" s="8"/>
      <c r="E119" s="6"/>
    </row>
    <row r="120" spans="2:5" ht="20.100000000000001" customHeight="1" x14ac:dyDescent="0.25">
      <c r="B120" s="8">
        <v>17</v>
      </c>
      <c r="C120" s="6" t="s">
        <v>113</v>
      </c>
      <c r="D120" s="6"/>
      <c r="E120" s="6"/>
    </row>
    <row r="121" spans="2:5" ht="20.100000000000001" customHeight="1" x14ac:dyDescent="0.25">
      <c r="B121" s="8">
        <v>18</v>
      </c>
      <c r="C121" s="6" t="s">
        <v>114</v>
      </c>
      <c r="D121" s="6"/>
      <c r="E121" s="8"/>
    </row>
    <row r="122" spans="2:5" ht="20.100000000000001" customHeight="1" x14ac:dyDescent="0.25">
      <c r="B122" s="8">
        <v>19</v>
      </c>
      <c r="C122" s="6" t="s">
        <v>115</v>
      </c>
      <c r="D122" s="8"/>
      <c r="E122" s="6"/>
    </row>
    <row r="125" spans="2:5" ht="20.100000000000001" customHeight="1" x14ac:dyDescent="0.25">
      <c r="B125" s="10" t="s">
        <v>116</v>
      </c>
    </row>
    <row r="126" spans="2:5" ht="20.100000000000001" customHeight="1" x14ac:dyDescent="0.25">
      <c r="B126" s="28" t="s">
        <v>117</v>
      </c>
      <c r="C126" s="29"/>
      <c r="D126" s="30"/>
    </row>
    <row r="127" spans="2:5" ht="20.100000000000001" customHeight="1" x14ac:dyDescent="0.25">
      <c r="B127" s="31" t="s">
        <v>63</v>
      </c>
      <c r="C127" s="32"/>
      <c r="D127" s="33"/>
    </row>
    <row r="128" spans="2:5" ht="20.100000000000001" customHeight="1" x14ac:dyDescent="0.25">
      <c r="B128" s="34" t="s">
        <v>118</v>
      </c>
      <c r="C128" s="35"/>
      <c r="D128" s="36"/>
    </row>
    <row r="129" spans="2:4" ht="20.100000000000001" customHeight="1" x14ac:dyDescent="0.25">
      <c r="B129" s="41"/>
      <c r="C129" s="42"/>
      <c r="D129" s="43"/>
    </row>
    <row r="130" spans="2:4" ht="20.100000000000001" customHeight="1" x14ac:dyDescent="0.25">
      <c r="B130" s="26"/>
      <c r="C130" s="27"/>
      <c r="D130" s="22"/>
    </row>
    <row r="131" spans="2:4" ht="20.100000000000001" customHeight="1" x14ac:dyDescent="0.25">
      <c r="B131" s="37"/>
      <c r="C131" s="38"/>
      <c r="D131" s="40"/>
    </row>
    <row r="132" spans="2:4" ht="20.100000000000001" customHeight="1" x14ac:dyDescent="0.25">
      <c r="B132" s="26"/>
      <c r="C132" s="27"/>
      <c r="D132" s="20"/>
    </row>
    <row r="133" spans="2:4" ht="20.100000000000001" customHeight="1" x14ac:dyDescent="0.25">
      <c r="B133" s="26"/>
      <c r="C133" s="27"/>
      <c r="D133" s="20"/>
    </row>
    <row r="134" spans="2:4" ht="20.100000000000001" customHeight="1" x14ac:dyDescent="0.25">
      <c r="B134" s="26"/>
      <c r="C134" s="27"/>
      <c r="D134" s="20"/>
    </row>
    <row r="135" spans="2:4" ht="20.100000000000001" customHeight="1" x14ac:dyDescent="0.25">
      <c r="B135" s="26"/>
      <c r="C135" s="27"/>
      <c r="D135" s="20"/>
    </row>
    <row r="136" spans="2:4" ht="20.100000000000001" customHeight="1" x14ac:dyDescent="0.25">
      <c r="B136" s="26"/>
      <c r="C136" s="27"/>
      <c r="D136" s="20"/>
    </row>
    <row r="137" spans="2:4" ht="20.100000000000001" customHeight="1" thickBot="1" x14ac:dyDescent="0.3">
      <c r="B137" s="26"/>
      <c r="C137" s="27"/>
      <c r="D137" s="21"/>
    </row>
    <row r="138" spans="2:4" ht="20.100000000000001" customHeight="1" thickTop="1" x14ac:dyDescent="0.25"/>
    <row r="139" spans="2:4" ht="20.100000000000001" customHeight="1" x14ac:dyDescent="0.25">
      <c r="B139" s="28" t="s">
        <v>117</v>
      </c>
      <c r="C139" s="29"/>
      <c r="D139" s="30"/>
    </row>
    <row r="140" spans="2:4" ht="20.100000000000001" customHeight="1" x14ac:dyDescent="0.25">
      <c r="B140" s="31" t="s">
        <v>69</v>
      </c>
      <c r="C140" s="32"/>
      <c r="D140" s="33"/>
    </row>
    <row r="141" spans="2:4" ht="20.100000000000001" customHeight="1" x14ac:dyDescent="0.25">
      <c r="B141" s="34" t="s">
        <v>118</v>
      </c>
      <c r="C141" s="35"/>
      <c r="D141" s="36"/>
    </row>
    <row r="142" spans="2:4" ht="20.100000000000001" customHeight="1" x14ac:dyDescent="0.25">
      <c r="B142" s="26"/>
      <c r="C142" s="27"/>
      <c r="D142" s="20"/>
    </row>
    <row r="143" spans="2:4" ht="20.100000000000001" customHeight="1" x14ac:dyDescent="0.25">
      <c r="B143" s="26"/>
      <c r="C143" s="27"/>
      <c r="D143" s="20"/>
    </row>
    <row r="144" spans="2:4" ht="20.100000000000001" customHeight="1" x14ac:dyDescent="0.25">
      <c r="B144" s="26"/>
      <c r="C144" s="27"/>
      <c r="D144" s="25"/>
    </row>
    <row r="145" spans="2:4" ht="20.100000000000001" customHeight="1" x14ac:dyDescent="0.25">
      <c r="B145" s="26"/>
      <c r="C145" s="27"/>
      <c r="D145" s="20"/>
    </row>
    <row r="146" spans="2:4" ht="20.100000000000001" customHeight="1" thickBot="1" x14ac:dyDescent="0.3">
      <c r="B146" s="26"/>
      <c r="C146" s="27"/>
      <c r="D146" s="21"/>
    </row>
    <row r="147" spans="2:4" ht="20.100000000000001" customHeight="1" thickTop="1" x14ac:dyDescent="0.25"/>
    <row r="148" spans="2:4" ht="20.100000000000001" customHeight="1" x14ac:dyDescent="0.25">
      <c r="B148" s="28" t="s">
        <v>117</v>
      </c>
      <c r="C148" s="29"/>
      <c r="D148" s="30"/>
    </row>
    <row r="149" spans="2:4" ht="20.100000000000001" customHeight="1" x14ac:dyDescent="0.25">
      <c r="B149" s="31" t="s">
        <v>74</v>
      </c>
      <c r="C149" s="32"/>
      <c r="D149" s="33"/>
    </row>
    <row r="150" spans="2:4" ht="20.100000000000001" customHeight="1" x14ac:dyDescent="0.25">
      <c r="B150" s="34" t="s">
        <v>120</v>
      </c>
      <c r="C150" s="35"/>
      <c r="D150" s="36"/>
    </row>
    <row r="151" spans="2:4" ht="20.100000000000001" customHeight="1" x14ac:dyDescent="0.25">
      <c r="B151" s="37"/>
      <c r="C151" s="38"/>
      <c r="D151" s="40"/>
    </row>
    <row r="152" spans="2:4" ht="20.100000000000001" customHeight="1" x14ac:dyDescent="0.25">
      <c r="B152" s="26"/>
      <c r="C152" s="27"/>
      <c r="D152" s="22"/>
    </row>
    <row r="153" spans="2:4" ht="20.100000000000001" customHeight="1" x14ac:dyDescent="0.25">
      <c r="B153" s="26"/>
      <c r="C153" s="27"/>
      <c r="D153" s="20"/>
    </row>
    <row r="154" spans="2:4" ht="20.100000000000001" customHeight="1" x14ac:dyDescent="0.25">
      <c r="B154" s="26"/>
      <c r="C154" s="27"/>
      <c r="D154" s="20"/>
    </row>
    <row r="155" spans="2:4" ht="20.100000000000001" customHeight="1" x14ac:dyDescent="0.25">
      <c r="B155" s="26"/>
      <c r="C155" s="27"/>
      <c r="D155" s="20"/>
    </row>
    <row r="156" spans="2:4" ht="20.100000000000001" customHeight="1" thickBot="1" x14ac:dyDescent="0.3">
      <c r="B156" s="26"/>
      <c r="C156" s="27"/>
      <c r="D156" s="21"/>
    </row>
    <row r="157" spans="2:4" ht="20.100000000000001" customHeight="1" thickTop="1" x14ac:dyDescent="0.25">
      <c r="B157" s="37"/>
      <c r="C157" s="38"/>
      <c r="D157" s="39"/>
    </row>
    <row r="158" spans="2:4" ht="20.100000000000001" customHeight="1" x14ac:dyDescent="0.25">
      <c r="B158" s="26"/>
      <c r="C158" s="27"/>
      <c r="D158" s="2"/>
    </row>
    <row r="159" spans="2:4" ht="20.100000000000001" customHeight="1" x14ac:dyDescent="0.25">
      <c r="B159" s="23"/>
      <c r="C159" s="24"/>
      <c r="D159" s="20"/>
    </row>
    <row r="160" spans="2:4" ht="20.100000000000001" customHeight="1" x14ac:dyDescent="0.25">
      <c r="B160" s="26"/>
      <c r="C160" s="27"/>
      <c r="D160" s="20"/>
    </row>
    <row r="161" spans="2:4" ht="20.100000000000001" customHeight="1" x14ac:dyDescent="0.25">
      <c r="B161" s="26"/>
      <c r="C161" s="27"/>
      <c r="D161" s="20"/>
    </row>
    <row r="162" spans="2:4" ht="20.100000000000001" customHeight="1" x14ac:dyDescent="0.25">
      <c r="B162" s="26"/>
      <c r="C162" s="27"/>
      <c r="D162" s="25"/>
    </row>
    <row r="163" spans="2:4" ht="20.100000000000001" customHeight="1" thickBot="1" x14ac:dyDescent="0.3">
      <c r="B163" s="26"/>
      <c r="C163" s="27"/>
      <c r="D163" s="21"/>
    </row>
    <row r="164" spans="2:4" ht="20.100000000000001" customHeight="1" thickTop="1" x14ac:dyDescent="0.25"/>
    <row r="166" spans="2:4" ht="20.100000000000001" customHeight="1" x14ac:dyDescent="0.25">
      <c r="B166" s="10" t="s">
        <v>121</v>
      </c>
    </row>
    <row r="167" spans="2:4" ht="20.100000000000001" customHeight="1" x14ac:dyDescent="0.25">
      <c r="B167" s="61" t="s">
        <v>125</v>
      </c>
    </row>
    <row r="168" spans="2:4" ht="20.100000000000001" customHeight="1" x14ac:dyDescent="0.25">
      <c r="B168" s="3" t="s">
        <v>122</v>
      </c>
      <c r="C168" s="3" t="s">
        <v>94</v>
      </c>
      <c r="D168" s="3" t="s">
        <v>95</v>
      </c>
    </row>
    <row r="169" spans="2:4" ht="20.100000000000001" customHeight="1" x14ac:dyDescent="0.25">
      <c r="B169" s="63" t="s">
        <v>43</v>
      </c>
      <c r="C169" s="8"/>
      <c r="D169" s="8"/>
    </row>
    <row r="170" spans="2:4" ht="20.100000000000001" customHeight="1" x14ac:dyDescent="0.25">
      <c r="B170" s="63" t="s">
        <v>44</v>
      </c>
      <c r="C170" s="8"/>
      <c r="D170" s="8"/>
    </row>
    <row r="171" spans="2:4" ht="20.100000000000001" customHeight="1" x14ac:dyDescent="0.25">
      <c r="B171" s="63" t="s">
        <v>47</v>
      </c>
      <c r="C171" s="8"/>
      <c r="D171" s="8"/>
    </row>
    <row r="172" spans="2:4" ht="20.100000000000001" customHeight="1" x14ac:dyDescent="0.25">
      <c r="B172" s="63" t="s">
        <v>57</v>
      </c>
      <c r="C172" s="8"/>
      <c r="D172" s="8"/>
    </row>
    <row r="173" spans="2:4" ht="20.100000000000001" customHeight="1" x14ac:dyDescent="0.25">
      <c r="B173" s="63" t="s">
        <v>64</v>
      </c>
      <c r="C173" s="8"/>
      <c r="D173" s="8"/>
    </row>
    <row r="174" spans="2:4" ht="20.100000000000001" customHeight="1" x14ac:dyDescent="0.25">
      <c r="B174" s="63" t="s">
        <v>8</v>
      </c>
      <c r="C174" s="8"/>
      <c r="D174" s="8"/>
    </row>
    <row r="175" spans="2:4" ht="20.100000000000001" customHeight="1" x14ac:dyDescent="0.25">
      <c r="B175" s="63" t="s">
        <v>126</v>
      </c>
      <c r="C175" s="8"/>
      <c r="D175" s="8"/>
    </row>
    <row r="176" spans="2:4" ht="20.100000000000001" customHeight="1" x14ac:dyDescent="0.25">
      <c r="B176" s="63" t="s">
        <v>127</v>
      </c>
      <c r="C176" s="8"/>
      <c r="D176" s="8"/>
    </row>
    <row r="177" spans="2:6" ht="20.100000000000001" customHeight="1" x14ac:dyDescent="0.25">
      <c r="B177" s="63" t="s">
        <v>128</v>
      </c>
      <c r="C177" s="8"/>
      <c r="D177" s="8"/>
    </row>
    <row r="178" spans="2:6" ht="20.100000000000001" customHeight="1" x14ac:dyDescent="0.25">
      <c r="B178" s="63" t="s">
        <v>129</v>
      </c>
      <c r="C178" s="8"/>
      <c r="D178" s="8"/>
    </row>
    <row r="181" spans="2:6" ht="20.100000000000001" customHeight="1" x14ac:dyDescent="0.25">
      <c r="B181" s="10" t="s">
        <v>137</v>
      </c>
    </row>
    <row r="182" spans="2:6" ht="20.100000000000001" customHeight="1" x14ac:dyDescent="0.25">
      <c r="B182" s="68" t="s">
        <v>142</v>
      </c>
    </row>
    <row r="183" spans="2:6" ht="20.100000000000001" customHeight="1" x14ac:dyDescent="0.25">
      <c r="B183" s="3" t="s">
        <v>0</v>
      </c>
      <c r="C183" s="3" t="s">
        <v>130</v>
      </c>
      <c r="D183" s="3" t="s">
        <v>131</v>
      </c>
      <c r="E183" s="3" t="s">
        <v>123</v>
      </c>
      <c r="F183" s="3" t="s">
        <v>124</v>
      </c>
    </row>
    <row r="184" spans="2:6" ht="20.100000000000001" customHeight="1" x14ac:dyDescent="0.25">
      <c r="B184" s="65"/>
      <c r="C184" s="74"/>
      <c r="D184" s="8"/>
      <c r="E184" s="64"/>
      <c r="F184" s="64"/>
    </row>
    <row r="185" spans="2:6" ht="20.100000000000001" customHeight="1" x14ac:dyDescent="0.25">
      <c r="B185" s="66"/>
      <c r="C185" s="74"/>
      <c r="D185" s="8"/>
      <c r="E185" s="64"/>
      <c r="F185" s="64"/>
    </row>
    <row r="186" spans="2:6" ht="20.100000000000001" customHeight="1" x14ac:dyDescent="0.25">
      <c r="B186" s="67"/>
      <c r="C186" s="74"/>
      <c r="D186" s="8"/>
      <c r="E186" s="64"/>
      <c r="F186" s="64"/>
    </row>
    <row r="187" spans="2:6" ht="20.100000000000001" customHeight="1" x14ac:dyDescent="0.25">
      <c r="B187" s="65"/>
      <c r="C187" s="74"/>
      <c r="D187" s="8"/>
      <c r="E187" s="64"/>
      <c r="F187" s="64"/>
    </row>
    <row r="188" spans="2:6" ht="20.100000000000001" customHeight="1" x14ac:dyDescent="0.25">
      <c r="B188" s="66"/>
      <c r="C188" s="74"/>
      <c r="D188" s="8"/>
      <c r="E188" s="64"/>
      <c r="F188" s="64"/>
    </row>
    <row r="189" spans="2:6" ht="20.100000000000001" customHeight="1" x14ac:dyDescent="0.25">
      <c r="B189" s="67"/>
      <c r="C189" s="74"/>
      <c r="D189" s="8"/>
      <c r="E189" s="64"/>
      <c r="F189" s="64"/>
    </row>
    <row r="190" spans="2:6" ht="20.100000000000001" customHeight="1" x14ac:dyDescent="0.25">
      <c r="B190" s="65"/>
      <c r="C190" s="74"/>
      <c r="D190" s="8"/>
      <c r="E190" s="64"/>
      <c r="F190" s="64"/>
    </row>
    <row r="191" spans="2:6" ht="20.100000000000001" customHeight="1" x14ac:dyDescent="0.25">
      <c r="B191" s="66"/>
      <c r="C191" s="74"/>
      <c r="D191" s="8"/>
      <c r="E191" s="64"/>
      <c r="F191" s="64"/>
    </row>
    <row r="192" spans="2:6" ht="20.100000000000001" customHeight="1" x14ac:dyDescent="0.25">
      <c r="B192" s="67"/>
      <c r="C192" s="74"/>
      <c r="D192" s="8"/>
      <c r="E192" s="64"/>
      <c r="F192" s="64"/>
    </row>
    <row r="193" spans="2:7" ht="20.100000000000001" customHeight="1" x14ac:dyDescent="0.25">
      <c r="B193" s="65"/>
      <c r="C193" s="74"/>
      <c r="D193" s="8"/>
      <c r="E193" s="64"/>
      <c r="F193" s="64"/>
    </row>
    <row r="194" spans="2:7" ht="20.100000000000001" customHeight="1" x14ac:dyDescent="0.25">
      <c r="B194" s="66"/>
      <c r="C194" s="74"/>
      <c r="D194" s="8"/>
      <c r="E194" s="64"/>
      <c r="F194" s="64"/>
    </row>
    <row r="195" spans="2:7" ht="20.100000000000001" customHeight="1" x14ac:dyDescent="0.25">
      <c r="B195" s="67"/>
      <c r="C195" s="74"/>
      <c r="D195" s="8"/>
      <c r="E195" s="64"/>
      <c r="F195" s="64"/>
    </row>
    <row r="196" spans="2:7" ht="20.100000000000001" customHeight="1" x14ac:dyDescent="0.25">
      <c r="B196" s="65"/>
      <c r="C196" s="74"/>
      <c r="D196" s="8"/>
      <c r="E196" s="64"/>
      <c r="F196" s="64"/>
    </row>
    <row r="197" spans="2:7" ht="20.100000000000001" customHeight="1" x14ac:dyDescent="0.25">
      <c r="B197" s="66"/>
      <c r="C197" s="74"/>
      <c r="D197" s="8"/>
      <c r="E197" s="64"/>
      <c r="F197" s="64"/>
    </row>
    <row r="198" spans="2:7" ht="20.100000000000001" customHeight="1" x14ac:dyDescent="0.25">
      <c r="B198" s="67"/>
      <c r="C198" s="74"/>
      <c r="D198" s="8"/>
      <c r="E198" s="64"/>
      <c r="F198" s="64"/>
    </row>
    <row r="200" spans="2:7" ht="20.100000000000001" customHeight="1" x14ac:dyDescent="0.25">
      <c r="B200" s="68" t="s">
        <v>138</v>
      </c>
    </row>
    <row r="201" spans="2:7" ht="20.100000000000001" customHeight="1" x14ac:dyDescent="0.25">
      <c r="B201" s="3" t="s">
        <v>0</v>
      </c>
      <c r="C201" s="3" t="s">
        <v>139</v>
      </c>
      <c r="D201" s="3" t="s">
        <v>140</v>
      </c>
      <c r="E201" s="3" t="s">
        <v>123</v>
      </c>
      <c r="F201" s="3" t="s">
        <v>124</v>
      </c>
      <c r="G201" s="3" t="s">
        <v>35</v>
      </c>
    </row>
    <row r="202" spans="2:7" ht="20.100000000000001" customHeight="1" x14ac:dyDescent="0.25">
      <c r="B202" s="81"/>
      <c r="C202" s="82"/>
      <c r="D202" s="82"/>
      <c r="E202" s="82"/>
      <c r="F202" s="82"/>
      <c r="G202" s="69"/>
    </row>
    <row r="203" spans="2:7" ht="20.100000000000001" customHeight="1" x14ac:dyDescent="0.25">
      <c r="B203" s="9"/>
      <c r="C203" s="8"/>
      <c r="D203" s="63"/>
      <c r="E203" s="64"/>
      <c r="F203" s="8"/>
      <c r="G203" s="64"/>
    </row>
    <row r="204" spans="2:7" ht="20.100000000000001" customHeight="1" x14ac:dyDescent="0.25">
      <c r="B204" s="9"/>
      <c r="C204" s="8"/>
      <c r="D204" s="63"/>
      <c r="E204" s="64"/>
      <c r="F204" s="8"/>
      <c r="G204" s="64"/>
    </row>
    <row r="205" spans="2:7" ht="20.100000000000001" customHeight="1" x14ac:dyDescent="0.25">
      <c r="B205" s="9"/>
      <c r="C205" s="8"/>
      <c r="D205" s="63"/>
      <c r="E205" s="8"/>
      <c r="F205" s="64"/>
      <c r="G205" s="64"/>
    </row>
    <row r="206" spans="2:7" ht="20.100000000000001" customHeight="1" x14ac:dyDescent="0.25">
      <c r="B206" s="9"/>
      <c r="C206" s="8"/>
      <c r="D206" s="63"/>
      <c r="E206" s="8"/>
      <c r="F206" s="64"/>
      <c r="G206" s="64"/>
    </row>
    <row r="207" spans="2:7" ht="20.100000000000001" customHeight="1" x14ac:dyDescent="0.25">
      <c r="B207" s="71"/>
      <c r="C207" s="72"/>
      <c r="D207" s="73"/>
      <c r="E207" s="72"/>
      <c r="F207" s="72"/>
      <c r="G207" s="8"/>
    </row>
    <row r="208" spans="2:7" ht="20.100000000000001" customHeight="1" x14ac:dyDescent="0.25">
      <c r="B208" s="81"/>
      <c r="C208" s="82"/>
      <c r="D208" s="82"/>
      <c r="E208" s="82"/>
      <c r="F208" s="82"/>
      <c r="G208" s="69"/>
    </row>
    <row r="209" spans="2:7" ht="20.100000000000001" customHeight="1" x14ac:dyDescent="0.25">
      <c r="B209" s="9"/>
      <c r="C209" s="8"/>
      <c r="D209" s="63"/>
      <c r="E209" s="64"/>
      <c r="F209" s="8"/>
      <c r="G209" s="64"/>
    </row>
    <row r="210" spans="2:7" ht="20.100000000000001" customHeight="1" x14ac:dyDescent="0.25">
      <c r="B210" s="71"/>
      <c r="C210" s="72"/>
      <c r="D210" s="73"/>
      <c r="E210" s="72"/>
      <c r="F210" s="72"/>
      <c r="G210" s="8"/>
    </row>
    <row r="211" spans="2:7" ht="20.100000000000001" customHeight="1" x14ac:dyDescent="0.25">
      <c r="B211" s="81"/>
      <c r="C211" s="82"/>
      <c r="D211" s="82"/>
      <c r="E211" s="82"/>
      <c r="F211" s="82"/>
      <c r="G211" s="69"/>
    </row>
    <row r="212" spans="2:7" ht="20.100000000000001" customHeight="1" x14ac:dyDescent="0.25">
      <c r="B212" s="9"/>
      <c r="C212" s="8"/>
      <c r="D212" s="63"/>
      <c r="E212" s="8"/>
      <c r="F212" s="64"/>
      <c r="G212" s="75"/>
    </row>
    <row r="213" spans="2:7" ht="20.100000000000001" customHeight="1" x14ac:dyDescent="0.25">
      <c r="B213" s="71"/>
      <c r="C213" s="72"/>
      <c r="D213" s="73"/>
      <c r="E213" s="72"/>
      <c r="F213" s="72"/>
      <c r="G213" s="70"/>
    </row>
    <row r="214" spans="2:7" ht="20.100000000000001" customHeight="1" x14ac:dyDescent="0.25">
      <c r="B214" s="81"/>
      <c r="C214" s="82"/>
      <c r="D214" s="82"/>
      <c r="E214" s="82"/>
      <c r="F214" s="82"/>
      <c r="G214" s="69"/>
    </row>
    <row r="215" spans="2:7" ht="20.100000000000001" customHeight="1" x14ac:dyDescent="0.25">
      <c r="B215" s="9"/>
      <c r="C215" s="8"/>
      <c r="D215" s="63"/>
      <c r="E215" s="8"/>
      <c r="F215" s="64"/>
      <c r="G215" s="64"/>
    </row>
    <row r="216" spans="2:7" ht="20.100000000000001" customHeight="1" x14ac:dyDescent="0.25">
      <c r="B216" s="71"/>
      <c r="C216" s="72"/>
      <c r="D216" s="73"/>
      <c r="E216" s="72"/>
      <c r="F216" s="72"/>
      <c r="G216" s="70"/>
    </row>
    <row r="217" spans="2:7" ht="20.100000000000001" customHeight="1" x14ac:dyDescent="0.25">
      <c r="B217" s="81"/>
      <c r="C217" s="82"/>
      <c r="D217" s="82"/>
      <c r="E217" s="82"/>
      <c r="F217" s="82"/>
      <c r="G217" s="69"/>
    </row>
    <row r="218" spans="2:7" ht="20.100000000000001" customHeight="1" x14ac:dyDescent="0.25">
      <c r="B218" s="9"/>
      <c r="C218" s="8"/>
      <c r="D218" s="63"/>
      <c r="E218" s="8"/>
      <c r="F218" s="64"/>
      <c r="G218" s="64"/>
    </row>
    <row r="219" spans="2:7" ht="20.100000000000001" customHeight="1" x14ac:dyDescent="0.25">
      <c r="B219" s="71"/>
      <c r="C219" s="72"/>
      <c r="D219" s="73"/>
      <c r="E219" s="72"/>
      <c r="F219" s="72"/>
      <c r="G219" s="70"/>
    </row>
    <row r="220" spans="2:7" ht="20.100000000000001" customHeight="1" x14ac:dyDescent="0.25">
      <c r="B220" s="81"/>
      <c r="C220" s="82"/>
      <c r="D220" s="82"/>
      <c r="E220" s="82"/>
      <c r="F220" s="82"/>
      <c r="G220" s="69"/>
    </row>
    <row r="221" spans="2:7" ht="20.100000000000001" customHeight="1" x14ac:dyDescent="0.25">
      <c r="B221" s="9"/>
      <c r="C221" s="8"/>
      <c r="D221" s="63"/>
      <c r="E221" s="64"/>
      <c r="F221" s="8"/>
      <c r="G221" s="64"/>
    </row>
    <row r="222" spans="2:7" ht="20.100000000000001" customHeight="1" x14ac:dyDescent="0.25">
      <c r="B222" s="71"/>
      <c r="C222" s="72"/>
      <c r="D222" s="73"/>
      <c r="E222" s="72"/>
      <c r="F222" s="72"/>
      <c r="G222" s="70"/>
    </row>
    <row r="223" spans="2:7" ht="20.100000000000001" customHeight="1" x14ac:dyDescent="0.25">
      <c r="B223" s="81"/>
      <c r="C223" s="82"/>
      <c r="D223" s="82"/>
      <c r="E223" s="82"/>
      <c r="F223" s="82"/>
      <c r="G223" s="69"/>
    </row>
    <row r="224" spans="2:7" ht="20.100000000000001" customHeight="1" x14ac:dyDescent="0.25">
      <c r="B224" s="9"/>
      <c r="C224" s="8"/>
      <c r="D224" s="63"/>
      <c r="E224" s="64"/>
      <c r="F224" s="8"/>
      <c r="G224" s="64"/>
    </row>
    <row r="227" spans="2:5" ht="20.100000000000001" customHeight="1" x14ac:dyDescent="0.25">
      <c r="B227" s="10" t="s">
        <v>151</v>
      </c>
    </row>
    <row r="228" spans="2:5" ht="20.100000000000001" customHeight="1" x14ac:dyDescent="0.25">
      <c r="B228" s="3" t="s">
        <v>152</v>
      </c>
      <c r="C228" s="3" t="s">
        <v>123</v>
      </c>
      <c r="D228" s="3" t="s">
        <v>124</v>
      </c>
      <c r="E228" s="3" t="s">
        <v>92</v>
      </c>
    </row>
    <row r="229" spans="2:5" ht="20.100000000000001" customHeight="1" x14ac:dyDescent="0.25">
      <c r="B229" s="63" t="s">
        <v>2</v>
      </c>
      <c r="C229" s="76">
        <v>16200</v>
      </c>
      <c r="D229" s="76"/>
      <c r="E229" s="63" t="s">
        <v>74</v>
      </c>
    </row>
    <row r="230" spans="2:5" ht="20.100000000000001" customHeight="1" x14ac:dyDescent="0.25">
      <c r="B230" s="63" t="s">
        <v>49</v>
      </c>
      <c r="C230" s="76">
        <v>1300</v>
      </c>
      <c r="D230" s="76"/>
      <c r="E230" s="63" t="s">
        <v>74</v>
      </c>
    </row>
    <row r="231" spans="2:5" ht="20.100000000000001" customHeight="1" x14ac:dyDescent="0.25">
      <c r="B231" s="63" t="s">
        <v>153</v>
      </c>
      <c r="C231" s="76">
        <v>550</v>
      </c>
      <c r="D231" s="76"/>
      <c r="E231" s="63" t="s">
        <v>74</v>
      </c>
    </row>
    <row r="232" spans="2:5" ht="20.100000000000001" customHeight="1" x14ac:dyDescent="0.25">
      <c r="B232" s="63" t="s">
        <v>48</v>
      </c>
      <c r="C232" s="76">
        <v>5300</v>
      </c>
      <c r="D232" s="76"/>
      <c r="E232" s="63" t="s">
        <v>74</v>
      </c>
    </row>
    <row r="233" spans="2:5" ht="20.100000000000001" customHeight="1" x14ac:dyDescent="0.25">
      <c r="B233" s="63" t="s">
        <v>119</v>
      </c>
      <c r="C233" s="76"/>
      <c r="D233" s="76">
        <v>5200</v>
      </c>
      <c r="E233" s="63" t="s">
        <v>74</v>
      </c>
    </row>
    <row r="234" spans="2:5" ht="20.100000000000001" customHeight="1" x14ac:dyDescent="0.25">
      <c r="B234" s="63" t="s">
        <v>50</v>
      </c>
      <c r="C234" s="76"/>
      <c r="D234" s="76">
        <v>2900</v>
      </c>
      <c r="E234" s="63" t="s">
        <v>74</v>
      </c>
    </row>
    <row r="235" spans="2:5" ht="20.100000000000001" customHeight="1" x14ac:dyDescent="0.25">
      <c r="B235" s="63" t="s">
        <v>133</v>
      </c>
      <c r="C235" s="76"/>
      <c r="D235" s="76">
        <v>1000</v>
      </c>
      <c r="E235" s="63" t="s">
        <v>74</v>
      </c>
    </row>
    <row r="236" spans="2:5" ht="20.100000000000001" customHeight="1" x14ac:dyDescent="0.25">
      <c r="B236" s="63" t="s">
        <v>47</v>
      </c>
      <c r="C236" s="76"/>
      <c r="D236" s="76">
        <v>11000</v>
      </c>
      <c r="E236" s="63" t="s">
        <v>74</v>
      </c>
    </row>
    <row r="237" spans="2:5" ht="20.100000000000001" customHeight="1" x14ac:dyDescent="0.25">
      <c r="B237" s="63" t="s">
        <v>154</v>
      </c>
      <c r="C237" s="76">
        <v>700</v>
      </c>
      <c r="D237" s="76"/>
      <c r="E237" s="63" t="s">
        <v>74</v>
      </c>
    </row>
    <row r="238" spans="2:5" ht="20.100000000000001" customHeight="1" x14ac:dyDescent="0.25">
      <c r="B238" s="63" t="s">
        <v>51</v>
      </c>
      <c r="C238" s="76"/>
      <c r="D238" s="76">
        <v>11600</v>
      </c>
      <c r="E238" s="63" t="s">
        <v>63</v>
      </c>
    </row>
    <row r="239" spans="2:5" ht="20.100000000000001" customHeight="1" x14ac:dyDescent="0.25">
      <c r="B239" s="63" t="s">
        <v>155</v>
      </c>
      <c r="C239" s="76">
        <v>6400</v>
      </c>
      <c r="D239" s="76"/>
      <c r="E239" s="63" t="s">
        <v>63</v>
      </c>
    </row>
    <row r="240" spans="2:5" ht="20.100000000000001" customHeight="1" x14ac:dyDescent="0.25">
      <c r="B240" s="63" t="s">
        <v>54</v>
      </c>
      <c r="C240" s="76">
        <v>750</v>
      </c>
      <c r="D240" s="76"/>
      <c r="E240" s="63" t="s">
        <v>63</v>
      </c>
    </row>
    <row r="241" spans="2:5" ht="20.100000000000001" customHeight="1" x14ac:dyDescent="0.25">
      <c r="B241" s="63" t="s">
        <v>156</v>
      </c>
      <c r="C241" s="76">
        <v>1650</v>
      </c>
      <c r="D241" s="76"/>
      <c r="E241" s="63" t="s">
        <v>63</v>
      </c>
    </row>
    <row r="242" spans="2:5" ht="20.100000000000001" customHeight="1" x14ac:dyDescent="0.25">
      <c r="B242" s="63" t="s">
        <v>157</v>
      </c>
      <c r="C242" s="76">
        <v>50</v>
      </c>
      <c r="D242" s="76"/>
      <c r="E242" s="63" t="s">
        <v>63</v>
      </c>
    </row>
    <row r="243" spans="2:5" ht="20.100000000000001" customHeight="1" x14ac:dyDescent="0.25">
      <c r="B243" s="63" t="s">
        <v>158</v>
      </c>
      <c r="C243" s="76"/>
      <c r="D243" s="76">
        <v>60</v>
      </c>
      <c r="E243" s="63" t="s">
        <v>74</v>
      </c>
    </row>
    <row r="244" spans="2:5" ht="20.100000000000001" customHeight="1" x14ac:dyDescent="0.25">
      <c r="B244" s="63" t="s">
        <v>159</v>
      </c>
      <c r="C244" s="76">
        <v>60</v>
      </c>
      <c r="D244" s="76"/>
      <c r="E244" s="63" t="s">
        <v>63</v>
      </c>
    </row>
    <row r="245" spans="2:5" ht="20.100000000000001" customHeight="1" x14ac:dyDescent="0.25">
      <c r="B245" s="63" t="s">
        <v>160</v>
      </c>
      <c r="C245" s="76">
        <v>220</v>
      </c>
      <c r="D245" s="76"/>
      <c r="E245" s="63" t="s">
        <v>74</v>
      </c>
    </row>
    <row r="246" spans="2:5" ht="20.100000000000001" customHeight="1" x14ac:dyDescent="0.25">
      <c r="B246" s="63" t="s">
        <v>161</v>
      </c>
      <c r="C246" s="76">
        <v>120</v>
      </c>
      <c r="D246" s="76"/>
      <c r="E246" s="63" t="s">
        <v>63</v>
      </c>
    </row>
    <row r="247" spans="2:5" ht="20.100000000000001" customHeight="1" x14ac:dyDescent="0.25">
      <c r="B247" s="63" t="s">
        <v>162</v>
      </c>
      <c r="C247" s="76"/>
      <c r="D247" s="76">
        <v>120</v>
      </c>
      <c r="E247" s="63" t="s">
        <v>74</v>
      </c>
    </row>
    <row r="248" spans="2:5" ht="20.100000000000001" customHeight="1" x14ac:dyDescent="0.25">
      <c r="B248" s="63" t="s">
        <v>163</v>
      </c>
      <c r="C248" s="76"/>
      <c r="D248" s="76">
        <v>1420</v>
      </c>
      <c r="E248" s="63" t="s">
        <v>74</v>
      </c>
    </row>
    <row r="250" spans="2:5" ht="20.100000000000001" customHeight="1" x14ac:dyDescent="0.25">
      <c r="B250" s="83" t="s">
        <v>63</v>
      </c>
    </row>
    <row r="251" spans="2:5" ht="20.100000000000001" customHeight="1" x14ac:dyDescent="0.25">
      <c r="B251" s="3" t="s">
        <v>122</v>
      </c>
      <c r="C251" s="3" t="s">
        <v>164</v>
      </c>
    </row>
    <row r="252" spans="2:5" ht="20.100000000000001" customHeight="1" x14ac:dyDescent="0.25">
      <c r="B252" s="79"/>
      <c r="C252" s="80"/>
    </row>
    <row r="253" spans="2:5" ht="20.100000000000001" customHeight="1" x14ac:dyDescent="0.25">
      <c r="B253" s="62"/>
      <c r="C253" s="77"/>
    </row>
    <row r="254" spans="2:5" ht="20.100000000000001" customHeight="1" x14ac:dyDescent="0.25">
      <c r="B254" s="62"/>
      <c r="C254" s="77"/>
    </row>
    <row r="255" spans="2:5" ht="20.100000000000001" customHeight="1" x14ac:dyDescent="0.25">
      <c r="B255" s="79"/>
      <c r="C255" s="80"/>
    </row>
    <row r="256" spans="2:5" ht="20.100000000000001" customHeight="1" x14ac:dyDescent="0.25">
      <c r="B256" s="62"/>
      <c r="C256" s="77"/>
    </row>
    <row r="257" spans="2:3" ht="20.100000000000001" customHeight="1" x14ac:dyDescent="0.25">
      <c r="B257" s="62"/>
      <c r="C257" s="77"/>
    </row>
    <row r="258" spans="2:3" ht="20.100000000000001" customHeight="1" x14ac:dyDescent="0.25">
      <c r="B258" s="62"/>
      <c r="C258" s="77"/>
    </row>
    <row r="259" spans="2:3" ht="20.100000000000001" customHeight="1" x14ac:dyDescent="0.25">
      <c r="B259" s="62"/>
      <c r="C259" s="77"/>
    </row>
    <row r="260" spans="2:3" ht="20.100000000000001" customHeight="1" x14ac:dyDescent="0.25">
      <c r="B260" s="62"/>
      <c r="C260" s="77"/>
    </row>
    <row r="261" spans="2:3" ht="20.100000000000001" customHeight="1" x14ac:dyDescent="0.25">
      <c r="B261" s="62"/>
      <c r="C261" s="77"/>
    </row>
    <row r="262" spans="2:3" ht="20.100000000000001" customHeight="1" x14ac:dyDescent="0.25">
      <c r="B262" s="62"/>
      <c r="C262" s="77"/>
    </row>
    <row r="263" spans="2:3" ht="20.100000000000001" customHeight="1" thickBot="1" x14ac:dyDescent="0.3">
      <c r="B263" s="15"/>
      <c r="C263" s="78"/>
    </row>
    <row r="264" spans="2:3" ht="20.100000000000001" customHeight="1" thickTop="1" x14ac:dyDescent="0.25"/>
  </sheetData>
  <mergeCells count="101">
    <mergeCell ref="B217:F217"/>
    <mergeCell ref="B220:F220"/>
    <mergeCell ref="B223:F223"/>
    <mergeCell ref="B252:C252"/>
    <mergeCell ref="B255:C255"/>
    <mergeCell ref="B193:B195"/>
    <mergeCell ref="B196:B198"/>
    <mergeCell ref="B202:F202"/>
    <mergeCell ref="B208:F208"/>
    <mergeCell ref="B211:F211"/>
    <mergeCell ref="B214:F214"/>
    <mergeCell ref="B161:C161"/>
    <mergeCell ref="B162:C162"/>
    <mergeCell ref="B163:C163"/>
    <mergeCell ref="B184:B186"/>
    <mergeCell ref="B187:B189"/>
    <mergeCell ref="B190:B192"/>
    <mergeCell ref="B154:C154"/>
    <mergeCell ref="B155:C155"/>
    <mergeCell ref="B156:C156"/>
    <mergeCell ref="B157:D157"/>
    <mergeCell ref="B158:C158"/>
    <mergeCell ref="B160:C160"/>
    <mergeCell ref="B148:D148"/>
    <mergeCell ref="B149:D149"/>
    <mergeCell ref="B150:D150"/>
    <mergeCell ref="B151:D151"/>
    <mergeCell ref="B152:C152"/>
    <mergeCell ref="B153:C153"/>
    <mergeCell ref="B141:D141"/>
    <mergeCell ref="B142:C142"/>
    <mergeCell ref="B143:C143"/>
    <mergeCell ref="B144:C144"/>
    <mergeCell ref="B145:C145"/>
    <mergeCell ref="B146:C146"/>
    <mergeCell ref="B134:C134"/>
    <mergeCell ref="B135:C135"/>
    <mergeCell ref="B136:C136"/>
    <mergeCell ref="B137:C137"/>
    <mergeCell ref="B139:D139"/>
    <mergeCell ref="B140:D140"/>
    <mergeCell ref="B128:D128"/>
    <mergeCell ref="B129:D129"/>
    <mergeCell ref="B130:C130"/>
    <mergeCell ref="B131:D131"/>
    <mergeCell ref="B132:C132"/>
    <mergeCell ref="B133:C133"/>
    <mergeCell ref="B96:C96"/>
    <mergeCell ref="B97:C97"/>
    <mergeCell ref="B98:C98"/>
    <mergeCell ref="B99:C99"/>
    <mergeCell ref="B126:D126"/>
    <mergeCell ref="B127:D127"/>
    <mergeCell ref="B90:C90"/>
    <mergeCell ref="B91:C91"/>
    <mergeCell ref="B92:D92"/>
    <mergeCell ref="B93:C93"/>
    <mergeCell ref="B94:D94"/>
    <mergeCell ref="B95:C95"/>
    <mergeCell ref="B83:C83"/>
    <mergeCell ref="B84:C84"/>
    <mergeCell ref="B85:C85"/>
    <mergeCell ref="B87:D87"/>
    <mergeCell ref="B88:D88"/>
    <mergeCell ref="B89:C89"/>
    <mergeCell ref="B77:C77"/>
    <mergeCell ref="B78:C78"/>
    <mergeCell ref="B79:C79"/>
    <mergeCell ref="B80:D80"/>
    <mergeCell ref="B81:C81"/>
    <mergeCell ref="B82:C82"/>
    <mergeCell ref="B70:C70"/>
    <mergeCell ref="B71:C71"/>
    <mergeCell ref="B73:D73"/>
    <mergeCell ref="B74:D74"/>
    <mergeCell ref="B75:C75"/>
    <mergeCell ref="B76:C76"/>
    <mergeCell ref="B63:C63"/>
    <mergeCell ref="B64:C64"/>
    <mergeCell ref="B66:D66"/>
    <mergeCell ref="B67:C67"/>
    <mergeCell ref="B68:C68"/>
    <mergeCell ref="B69:C69"/>
    <mergeCell ref="B57:C57"/>
    <mergeCell ref="B58:D58"/>
    <mergeCell ref="B59:C59"/>
    <mergeCell ref="B60:C60"/>
    <mergeCell ref="B61:C61"/>
    <mergeCell ref="B62:C62"/>
    <mergeCell ref="B40:B42"/>
    <mergeCell ref="C40:C42"/>
    <mergeCell ref="D40:D42"/>
    <mergeCell ref="B44:B45"/>
    <mergeCell ref="B55:D55"/>
    <mergeCell ref="B56:D56"/>
    <mergeCell ref="B2:F2"/>
    <mergeCell ref="B27:E27"/>
    <mergeCell ref="B33:B34"/>
    <mergeCell ref="B38:B39"/>
    <mergeCell ref="G38:G39"/>
    <mergeCell ref="H38:H39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76A6-1947-45CB-9C72-F247552FBE15}">
  <dimension ref="B2:Q264"/>
  <sheetViews>
    <sheetView showGridLines="0" workbookViewId="0">
      <selection activeCell="B31" sqref="B31"/>
    </sheetView>
  </sheetViews>
  <sheetFormatPr defaultRowHeight="20.100000000000001" customHeight="1" x14ac:dyDescent="0.25"/>
  <cols>
    <col min="1" max="1" width="3.7109375" style="1" customWidth="1"/>
    <col min="2" max="2" width="35.28515625" style="1" customWidth="1"/>
    <col min="3" max="3" width="51.5703125" style="1" bestFit="1" customWidth="1"/>
    <col min="4" max="4" width="25.7109375" style="1" bestFit="1" customWidth="1"/>
    <col min="5" max="5" width="22.7109375" style="1" bestFit="1" customWidth="1"/>
    <col min="6" max="6" width="17.5703125" style="1" bestFit="1" customWidth="1"/>
    <col min="7" max="7" width="18.7109375" style="1" bestFit="1" customWidth="1"/>
    <col min="8" max="8" width="28.140625" style="1" bestFit="1" customWidth="1"/>
    <col min="9" max="9" width="12.28515625" style="1" customWidth="1"/>
    <col min="10" max="10" width="7.42578125" style="1" customWidth="1"/>
    <col min="11" max="11" width="15" style="1" bestFit="1" customWidth="1"/>
    <col min="12" max="15" width="9.140625" style="1"/>
    <col min="16" max="16" width="13.7109375" style="1" bestFit="1" customWidth="1"/>
    <col min="17" max="17" width="12.42578125" style="1" bestFit="1" customWidth="1"/>
    <col min="18" max="16384" width="9.140625" style="1"/>
  </cols>
  <sheetData>
    <row r="2" spans="2:17" ht="20.100000000000001" customHeight="1" thickBot="1" x14ac:dyDescent="0.3">
      <c r="B2" s="57" t="s">
        <v>4</v>
      </c>
      <c r="C2" s="57"/>
      <c r="D2" s="57"/>
      <c r="E2" s="57"/>
      <c r="F2" s="57"/>
      <c r="G2"/>
      <c r="H2"/>
      <c r="I2"/>
    </row>
    <row r="3" spans="2:17" ht="20.100000000000001" customHeight="1" thickTop="1" x14ac:dyDescent="0.25"/>
    <row r="4" spans="2:17" ht="20.100000000000001" customHeight="1" x14ac:dyDescent="0.25">
      <c r="B4" s="10" t="s">
        <v>36</v>
      </c>
    </row>
    <row r="5" spans="2:17" ht="20.100000000000001" customHeight="1" x14ac:dyDescent="0.25">
      <c r="B5" s="3" t="s">
        <v>1</v>
      </c>
      <c r="C5" s="3" t="s">
        <v>0</v>
      </c>
      <c r="D5" s="3" t="s">
        <v>32</v>
      </c>
      <c r="E5" s="3" t="s">
        <v>33</v>
      </c>
      <c r="F5" s="3" t="s">
        <v>3</v>
      </c>
    </row>
    <row r="6" spans="2:17" ht="20.100000000000001" customHeight="1" x14ac:dyDescent="0.25">
      <c r="B6" s="8">
        <v>1</v>
      </c>
      <c r="C6" s="9">
        <v>44895</v>
      </c>
      <c r="D6" s="6" t="s">
        <v>5</v>
      </c>
      <c r="E6" s="7" t="s">
        <v>6</v>
      </c>
      <c r="F6" s="11">
        <v>5500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2:17" ht="20.100000000000001" customHeight="1" x14ac:dyDescent="0.25">
      <c r="B7" s="8">
        <v>2</v>
      </c>
      <c r="C7" s="9">
        <v>44895</v>
      </c>
      <c r="D7" s="6" t="s">
        <v>38</v>
      </c>
      <c r="E7" s="7" t="s">
        <v>40</v>
      </c>
      <c r="F7" s="11">
        <v>1600</v>
      </c>
      <c r="G7" s="4"/>
      <c r="H7" s="4"/>
      <c r="I7" s="4"/>
      <c r="J7" s="4"/>
      <c r="K7" s="4"/>
      <c r="L7" s="5"/>
      <c r="M7" s="4"/>
      <c r="N7" s="4"/>
      <c r="O7" s="4"/>
      <c r="P7" s="4"/>
      <c r="Q7" s="4"/>
    </row>
    <row r="8" spans="2:17" ht="20.100000000000001" customHeight="1" x14ac:dyDescent="0.25">
      <c r="B8" s="8">
        <v>3</v>
      </c>
      <c r="C8" s="9">
        <v>44896</v>
      </c>
      <c r="D8" s="6" t="s">
        <v>39</v>
      </c>
      <c r="E8" s="7" t="s">
        <v>7</v>
      </c>
      <c r="F8" s="11">
        <v>-250</v>
      </c>
      <c r="G8" s="4"/>
      <c r="H8" s="4"/>
      <c r="I8" s="4"/>
      <c r="J8" s="4"/>
      <c r="K8" s="4"/>
      <c r="L8" s="5"/>
      <c r="M8" s="4"/>
      <c r="N8" s="4"/>
      <c r="O8" s="4"/>
      <c r="P8" s="4"/>
      <c r="Q8" s="4"/>
    </row>
    <row r="9" spans="2:17" ht="20.100000000000001" customHeight="1" x14ac:dyDescent="0.25">
      <c r="B9" s="8">
        <v>4</v>
      </c>
      <c r="C9" s="9">
        <v>44897</v>
      </c>
      <c r="D9" s="6" t="s">
        <v>9</v>
      </c>
      <c r="E9" s="7" t="s">
        <v>10</v>
      </c>
      <c r="F9" s="11">
        <v>-450</v>
      </c>
      <c r="G9" s="4"/>
      <c r="H9" s="4"/>
      <c r="I9" s="4"/>
      <c r="J9" s="4"/>
      <c r="K9" s="4"/>
      <c r="L9" s="5"/>
      <c r="M9" s="4"/>
      <c r="N9" s="4"/>
      <c r="O9" s="4"/>
      <c r="P9" s="4"/>
      <c r="Q9" s="4"/>
    </row>
    <row r="10" spans="2:17" ht="20.100000000000001" customHeight="1" x14ac:dyDescent="0.25">
      <c r="B10" s="8">
        <v>5</v>
      </c>
      <c r="C10" s="9">
        <v>44898</v>
      </c>
      <c r="D10" s="6" t="s">
        <v>11</v>
      </c>
      <c r="E10" s="7" t="s">
        <v>10</v>
      </c>
      <c r="F10" s="11">
        <v>-300</v>
      </c>
      <c r="G10" s="4"/>
      <c r="H10" s="4"/>
      <c r="I10" s="4"/>
      <c r="J10" s="4"/>
      <c r="K10" s="4"/>
      <c r="L10" s="5"/>
      <c r="M10" s="4"/>
      <c r="N10" s="4"/>
      <c r="O10" s="4"/>
      <c r="P10" s="4"/>
      <c r="Q10" s="4"/>
    </row>
    <row r="11" spans="2:17" ht="20.100000000000001" customHeight="1" x14ac:dyDescent="0.25">
      <c r="B11" s="8">
        <v>6</v>
      </c>
      <c r="C11" s="9">
        <v>44898</v>
      </c>
      <c r="D11" s="6" t="s">
        <v>12</v>
      </c>
      <c r="E11" s="7" t="s">
        <v>7</v>
      </c>
      <c r="F11" s="11">
        <v>-200</v>
      </c>
      <c r="G11" s="4"/>
      <c r="H11" s="4"/>
      <c r="I11" s="4"/>
      <c r="J11" s="4"/>
      <c r="K11" s="4"/>
      <c r="L11" s="5"/>
      <c r="M11" s="4"/>
      <c r="N11" s="4"/>
      <c r="O11" s="4"/>
      <c r="P11" s="4"/>
      <c r="Q11" s="4"/>
    </row>
    <row r="12" spans="2:17" ht="20.100000000000001" customHeight="1" x14ac:dyDescent="0.25">
      <c r="B12" s="8">
        <v>7</v>
      </c>
      <c r="C12" s="9">
        <v>44899</v>
      </c>
      <c r="D12" s="6" t="s">
        <v>13</v>
      </c>
      <c r="E12" s="6" t="s">
        <v>13</v>
      </c>
      <c r="F12" s="11">
        <v>-1700</v>
      </c>
      <c r="G12" s="4"/>
      <c r="H12" s="4"/>
      <c r="I12" s="4"/>
      <c r="J12" s="4"/>
      <c r="K12" s="4"/>
      <c r="L12" s="5"/>
      <c r="M12" s="4"/>
      <c r="N12" s="4"/>
      <c r="O12" s="4"/>
      <c r="P12" s="4"/>
      <c r="Q12" s="4"/>
    </row>
    <row r="13" spans="2:17" ht="20.100000000000001" customHeight="1" x14ac:dyDescent="0.25">
      <c r="B13" s="8">
        <v>8</v>
      </c>
      <c r="C13" s="9">
        <v>44899</v>
      </c>
      <c r="D13" s="6" t="s">
        <v>41</v>
      </c>
      <c r="E13" s="6" t="s">
        <v>40</v>
      </c>
      <c r="F13" s="11">
        <v>-240</v>
      </c>
      <c r="G13" s="4"/>
      <c r="H13" s="4"/>
      <c r="I13" s="4"/>
      <c r="J13" s="4"/>
      <c r="K13" s="4"/>
      <c r="L13" s="5"/>
      <c r="M13" s="4"/>
      <c r="N13" s="4"/>
      <c r="O13" s="4"/>
      <c r="P13" s="4"/>
      <c r="Q13" s="4"/>
    </row>
    <row r="14" spans="2:17" ht="20.100000000000001" customHeight="1" x14ac:dyDescent="0.25">
      <c r="B14" s="8">
        <v>9</v>
      </c>
      <c r="C14" s="9">
        <v>44900</v>
      </c>
      <c r="D14" s="6" t="s">
        <v>14</v>
      </c>
      <c r="E14" s="6" t="s">
        <v>15</v>
      </c>
      <c r="F14" s="11">
        <v>-200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x14ac:dyDescent="0.25">
      <c r="B15" s="8">
        <v>10</v>
      </c>
      <c r="C15" s="9">
        <v>44901</v>
      </c>
      <c r="D15" s="6" t="s">
        <v>16</v>
      </c>
      <c r="E15" s="6" t="s">
        <v>15</v>
      </c>
      <c r="F15" s="11">
        <v>-350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x14ac:dyDescent="0.25">
      <c r="B16" s="8">
        <v>11</v>
      </c>
      <c r="C16" s="9">
        <v>44901</v>
      </c>
      <c r="D16" s="6" t="s">
        <v>17</v>
      </c>
      <c r="E16" s="6" t="s">
        <v>18</v>
      </c>
      <c r="F16" s="11">
        <v>-700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17" ht="20.100000000000001" customHeight="1" x14ac:dyDescent="0.25">
      <c r="B17" s="8">
        <v>12</v>
      </c>
      <c r="C17" s="9">
        <v>44902</v>
      </c>
      <c r="D17" s="6" t="s">
        <v>19</v>
      </c>
      <c r="E17" s="6" t="s">
        <v>20</v>
      </c>
      <c r="F17" s="11">
        <v>-320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 ht="20.100000000000001" customHeight="1" x14ac:dyDescent="0.25">
      <c r="B18" s="8">
        <v>13</v>
      </c>
      <c r="C18" s="9">
        <v>44903</v>
      </c>
      <c r="D18" s="6" t="s">
        <v>21</v>
      </c>
      <c r="E18" s="6" t="s">
        <v>22</v>
      </c>
      <c r="F18" s="11">
        <v>-200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ht="20.100000000000001" customHeight="1" x14ac:dyDescent="0.25">
      <c r="B19" s="8">
        <v>14</v>
      </c>
      <c r="C19" s="9">
        <v>44904</v>
      </c>
      <c r="D19" s="6" t="s">
        <v>23</v>
      </c>
      <c r="E19" s="6" t="s">
        <v>22</v>
      </c>
      <c r="F19" s="11">
        <v>-300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17" ht="20.100000000000001" customHeight="1" x14ac:dyDescent="0.25">
      <c r="B20" s="8">
        <v>15</v>
      </c>
      <c r="C20" s="9">
        <v>44905</v>
      </c>
      <c r="D20" s="6" t="s">
        <v>24</v>
      </c>
      <c r="E20" s="6" t="s">
        <v>25</v>
      </c>
      <c r="F20" s="11">
        <v>-150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17" ht="20.100000000000001" customHeight="1" x14ac:dyDescent="0.25">
      <c r="B21" s="8">
        <v>16</v>
      </c>
      <c r="C21" s="9">
        <v>44905</v>
      </c>
      <c r="D21" s="6" t="s">
        <v>26</v>
      </c>
      <c r="E21" s="6" t="s">
        <v>27</v>
      </c>
      <c r="F21" s="11">
        <v>-340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17" ht="20.100000000000001" customHeight="1" x14ac:dyDescent="0.25">
      <c r="B22" s="8">
        <v>17</v>
      </c>
      <c r="C22" s="9">
        <v>44905</v>
      </c>
      <c r="D22" s="6" t="s">
        <v>28</v>
      </c>
      <c r="E22" s="6" t="s">
        <v>25</v>
      </c>
      <c r="F22" s="11">
        <v>-50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17" ht="20.100000000000001" customHeight="1" x14ac:dyDescent="0.25">
      <c r="B23" s="8">
        <v>18</v>
      </c>
      <c r="C23" s="9">
        <v>44906</v>
      </c>
      <c r="D23" s="6" t="s">
        <v>29</v>
      </c>
      <c r="E23" s="6" t="s">
        <v>20</v>
      </c>
      <c r="F23" s="11">
        <v>-300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17" ht="20.100000000000001" customHeight="1" x14ac:dyDescent="0.25">
      <c r="B24" s="8">
        <v>19</v>
      </c>
      <c r="C24" s="9">
        <v>44907</v>
      </c>
      <c r="D24" s="6" t="s">
        <v>30</v>
      </c>
      <c r="E24" s="6" t="s">
        <v>31</v>
      </c>
      <c r="F24" s="11">
        <v>-600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ht="20.100000000000001" customHeight="1" x14ac:dyDescent="0.25">
      <c r="B25" s="8">
        <v>20</v>
      </c>
      <c r="C25" s="9">
        <v>44907</v>
      </c>
      <c r="D25" s="6" t="s">
        <v>37</v>
      </c>
      <c r="E25" s="7" t="s">
        <v>40</v>
      </c>
      <c r="F25" s="11">
        <v>1200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7" ht="20.100000000000001" customHeight="1" x14ac:dyDescent="0.25">
      <c r="B26" s="8">
        <v>21</v>
      </c>
      <c r="C26" s="9">
        <v>44908</v>
      </c>
      <c r="D26" s="6" t="s">
        <v>34</v>
      </c>
      <c r="E26" s="6" t="s">
        <v>20</v>
      </c>
      <c r="F26" s="11">
        <v>-25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17" ht="20.100000000000001" customHeight="1" thickBot="1" x14ac:dyDescent="0.3">
      <c r="B27" s="58" t="s">
        <v>35</v>
      </c>
      <c r="C27" s="59"/>
      <c r="D27" s="59"/>
      <c r="E27" s="60"/>
      <c r="F27" s="12">
        <f>SUM(F6:F26)</f>
        <v>1625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17" ht="20.100000000000001" customHeight="1" thickTop="1" x14ac:dyDescent="0.25"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17" ht="20.100000000000001" customHeight="1" x14ac:dyDescent="0.25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ht="20.100000000000001" customHeight="1" x14ac:dyDescent="0.25">
      <c r="B30" s="10" t="s">
        <v>42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ht="20.100000000000001" customHeight="1" x14ac:dyDescent="0.25">
      <c r="B31" s="3" t="s">
        <v>1</v>
      </c>
      <c r="C31" s="3" t="s">
        <v>43</v>
      </c>
      <c r="D31" s="3" t="s">
        <v>46</v>
      </c>
      <c r="E31" s="3" t="s">
        <v>44</v>
      </c>
      <c r="F31" s="3" t="s">
        <v>46</v>
      </c>
      <c r="G31" s="3" t="s">
        <v>45</v>
      </c>
      <c r="H31" s="3" t="s">
        <v>46</v>
      </c>
      <c r="I31" s="4"/>
      <c r="J31" s="4"/>
      <c r="K31" s="4"/>
      <c r="L31" s="4"/>
      <c r="M31" s="4"/>
      <c r="N31" s="4"/>
      <c r="O31" s="4"/>
      <c r="P31" s="4"/>
      <c r="Q31" s="4"/>
    </row>
    <row r="32" spans="2:17" ht="20.100000000000001" customHeight="1" x14ac:dyDescent="0.25">
      <c r="B32" s="8">
        <v>1</v>
      </c>
      <c r="C32" s="13">
        <v>13000</v>
      </c>
      <c r="D32" s="6" t="s">
        <v>2</v>
      </c>
      <c r="E32" s="13"/>
      <c r="F32" s="8"/>
      <c r="G32" s="13">
        <v>13000</v>
      </c>
      <c r="H32" s="6" t="s">
        <v>47</v>
      </c>
    </row>
    <row r="33" spans="2:8" ht="20.100000000000001" customHeight="1" x14ac:dyDescent="0.25">
      <c r="B33" s="48">
        <v>2</v>
      </c>
      <c r="C33" s="13">
        <v>-5000</v>
      </c>
      <c r="D33" s="6" t="s">
        <v>2</v>
      </c>
      <c r="E33" s="13"/>
      <c r="F33" s="8"/>
      <c r="G33" s="13"/>
      <c r="H33" s="8"/>
    </row>
    <row r="34" spans="2:8" ht="20.100000000000001" customHeight="1" x14ac:dyDescent="0.25">
      <c r="B34" s="50"/>
      <c r="C34" s="13">
        <v>5000</v>
      </c>
      <c r="D34" s="6" t="s">
        <v>48</v>
      </c>
      <c r="E34" s="13"/>
      <c r="F34" s="8"/>
      <c r="G34" s="13"/>
      <c r="H34" s="8"/>
    </row>
    <row r="35" spans="2:8" ht="20.100000000000001" customHeight="1" x14ac:dyDescent="0.25">
      <c r="B35" s="8">
        <v>3</v>
      </c>
      <c r="C35" s="13">
        <v>1600</v>
      </c>
      <c r="D35" s="6" t="s">
        <v>49</v>
      </c>
      <c r="E35" s="13">
        <v>1600</v>
      </c>
      <c r="F35" s="6" t="s">
        <v>50</v>
      </c>
      <c r="G35" s="13"/>
      <c r="H35" s="8"/>
    </row>
    <row r="36" spans="2:8" ht="20.100000000000001" customHeight="1" x14ac:dyDescent="0.25">
      <c r="B36" s="8">
        <v>4</v>
      </c>
      <c r="C36" s="13">
        <v>1000</v>
      </c>
      <c r="D36" s="6" t="s">
        <v>2</v>
      </c>
      <c r="E36" s="13"/>
      <c r="F36" s="8"/>
      <c r="G36" s="13">
        <v>1000</v>
      </c>
      <c r="H36" s="6" t="s">
        <v>51</v>
      </c>
    </row>
    <row r="37" spans="2:8" ht="20.100000000000001" customHeight="1" x14ac:dyDescent="0.25">
      <c r="B37" s="8">
        <v>5</v>
      </c>
      <c r="C37" s="13"/>
      <c r="D37" s="8"/>
      <c r="E37" s="13">
        <v>200</v>
      </c>
      <c r="F37" s="6" t="s">
        <v>50</v>
      </c>
      <c r="G37" s="13">
        <v>-200</v>
      </c>
      <c r="H37" s="6" t="s">
        <v>52</v>
      </c>
    </row>
    <row r="38" spans="2:8" ht="20.100000000000001" customHeight="1" x14ac:dyDescent="0.25">
      <c r="B38" s="48">
        <v>6</v>
      </c>
      <c r="C38" s="13">
        <v>1200</v>
      </c>
      <c r="D38" s="6" t="s">
        <v>2</v>
      </c>
      <c r="E38" s="13"/>
      <c r="F38" s="8"/>
      <c r="G38" s="51">
        <v>3000</v>
      </c>
      <c r="H38" s="54" t="s">
        <v>51</v>
      </c>
    </row>
    <row r="39" spans="2:8" ht="20.100000000000001" customHeight="1" x14ac:dyDescent="0.25">
      <c r="B39" s="50"/>
      <c r="C39" s="13">
        <v>1800</v>
      </c>
      <c r="D39" s="6" t="s">
        <v>53</v>
      </c>
      <c r="E39" s="13"/>
      <c r="F39" s="8"/>
      <c r="G39" s="53"/>
      <c r="H39" s="56"/>
    </row>
    <row r="40" spans="2:8" ht="20.100000000000001" customHeight="1" x14ac:dyDescent="0.25">
      <c r="B40" s="48">
        <v>7</v>
      </c>
      <c r="C40" s="51">
        <v>-1400</v>
      </c>
      <c r="D40" s="54" t="s">
        <v>2</v>
      </c>
      <c r="E40" s="13"/>
      <c r="F40" s="8"/>
      <c r="G40" s="13">
        <v>-500</v>
      </c>
      <c r="H40" s="6" t="s">
        <v>54</v>
      </c>
    </row>
    <row r="41" spans="2:8" ht="20.100000000000001" customHeight="1" x14ac:dyDescent="0.25">
      <c r="B41" s="49"/>
      <c r="C41" s="52"/>
      <c r="D41" s="55"/>
      <c r="E41" s="13"/>
      <c r="F41" s="8"/>
      <c r="G41" s="13">
        <v>-800</v>
      </c>
      <c r="H41" s="6" t="s">
        <v>55</v>
      </c>
    </row>
    <row r="42" spans="2:8" ht="20.100000000000001" customHeight="1" x14ac:dyDescent="0.25">
      <c r="B42" s="50"/>
      <c r="C42" s="53"/>
      <c r="D42" s="56"/>
      <c r="E42" s="2"/>
      <c r="F42" s="2"/>
      <c r="G42" s="13">
        <v>-100</v>
      </c>
      <c r="H42" s="6" t="s">
        <v>56</v>
      </c>
    </row>
    <row r="43" spans="2:8" ht="20.100000000000001" customHeight="1" x14ac:dyDescent="0.25">
      <c r="B43" s="8">
        <v>8</v>
      </c>
      <c r="C43" s="13">
        <v>-200</v>
      </c>
      <c r="D43" s="6" t="s">
        <v>2</v>
      </c>
      <c r="E43" s="13">
        <v>-200</v>
      </c>
      <c r="F43" s="6" t="s">
        <v>50</v>
      </c>
      <c r="G43" s="13"/>
      <c r="H43" s="8"/>
    </row>
    <row r="44" spans="2:8" ht="20.100000000000001" customHeight="1" x14ac:dyDescent="0.25">
      <c r="B44" s="48">
        <v>9</v>
      </c>
      <c r="C44" s="13">
        <v>400</v>
      </c>
      <c r="D44" s="6" t="s">
        <v>2</v>
      </c>
      <c r="E44" s="2"/>
      <c r="F44" s="8"/>
      <c r="G44" s="13"/>
      <c r="H44" s="8"/>
    </row>
    <row r="45" spans="2:8" ht="20.100000000000001" customHeight="1" x14ac:dyDescent="0.25">
      <c r="B45" s="50"/>
      <c r="C45" s="13">
        <v>-400</v>
      </c>
      <c r="D45" s="6" t="s">
        <v>53</v>
      </c>
      <c r="E45" s="2"/>
      <c r="F45" s="8"/>
      <c r="G45" s="13"/>
      <c r="H45" s="8"/>
    </row>
    <row r="46" spans="2:8" ht="20.100000000000001" customHeight="1" x14ac:dyDescent="0.25">
      <c r="B46" s="8">
        <v>10</v>
      </c>
      <c r="C46" s="13">
        <v>-1100</v>
      </c>
      <c r="D46" s="6" t="s">
        <v>2</v>
      </c>
      <c r="E46" s="2"/>
      <c r="F46" s="8"/>
      <c r="G46" s="13">
        <v>-1100</v>
      </c>
      <c r="H46" s="6" t="s">
        <v>57</v>
      </c>
    </row>
    <row r="47" spans="2:8" ht="20.100000000000001" customHeight="1" thickBot="1" x14ac:dyDescent="0.3">
      <c r="B47" s="15" t="s">
        <v>58</v>
      </c>
      <c r="C47" s="16">
        <f>SUM(C32:C46)</f>
        <v>15900</v>
      </c>
      <c r="E47" s="16">
        <f>SUM(E32:E46)</f>
        <v>1600</v>
      </c>
      <c r="G47" s="16">
        <f>SUM(G32:G46)</f>
        <v>14300</v>
      </c>
    </row>
    <row r="48" spans="2:8" ht="20.100000000000001" customHeight="1" thickTop="1" x14ac:dyDescent="0.25"/>
    <row r="49" spans="2:5" ht="20.100000000000001" customHeight="1" x14ac:dyDescent="0.25">
      <c r="D49" s="14" t="s">
        <v>61</v>
      </c>
      <c r="E49" s="14" t="s">
        <v>60</v>
      </c>
    </row>
    <row r="50" spans="2:5" ht="20.100000000000001" customHeight="1" thickBot="1" x14ac:dyDescent="0.3">
      <c r="D50" s="18">
        <f>C47</f>
        <v>15900</v>
      </c>
      <c r="E50" s="18">
        <f>E47+G47</f>
        <v>15900</v>
      </c>
    </row>
    <row r="51" spans="2:5" ht="20.100000000000001" customHeight="1" thickTop="1" x14ac:dyDescent="0.25">
      <c r="D51" s="19" t="s">
        <v>59</v>
      </c>
      <c r="E51" s="17" t="b">
        <f>D50=E50</f>
        <v>1</v>
      </c>
    </row>
    <row r="54" spans="2:5" ht="20.100000000000001" customHeight="1" x14ac:dyDescent="0.25">
      <c r="B54" s="10" t="s">
        <v>62</v>
      </c>
    </row>
    <row r="55" spans="2:5" ht="20.100000000000001" customHeight="1" x14ac:dyDescent="0.25">
      <c r="B55" s="44" t="s">
        <v>63</v>
      </c>
      <c r="C55" s="44"/>
      <c r="D55" s="44"/>
    </row>
    <row r="56" spans="2:5" ht="20.100000000000001" customHeight="1" x14ac:dyDescent="0.25">
      <c r="B56" s="37" t="s">
        <v>64</v>
      </c>
      <c r="C56" s="38"/>
      <c r="D56" s="40"/>
    </row>
    <row r="57" spans="2:5" ht="20.100000000000001" customHeight="1" x14ac:dyDescent="0.25">
      <c r="B57" s="26" t="s">
        <v>65</v>
      </c>
      <c r="C57" s="27"/>
      <c r="D57" s="20">
        <v>4700</v>
      </c>
    </row>
    <row r="58" spans="2:5" ht="20.100000000000001" customHeight="1" x14ac:dyDescent="0.25">
      <c r="B58" s="37" t="s">
        <v>8</v>
      </c>
      <c r="C58" s="38"/>
      <c r="D58" s="40"/>
    </row>
    <row r="59" spans="2:5" ht="20.100000000000001" customHeight="1" x14ac:dyDescent="0.25">
      <c r="B59" s="26" t="s">
        <v>55</v>
      </c>
      <c r="C59" s="27"/>
      <c r="D59" s="20">
        <v>900</v>
      </c>
    </row>
    <row r="60" spans="2:5" ht="20.100000000000001" customHeight="1" x14ac:dyDescent="0.25">
      <c r="B60" s="26" t="s">
        <v>54</v>
      </c>
      <c r="C60" s="27"/>
      <c r="D60" s="20">
        <v>600</v>
      </c>
    </row>
    <row r="61" spans="2:5" ht="20.100000000000001" customHeight="1" x14ac:dyDescent="0.25">
      <c r="B61" s="26" t="s">
        <v>66</v>
      </c>
      <c r="C61" s="27"/>
      <c r="D61" s="20">
        <v>250</v>
      </c>
    </row>
    <row r="62" spans="2:5" ht="20.100000000000001" customHeight="1" x14ac:dyDescent="0.25">
      <c r="B62" s="26" t="s">
        <v>56</v>
      </c>
      <c r="C62" s="27"/>
      <c r="D62" s="20">
        <v>200</v>
      </c>
    </row>
    <row r="63" spans="2:5" ht="20.100000000000001" customHeight="1" x14ac:dyDescent="0.25">
      <c r="B63" s="26" t="s">
        <v>67</v>
      </c>
      <c r="C63" s="27"/>
      <c r="D63" s="20">
        <f>SUM(D59:D62)</f>
        <v>1950</v>
      </c>
    </row>
    <row r="64" spans="2:5" ht="20.100000000000001" customHeight="1" thickBot="1" x14ac:dyDescent="0.3">
      <c r="B64" s="26" t="s">
        <v>68</v>
      </c>
      <c r="C64" s="27"/>
      <c r="D64" s="21">
        <f>D57-D63</f>
        <v>2750</v>
      </c>
    </row>
    <row r="65" spans="2:4" ht="20.100000000000001" customHeight="1" thickTop="1" x14ac:dyDescent="0.25"/>
    <row r="66" spans="2:4" ht="20.100000000000001" customHeight="1" x14ac:dyDescent="0.25">
      <c r="B66" s="44" t="s">
        <v>69</v>
      </c>
      <c r="C66" s="44"/>
      <c r="D66" s="44"/>
    </row>
    <row r="67" spans="2:4" ht="20.100000000000001" customHeight="1" x14ac:dyDescent="0.25">
      <c r="B67" s="26" t="s">
        <v>70</v>
      </c>
      <c r="C67" s="27"/>
      <c r="D67" s="20">
        <v>0</v>
      </c>
    </row>
    <row r="68" spans="2:4" ht="20.100000000000001" customHeight="1" x14ac:dyDescent="0.25">
      <c r="B68" s="26" t="s">
        <v>71</v>
      </c>
      <c r="C68" s="27"/>
      <c r="D68" s="20">
        <v>13000</v>
      </c>
    </row>
    <row r="69" spans="2:4" ht="20.100000000000001" customHeight="1" x14ac:dyDescent="0.25">
      <c r="B69" s="26" t="s">
        <v>68</v>
      </c>
      <c r="C69" s="27"/>
      <c r="D69" s="22">
        <f>D64</f>
        <v>2750</v>
      </c>
    </row>
    <row r="70" spans="2:4" ht="20.100000000000001" customHeight="1" x14ac:dyDescent="0.25">
      <c r="B70" s="26" t="s">
        <v>72</v>
      </c>
      <c r="C70" s="27"/>
      <c r="D70" s="20">
        <v>1100</v>
      </c>
    </row>
    <row r="71" spans="2:4" ht="20.100000000000001" customHeight="1" thickBot="1" x14ac:dyDescent="0.3">
      <c r="B71" s="26" t="s">
        <v>73</v>
      </c>
      <c r="C71" s="27"/>
      <c r="D71" s="21">
        <f>D67+D68+D69-D70</f>
        <v>14650</v>
      </c>
    </row>
    <row r="72" spans="2:4" ht="20.100000000000001" customHeight="1" thickTop="1" x14ac:dyDescent="0.25"/>
    <row r="73" spans="2:4" ht="20.100000000000001" customHeight="1" x14ac:dyDescent="0.25">
      <c r="B73" s="44" t="s">
        <v>74</v>
      </c>
      <c r="C73" s="44"/>
      <c r="D73" s="44"/>
    </row>
    <row r="74" spans="2:4" ht="20.100000000000001" customHeight="1" x14ac:dyDescent="0.25">
      <c r="B74" s="37" t="s">
        <v>43</v>
      </c>
      <c r="C74" s="38"/>
      <c r="D74" s="40"/>
    </row>
    <row r="75" spans="2:4" ht="20.100000000000001" customHeight="1" x14ac:dyDescent="0.25">
      <c r="B75" s="26" t="s">
        <v>2</v>
      </c>
      <c r="C75" s="27"/>
      <c r="D75" s="22">
        <f>D99</f>
        <v>6250</v>
      </c>
    </row>
    <row r="76" spans="2:4" ht="20.100000000000001" customHeight="1" x14ac:dyDescent="0.25">
      <c r="B76" s="26" t="s">
        <v>53</v>
      </c>
      <c r="C76" s="27"/>
      <c r="D76" s="20">
        <v>1400</v>
      </c>
    </row>
    <row r="77" spans="2:4" ht="20.100000000000001" customHeight="1" x14ac:dyDescent="0.25">
      <c r="B77" s="26" t="s">
        <v>49</v>
      </c>
      <c r="C77" s="27"/>
      <c r="D77" s="20">
        <v>1600</v>
      </c>
    </row>
    <row r="78" spans="2:4" ht="20.100000000000001" customHeight="1" x14ac:dyDescent="0.25">
      <c r="B78" s="26" t="s">
        <v>48</v>
      </c>
      <c r="C78" s="27"/>
      <c r="D78" s="20">
        <v>7000</v>
      </c>
    </row>
    <row r="79" spans="2:4" ht="20.100000000000001" customHeight="1" thickBot="1" x14ac:dyDescent="0.3">
      <c r="B79" s="26" t="s">
        <v>75</v>
      </c>
      <c r="C79" s="27"/>
      <c r="D79" s="21">
        <f>SUM(D75:D78)</f>
        <v>16250</v>
      </c>
    </row>
    <row r="80" spans="2:4" ht="20.100000000000001" customHeight="1" thickTop="1" x14ac:dyDescent="0.25">
      <c r="B80" s="37" t="s">
        <v>76</v>
      </c>
      <c r="C80" s="38"/>
      <c r="D80" s="39"/>
    </row>
    <row r="81" spans="2:4" ht="20.100000000000001" customHeight="1" x14ac:dyDescent="0.25">
      <c r="B81" s="26" t="s">
        <v>44</v>
      </c>
      <c r="C81" s="27"/>
      <c r="D81" s="2"/>
    </row>
    <row r="82" spans="2:4" ht="20.100000000000001" customHeight="1" x14ac:dyDescent="0.25">
      <c r="B82" s="26" t="s">
        <v>50</v>
      </c>
      <c r="C82" s="27"/>
      <c r="D82" s="20">
        <v>1600</v>
      </c>
    </row>
    <row r="83" spans="2:4" ht="20.100000000000001" customHeight="1" x14ac:dyDescent="0.25">
      <c r="B83" s="26" t="s">
        <v>45</v>
      </c>
      <c r="C83" s="27"/>
      <c r="D83" s="20"/>
    </row>
    <row r="84" spans="2:4" ht="20.100000000000001" customHeight="1" x14ac:dyDescent="0.25">
      <c r="B84" s="26" t="s">
        <v>47</v>
      </c>
      <c r="C84" s="27"/>
      <c r="D84" s="22">
        <f>D71</f>
        <v>14650</v>
      </c>
    </row>
    <row r="85" spans="2:4" ht="20.100000000000001" customHeight="1" thickBot="1" x14ac:dyDescent="0.3">
      <c r="B85" s="26" t="s">
        <v>77</v>
      </c>
      <c r="C85" s="27"/>
      <c r="D85" s="21">
        <f>D82+D84</f>
        <v>16250</v>
      </c>
    </row>
    <row r="86" spans="2:4" ht="20.100000000000001" customHeight="1" thickTop="1" x14ac:dyDescent="0.25"/>
    <row r="87" spans="2:4" ht="20.100000000000001" customHeight="1" x14ac:dyDescent="0.25">
      <c r="B87" s="45" t="s">
        <v>78</v>
      </c>
      <c r="C87" s="46"/>
      <c r="D87" s="47"/>
    </row>
    <row r="88" spans="2:4" ht="20.100000000000001" customHeight="1" x14ac:dyDescent="0.25">
      <c r="B88" s="37" t="s">
        <v>79</v>
      </c>
      <c r="C88" s="38"/>
      <c r="D88" s="40"/>
    </row>
    <row r="89" spans="2:4" ht="20.100000000000001" customHeight="1" x14ac:dyDescent="0.25">
      <c r="B89" s="26" t="s">
        <v>80</v>
      </c>
      <c r="C89" s="27"/>
      <c r="D89" s="20">
        <v>3300</v>
      </c>
    </row>
    <row r="90" spans="2:4" ht="20.100000000000001" customHeight="1" x14ac:dyDescent="0.25">
      <c r="B90" s="26" t="s">
        <v>81</v>
      </c>
      <c r="C90" s="27"/>
      <c r="D90" s="20">
        <v>-1950</v>
      </c>
    </row>
    <row r="91" spans="2:4" ht="20.100000000000001" customHeight="1" x14ac:dyDescent="0.25">
      <c r="B91" s="26" t="s">
        <v>82</v>
      </c>
      <c r="C91" s="27"/>
      <c r="D91" s="20">
        <f>SUM(D89:D90)</f>
        <v>1350</v>
      </c>
    </row>
    <row r="92" spans="2:4" ht="20.100000000000001" customHeight="1" x14ac:dyDescent="0.25">
      <c r="B92" s="37" t="s">
        <v>83</v>
      </c>
      <c r="C92" s="38"/>
      <c r="D92" s="40"/>
    </row>
    <row r="93" spans="2:4" ht="20.100000000000001" customHeight="1" x14ac:dyDescent="0.25">
      <c r="B93" s="26" t="s">
        <v>84</v>
      </c>
      <c r="C93" s="27"/>
      <c r="D93" s="20">
        <v>-7000</v>
      </c>
    </row>
    <row r="94" spans="2:4" ht="20.100000000000001" customHeight="1" x14ac:dyDescent="0.25">
      <c r="B94" s="37" t="s">
        <v>85</v>
      </c>
      <c r="C94" s="38"/>
      <c r="D94" s="40"/>
    </row>
    <row r="95" spans="2:4" ht="20.100000000000001" customHeight="1" x14ac:dyDescent="0.25">
      <c r="B95" s="26" t="s">
        <v>86</v>
      </c>
      <c r="C95" s="27"/>
      <c r="D95" s="20">
        <v>13000</v>
      </c>
    </row>
    <row r="96" spans="2:4" ht="20.100000000000001" customHeight="1" x14ac:dyDescent="0.25">
      <c r="B96" s="26" t="s">
        <v>87</v>
      </c>
      <c r="C96" s="27"/>
      <c r="D96" s="20">
        <v>-1100</v>
      </c>
    </row>
    <row r="97" spans="2:5" ht="20.100000000000001" customHeight="1" x14ac:dyDescent="0.25">
      <c r="B97" s="26" t="s">
        <v>88</v>
      </c>
      <c r="C97" s="27"/>
      <c r="D97" s="20">
        <f>D91+D93+D95+D96</f>
        <v>6250</v>
      </c>
    </row>
    <row r="98" spans="2:5" ht="20.100000000000001" customHeight="1" x14ac:dyDescent="0.25">
      <c r="B98" s="26" t="s">
        <v>89</v>
      </c>
      <c r="C98" s="27"/>
      <c r="D98" s="20">
        <v>0</v>
      </c>
    </row>
    <row r="99" spans="2:5" ht="20.100000000000001" customHeight="1" thickBot="1" x14ac:dyDescent="0.3">
      <c r="B99" s="26" t="s">
        <v>90</v>
      </c>
      <c r="C99" s="27"/>
      <c r="D99" s="21">
        <f>D97+D98</f>
        <v>6250</v>
      </c>
    </row>
    <row r="100" spans="2:5" ht="20.100000000000001" customHeight="1" thickTop="1" x14ac:dyDescent="0.25"/>
    <row r="102" spans="2:5" ht="20.100000000000001" customHeight="1" x14ac:dyDescent="0.25">
      <c r="B102" s="10" t="s">
        <v>91</v>
      </c>
    </row>
    <row r="103" spans="2:5" ht="20.100000000000001" customHeight="1" x14ac:dyDescent="0.25">
      <c r="B103" s="3" t="s">
        <v>1</v>
      </c>
      <c r="C103" s="3" t="s">
        <v>92</v>
      </c>
      <c r="D103" s="3" t="s">
        <v>94</v>
      </c>
      <c r="E103" s="3" t="s">
        <v>95</v>
      </c>
    </row>
    <row r="104" spans="2:5" ht="20.100000000000001" customHeight="1" x14ac:dyDescent="0.25">
      <c r="B104" s="8">
        <v>1</v>
      </c>
      <c r="C104" s="6" t="s">
        <v>93</v>
      </c>
      <c r="D104" s="6" t="s">
        <v>96</v>
      </c>
      <c r="E104" s="8"/>
    </row>
    <row r="105" spans="2:5" ht="20.100000000000001" customHeight="1" x14ac:dyDescent="0.25">
      <c r="B105" s="8">
        <v>2</v>
      </c>
      <c r="C105" s="6" t="s">
        <v>98</v>
      </c>
      <c r="D105" s="6" t="s">
        <v>97</v>
      </c>
      <c r="E105" s="8"/>
    </row>
    <row r="106" spans="2:5" ht="20.100000000000001" customHeight="1" x14ac:dyDescent="0.25">
      <c r="B106" s="8">
        <v>3</v>
      </c>
      <c r="C106" s="6" t="s">
        <v>99</v>
      </c>
      <c r="D106" s="8"/>
      <c r="E106" s="6" t="s">
        <v>96</v>
      </c>
    </row>
    <row r="107" spans="2:5" ht="20.100000000000001" customHeight="1" x14ac:dyDescent="0.25">
      <c r="B107" s="8">
        <v>4</v>
      </c>
      <c r="C107" s="6" t="s">
        <v>100</v>
      </c>
      <c r="D107" s="6" t="s">
        <v>96</v>
      </c>
      <c r="E107" s="8"/>
    </row>
    <row r="108" spans="2:5" ht="20.100000000000001" customHeight="1" x14ac:dyDescent="0.25">
      <c r="B108" s="8">
        <v>5</v>
      </c>
      <c r="C108" s="6" t="s">
        <v>103</v>
      </c>
      <c r="D108" s="6" t="s">
        <v>43</v>
      </c>
      <c r="E108" s="6" t="s">
        <v>43</v>
      </c>
    </row>
    <row r="109" spans="2:5" ht="20.100000000000001" customHeight="1" x14ac:dyDescent="0.25">
      <c r="B109" s="8">
        <v>6</v>
      </c>
      <c r="C109" s="6" t="s">
        <v>101</v>
      </c>
      <c r="D109" s="8"/>
      <c r="E109" s="6" t="s">
        <v>96</v>
      </c>
    </row>
    <row r="110" spans="2:5" ht="20.100000000000001" customHeight="1" x14ac:dyDescent="0.25">
      <c r="B110" s="8">
        <v>7</v>
      </c>
      <c r="C110" s="6" t="s">
        <v>102</v>
      </c>
      <c r="D110" s="6" t="s">
        <v>44</v>
      </c>
      <c r="E110" s="6" t="s">
        <v>45</v>
      </c>
    </row>
    <row r="111" spans="2:5" ht="20.100000000000001" customHeight="1" x14ac:dyDescent="0.25">
      <c r="B111" s="8">
        <v>8</v>
      </c>
      <c r="C111" s="6" t="s">
        <v>104</v>
      </c>
      <c r="D111" s="6" t="s">
        <v>43</v>
      </c>
      <c r="E111" s="6" t="s">
        <v>43</v>
      </c>
    </row>
    <row r="112" spans="2:5" ht="20.100000000000001" customHeight="1" x14ac:dyDescent="0.25">
      <c r="B112" s="8">
        <v>9</v>
      </c>
      <c r="C112" s="6" t="s">
        <v>105</v>
      </c>
      <c r="D112" s="6" t="s">
        <v>43</v>
      </c>
      <c r="E112" s="6" t="s">
        <v>45</v>
      </c>
    </row>
    <row r="113" spans="2:5" ht="20.100000000000001" customHeight="1" x14ac:dyDescent="0.25">
      <c r="B113" s="8">
        <v>10</v>
      </c>
      <c r="C113" s="6" t="s">
        <v>106</v>
      </c>
      <c r="D113" s="6" t="s">
        <v>97</v>
      </c>
      <c r="E113" s="6"/>
    </row>
    <row r="114" spans="2:5" ht="20.100000000000001" customHeight="1" x14ac:dyDescent="0.25">
      <c r="B114" s="8">
        <v>11</v>
      </c>
      <c r="C114" s="6" t="s">
        <v>107</v>
      </c>
      <c r="D114" s="8"/>
      <c r="E114" s="6" t="s">
        <v>96</v>
      </c>
    </row>
    <row r="115" spans="2:5" ht="20.100000000000001" customHeight="1" x14ac:dyDescent="0.25">
      <c r="B115" s="8">
        <v>12</v>
      </c>
      <c r="C115" s="6" t="s">
        <v>108</v>
      </c>
      <c r="D115" s="6" t="s">
        <v>43</v>
      </c>
      <c r="E115" s="6" t="s">
        <v>43</v>
      </c>
    </row>
    <row r="116" spans="2:5" ht="20.100000000000001" customHeight="1" x14ac:dyDescent="0.25">
      <c r="B116" s="8">
        <v>13</v>
      </c>
      <c r="C116" s="6" t="s">
        <v>109</v>
      </c>
      <c r="D116" s="6" t="s">
        <v>96</v>
      </c>
      <c r="E116" s="8"/>
    </row>
    <row r="117" spans="2:5" ht="20.100000000000001" customHeight="1" x14ac:dyDescent="0.25">
      <c r="B117" s="8">
        <v>14</v>
      </c>
      <c r="C117" s="6" t="s">
        <v>110</v>
      </c>
      <c r="D117" s="8"/>
      <c r="E117" s="6" t="s">
        <v>96</v>
      </c>
    </row>
    <row r="118" spans="2:5" ht="20.100000000000001" customHeight="1" x14ac:dyDescent="0.25">
      <c r="B118" s="8">
        <v>15</v>
      </c>
      <c r="C118" s="6" t="s">
        <v>111</v>
      </c>
      <c r="D118" s="6" t="s">
        <v>96</v>
      </c>
      <c r="E118" s="8"/>
    </row>
    <row r="119" spans="2:5" ht="20.100000000000001" customHeight="1" x14ac:dyDescent="0.25">
      <c r="B119" s="8">
        <v>16</v>
      </c>
      <c r="C119" s="6" t="s">
        <v>112</v>
      </c>
      <c r="D119" s="8"/>
      <c r="E119" s="6" t="s">
        <v>97</v>
      </c>
    </row>
    <row r="120" spans="2:5" ht="20.100000000000001" customHeight="1" x14ac:dyDescent="0.25">
      <c r="B120" s="8">
        <v>17</v>
      </c>
      <c r="C120" s="6" t="s">
        <v>113</v>
      </c>
      <c r="D120" s="6" t="s">
        <v>44</v>
      </c>
      <c r="E120" s="6" t="s">
        <v>45</v>
      </c>
    </row>
    <row r="121" spans="2:5" ht="20.100000000000001" customHeight="1" x14ac:dyDescent="0.25">
      <c r="B121" s="8">
        <v>18</v>
      </c>
      <c r="C121" s="6" t="s">
        <v>114</v>
      </c>
      <c r="D121" s="6" t="s">
        <v>97</v>
      </c>
      <c r="E121" s="8"/>
    </row>
    <row r="122" spans="2:5" ht="20.100000000000001" customHeight="1" x14ac:dyDescent="0.25">
      <c r="B122" s="8">
        <v>19</v>
      </c>
      <c r="C122" s="6" t="s">
        <v>115</v>
      </c>
      <c r="D122" s="8"/>
      <c r="E122" s="6" t="s">
        <v>97</v>
      </c>
    </row>
    <row r="125" spans="2:5" ht="20.100000000000001" customHeight="1" x14ac:dyDescent="0.25">
      <c r="B125" s="10" t="s">
        <v>116</v>
      </c>
    </row>
    <row r="126" spans="2:5" ht="20.100000000000001" customHeight="1" x14ac:dyDescent="0.25">
      <c r="B126" s="28" t="s">
        <v>117</v>
      </c>
      <c r="C126" s="29"/>
      <c r="D126" s="30"/>
    </row>
    <row r="127" spans="2:5" ht="20.100000000000001" customHeight="1" x14ac:dyDescent="0.25">
      <c r="B127" s="31" t="s">
        <v>63</v>
      </c>
      <c r="C127" s="32"/>
      <c r="D127" s="33"/>
    </row>
    <row r="128" spans="2:5" ht="20.100000000000001" customHeight="1" x14ac:dyDescent="0.25">
      <c r="B128" s="34" t="s">
        <v>118</v>
      </c>
      <c r="C128" s="35"/>
      <c r="D128" s="36"/>
    </row>
    <row r="129" spans="2:4" ht="20.100000000000001" customHeight="1" x14ac:dyDescent="0.25">
      <c r="B129" s="41" t="s">
        <v>64</v>
      </c>
      <c r="C129" s="42"/>
      <c r="D129" s="43"/>
    </row>
    <row r="130" spans="2:4" ht="20.100000000000001" customHeight="1" x14ac:dyDescent="0.25">
      <c r="B130" s="26" t="s">
        <v>65</v>
      </c>
      <c r="C130" s="27"/>
      <c r="D130" s="22">
        <f>1700+4000</f>
        <v>5700</v>
      </c>
    </row>
    <row r="131" spans="2:4" ht="20.100000000000001" customHeight="1" x14ac:dyDescent="0.25">
      <c r="B131" s="37" t="s">
        <v>8</v>
      </c>
      <c r="C131" s="38"/>
      <c r="D131" s="40"/>
    </row>
    <row r="132" spans="2:4" ht="20.100000000000001" customHeight="1" x14ac:dyDescent="0.25">
      <c r="B132" s="26" t="s">
        <v>55</v>
      </c>
      <c r="C132" s="27"/>
      <c r="D132" s="20">
        <v>700</v>
      </c>
    </row>
    <row r="133" spans="2:4" ht="20.100000000000001" customHeight="1" x14ac:dyDescent="0.25">
      <c r="B133" s="26" t="s">
        <v>54</v>
      </c>
      <c r="C133" s="27"/>
      <c r="D133" s="20">
        <v>1000</v>
      </c>
    </row>
    <row r="134" spans="2:4" ht="20.100000000000001" customHeight="1" x14ac:dyDescent="0.25">
      <c r="B134" s="26" t="s">
        <v>66</v>
      </c>
      <c r="C134" s="27"/>
      <c r="D134" s="20">
        <v>300</v>
      </c>
    </row>
    <row r="135" spans="2:4" ht="20.100000000000001" customHeight="1" x14ac:dyDescent="0.25">
      <c r="B135" s="26" t="s">
        <v>56</v>
      </c>
      <c r="C135" s="27"/>
      <c r="D135" s="20">
        <v>500</v>
      </c>
    </row>
    <row r="136" spans="2:4" ht="20.100000000000001" customHeight="1" x14ac:dyDescent="0.25">
      <c r="B136" s="26" t="s">
        <v>67</v>
      </c>
      <c r="C136" s="27"/>
      <c r="D136" s="20">
        <f>SUM(D132:D135)</f>
        <v>2500</v>
      </c>
    </row>
    <row r="137" spans="2:4" ht="20.100000000000001" customHeight="1" thickBot="1" x14ac:dyDescent="0.3">
      <c r="B137" s="26" t="s">
        <v>68</v>
      </c>
      <c r="C137" s="27"/>
      <c r="D137" s="21">
        <f>D130-D136</f>
        <v>3200</v>
      </c>
    </row>
    <row r="138" spans="2:4" ht="20.100000000000001" customHeight="1" thickTop="1" x14ac:dyDescent="0.25"/>
    <row r="139" spans="2:4" ht="20.100000000000001" customHeight="1" x14ac:dyDescent="0.25">
      <c r="B139" s="28" t="s">
        <v>117</v>
      </c>
      <c r="C139" s="29"/>
      <c r="D139" s="30"/>
    </row>
    <row r="140" spans="2:4" ht="20.100000000000001" customHeight="1" x14ac:dyDescent="0.25">
      <c r="B140" s="31" t="s">
        <v>69</v>
      </c>
      <c r="C140" s="32"/>
      <c r="D140" s="33"/>
    </row>
    <row r="141" spans="2:4" ht="20.100000000000001" customHeight="1" x14ac:dyDescent="0.25">
      <c r="B141" s="34" t="s">
        <v>118</v>
      </c>
      <c r="C141" s="35"/>
      <c r="D141" s="36"/>
    </row>
    <row r="142" spans="2:4" ht="20.100000000000001" customHeight="1" x14ac:dyDescent="0.25">
      <c r="B142" s="26" t="s">
        <v>70</v>
      </c>
      <c r="C142" s="27"/>
      <c r="D142" s="20">
        <v>0</v>
      </c>
    </row>
    <row r="143" spans="2:4" ht="20.100000000000001" customHeight="1" x14ac:dyDescent="0.25">
      <c r="B143" s="26" t="s">
        <v>71</v>
      </c>
      <c r="C143" s="27"/>
      <c r="D143" s="20">
        <v>13000</v>
      </c>
    </row>
    <row r="144" spans="2:4" ht="20.100000000000001" customHeight="1" x14ac:dyDescent="0.25">
      <c r="B144" s="26" t="s">
        <v>68</v>
      </c>
      <c r="C144" s="27"/>
      <c r="D144" s="25">
        <f>D137</f>
        <v>3200</v>
      </c>
    </row>
    <row r="145" spans="2:4" ht="20.100000000000001" customHeight="1" x14ac:dyDescent="0.25">
      <c r="B145" s="26" t="s">
        <v>72</v>
      </c>
      <c r="C145" s="27"/>
      <c r="D145" s="20">
        <v>3000</v>
      </c>
    </row>
    <row r="146" spans="2:4" ht="20.100000000000001" customHeight="1" thickBot="1" x14ac:dyDescent="0.3">
      <c r="B146" s="26" t="s">
        <v>73</v>
      </c>
      <c r="C146" s="27"/>
      <c r="D146" s="21">
        <f>D142+D143+D144-D145</f>
        <v>13200</v>
      </c>
    </row>
    <row r="147" spans="2:4" ht="20.100000000000001" customHeight="1" thickTop="1" x14ac:dyDescent="0.25"/>
    <row r="148" spans="2:4" ht="20.100000000000001" customHeight="1" x14ac:dyDescent="0.25">
      <c r="B148" s="28" t="s">
        <v>117</v>
      </c>
      <c r="C148" s="29"/>
      <c r="D148" s="30"/>
    </row>
    <row r="149" spans="2:4" ht="20.100000000000001" customHeight="1" x14ac:dyDescent="0.25">
      <c r="B149" s="31" t="s">
        <v>74</v>
      </c>
      <c r="C149" s="32"/>
      <c r="D149" s="33"/>
    </row>
    <row r="150" spans="2:4" ht="20.100000000000001" customHeight="1" x14ac:dyDescent="0.25">
      <c r="B150" s="34" t="s">
        <v>120</v>
      </c>
      <c r="C150" s="35"/>
      <c r="D150" s="36"/>
    </row>
    <row r="151" spans="2:4" ht="20.100000000000001" customHeight="1" x14ac:dyDescent="0.25">
      <c r="B151" s="37" t="s">
        <v>43</v>
      </c>
      <c r="C151" s="38"/>
      <c r="D151" s="40"/>
    </row>
    <row r="152" spans="2:4" ht="20.100000000000001" customHeight="1" x14ac:dyDescent="0.25">
      <c r="B152" s="26" t="s">
        <v>2</v>
      </c>
      <c r="C152" s="27"/>
      <c r="D152" s="22">
        <f>13000-1000+1700+900-700-500-300-3000</f>
        <v>10100</v>
      </c>
    </row>
    <row r="153" spans="2:4" ht="20.100000000000001" customHeight="1" x14ac:dyDescent="0.25">
      <c r="B153" s="26" t="s">
        <v>53</v>
      </c>
      <c r="C153" s="27"/>
      <c r="D153" s="20">
        <v>4000</v>
      </c>
    </row>
    <row r="154" spans="2:4" ht="20.100000000000001" customHeight="1" x14ac:dyDescent="0.25">
      <c r="B154" s="26" t="s">
        <v>49</v>
      </c>
      <c r="C154" s="27"/>
      <c r="D154" s="20">
        <v>0</v>
      </c>
    </row>
    <row r="155" spans="2:4" ht="20.100000000000001" customHeight="1" x14ac:dyDescent="0.25">
      <c r="B155" s="26" t="s">
        <v>48</v>
      </c>
      <c r="C155" s="27"/>
      <c r="D155" s="20">
        <v>5000</v>
      </c>
    </row>
    <row r="156" spans="2:4" ht="20.100000000000001" customHeight="1" thickBot="1" x14ac:dyDescent="0.3">
      <c r="B156" s="26" t="s">
        <v>75</v>
      </c>
      <c r="C156" s="27"/>
      <c r="D156" s="21">
        <f>SUM(D152:D155)</f>
        <v>19100</v>
      </c>
    </row>
    <row r="157" spans="2:4" ht="20.100000000000001" customHeight="1" thickTop="1" x14ac:dyDescent="0.25">
      <c r="B157" s="37" t="s">
        <v>76</v>
      </c>
      <c r="C157" s="38"/>
      <c r="D157" s="39"/>
    </row>
    <row r="158" spans="2:4" ht="20.100000000000001" customHeight="1" x14ac:dyDescent="0.25">
      <c r="B158" s="26" t="s">
        <v>44</v>
      </c>
      <c r="C158" s="27"/>
      <c r="D158" s="2"/>
    </row>
    <row r="159" spans="2:4" ht="20.100000000000001" customHeight="1" x14ac:dyDescent="0.25">
      <c r="B159" s="23" t="s">
        <v>119</v>
      </c>
      <c r="C159" s="24"/>
      <c r="D159" s="20">
        <v>900</v>
      </c>
    </row>
    <row r="160" spans="2:4" ht="20.100000000000001" customHeight="1" x14ac:dyDescent="0.25">
      <c r="B160" s="26" t="s">
        <v>50</v>
      </c>
      <c r="C160" s="27"/>
      <c r="D160" s="20">
        <v>5000</v>
      </c>
    </row>
    <row r="161" spans="2:4" ht="20.100000000000001" customHeight="1" x14ac:dyDescent="0.25">
      <c r="B161" s="26" t="s">
        <v>45</v>
      </c>
      <c r="C161" s="27"/>
      <c r="D161" s="20"/>
    </row>
    <row r="162" spans="2:4" ht="20.100000000000001" customHeight="1" x14ac:dyDescent="0.25">
      <c r="B162" s="26" t="s">
        <v>47</v>
      </c>
      <c r="C162" s="27"/>
      <c r="D162" s="25">
        <f>D146</f>
        <v>13200</v>
      </c>
    </row>
    <row r="163" spans="2:4" ht="20.100000000000001" customHeight="1" thickBot="1" x14ac:dyDescent="0.3">
      <c r="B163" s="26" t="s">
        <v>77</v>
      </c>
      <c r="C163" s="27"/>
      <c r="D163" s="21">
        <f>D159+D160+D162</f>
        <v>19100</v>
      </c>
    </row>
    <row r="164" spans="2:4" ht="20.100000000000001" customHeight="1" thickTop="1" x14ac:dyDescent="0.25"/>
    <row r="166" spans="2:4" ht="20.100000000000001" customHeight="1" x14ac:dyDescent="0.25">
      <c r="B166" s="10" t="s">
        <v>121</v>
      </c>
    </row>
    <row r="167" spans="2:4" ht="20.100000000000001" customHeight="1" x14ac:dyDescent="0.25">
      <c r="B167" s="61" t="s">
        <v>125</v>
      </c>
    </row>
    <row r="168" spans="2:4" ht="20.100000000000001" customHeight="1" x14ac:dyDescent="0.25">
      <c r="B168" s="3" t="s">
        <v>122</v>
      </c>
      <c r="C168" s="3" t="s">
        <v>94</v>
      </c>
      <c r="D168" s="3" t="s">
        <v>95</v>
      </c>
    </row>
    <row r="169" spans="2:4" ht="20.100000000000001" customHeight="1" x14ac:dyDescent="0.25">
      <c r="B169" s="63" t="s">
        <v>43</v>
      </c>
      <c r="C169" s="8" t="s">
        <v>123</v>
      </c>
      <c r="D169" s="8" t="str">
        <f>IF(C169="Debit","Credit","Debit")</f>
        <v>Credit</v>
      </c>
    </row>
    <row r="170" spans="2:4" ht="20.100000000000001" customHeight="1" x14ac:dyDescent="0.25">
      <c r="B170" s="63" t="s">
        <v>44</v>
      </c>
      <c r="C170" s="8" t="s">
        <v>124</v>
      </c>
      <c r="D170" s="8" t="str">
        <f t="shared" ref="D170:D178" si="0">IF(C170="Debit","Credit","Debit")</f>
        <v>Debit</v>
      </c>
    </row>
    <row r="171" spans="2:4" ht="20.100000000000001" customHeight="1" x14ac:dyDescent="0.25">
      <c r="B171" s="63" t="s">
        <v>47</v>
      </c>
      <c r="C171" s="8" t="s">
        <v>124</v>
      </c>
      <c r="D171" s="8" t="str">
        <f t="shared" si="0"/>
        <v>Debit</v>
      </c>
    </row>
    <row r="172" spans="2:4" ht="20.100000000000001" customHeight="1" x14ac:dyDescent="0.25">
      <c r="B172" s="63" t="s">
        <v>57</v>
      </c>
      <c r="C172" s="8" t="s">
        <v>123</v>
      </c>
      <c r="D172" s="8" t="str">
        <f t="shared" si="0"/>
        <v>Credit</v>
      </c>
    </row>
    <row r="173" spans="2:4" ht="20.100000000000001" customHeight="1" x14ac:dyDescent="0.25">
      <c r="B173" s="63" t="s">
        <v>64</v>
      </c>
      <c r="C173" s="8" t="s">
        <v>124</v>
      </c>
      <c r="D173" s="8" t="str">
        <f t="shared" si="0"/>
        <v>Debit</v>
      </c>
    </row>
    <row r="174" spans="2:4" ht="20.100000000000001" customHeight="1" x14ac:dyDescent="0.25">
      <c r="B174" s="63" t="s">
        <v>8</v>
      </c>
      <c r="C174" s="8" t="s">
        <v>123</v>
      </c>
      <c r="D174" s="8" t="str">
        <f t="shared" si="0"/>
        <v>Credit</v>
      </c>
    </row>
    <row r="175" spans="2:4" ht="20.100000000000001" customHeight="1" x14ac:dyDescent="0.25">
      <c r="B175" s="63" t="s">
        <v>126</v>
      </c>
      <c r="C175" s="8" t="s">
        <v>124</v>
      </c>
      <c r="D175" s="8" t="str">
        <f t="shared" si="0"/>
        <v>Debit</v>
      </c>
    </row>
    <row r="176" spans="2:4" ht="20.100000000000001" customHeight="1" x14ac:dyDescent="0.25">
      <c r="B176" s="63" t="s">
        <v>127</v>
      </c>
      <c r="C176" s="8" t="s">
        <v>123</v>
      </c>
      <c r="D176" s="8" t="str">
        <f t="shared" si="0"/>
        <v>Credit</v>
      </c>
    </row>
    <row r="177" spans="2:6" ht="20.100000000000001" customHeight="1" x14ac:dyDescent="0.25">
      <c r="B177" s="63" t="s">
        <v>128</v>
      </c>
      <c r="C177" s="8" t="s">
        <v>123</v>
      </c>
      <c r="D177" s="8" t="str">
        <f t="shared" si="0"/>
        <v>Credit</v>
      </c>
    </row>
    <row r="178" spans="2:6" ht="20.100000000000001" customHeight="1" x14ac:dyDescent="0.25">
      <c r="B178" s="63" t="s">
        <v>129</v>
      </c>
      <c r="C178" s="8" t="s">
        <v>124</v>
      </c>
      <c r="D178" s="8" t="str">
        <f t="shared" si="0"/>
        <v>Debit</v>
      </c>
    </row>
    <row r="181" spans="2:6" ht="20.100000000000001" customHeight="1" x14ac:dyDescent="0.25">
      <c r="B181" s="10" t="s">
        <v>137</v>
      </c>
    </row>
    <row r="182" spans="2:6" ht="20.100000000000001" customHeight="1" x14ac:dyDescent="0.25">
      <c r="B182" s="68" t="s">
        <v>142</v>
      </c>
    </row>
    <row r="183" spans="2:6" ht="20.100000000000001" customHeight="1" x14ac:dyDescent="0.25">
      <c r="B183" s="3" t="s">
        <v>0</v>
      </c>
      <c r="C183" s="3" t="s">
        <v>130</v>
      </c>
      <c r="D183" s="3" t="s">
        <v>131</v>
      </c>
      <c r="E183" s="3" t="s">
        <v>123</v>
      </c>
      <c r="F183" s="3" t="s">
        <v>124</v>
      </c>
    </row>
    <row r="184" spans="2:6" ht="20.100000000000001" customHeight="1" x14ac:dyDescent="0.25">
      <c r="B184" s="65">
        <v>44896</v>
      </c>
      <c r="C184" s="74" t="s">
        <v>2</v>
      </c>
      <c r="D184" s="8">
        <v>101</v>
      </c>
      <c r="E184" s="64">
        <v>10000</v>
      </c>
      <c r="F184" s="64"/>
    </row>
    <row r="185" spans="2:6" ht="20.100000000000001" customHeight="1" x14ac:dyDescent="0.25">
      <c r="B185" s="66"/>
      <c r="C185" s="74" t="s">
        <v>47</v>
      </c>
      <c r="D185" s="8">
        <v>301</v>
      </c>
      <c r="E185" s="64"/>
      <c r="F185" s="64">
        <v>10000</v>
      </c>
    </row>
    <row r="186" spans="2:6" ht="20.100000000000001" customHeight="1" x14ac:dyDescent="0.25">
      <c r="B186" s="67"/>
      <c r="C186" s="74" t="s">
        <v>132</v>
      </c>
      <c r="D186" s="8"/>
      <c r="E186" s="64"/>
      <c r="F186" s="64"/>
    </row>
    <row r="187" spans="2:6" ht="20.100000000000001" customHeight="1" x14ac:dyDescent="0.25">
      <c r="B187" s="65">
        <v>44896</v>
      </c>
      <c r="C187" s="74" t="s">
        <v>48</v>
      </c>
      <c r="D187" s="8">
        <v>157</v>
      </c>
      <c r="E187" s="64">
        <v>5000</v>
      </c>
      <c r="F187" s="64"/>
    </row>
    <row r="188" spans="2:6" ht="20.100000000000001" customHeight="1" x14ac:dyDescent="0.25">
      <c r="B188" s="66"/>
      <c r="C188" s="74" t="s">
        <v>119</v>
      </c>
      <c r="D188" s="8">
        <v>200</v>
      </c>
      <c r="E188" s="64"/>
      <c r="F188" s="64">
        <v>5000</v>
      </c>
    </row>
    <row r="189" spans="2:6" ht="20.100000000000001" customHeight="1" x14ac:dyDescent="0.25">
      <c r="B189" s="67"/>
      <c r="C189" s="74" t="s">
        <v>150</v>
      </c>
      <c r="D189" s="8"/>
      <c r="E189" s="64"/>
      <c r="F189" s="64"/>
    </row>
    <row r="190" spans="2:6" ht="20.100000000000001" customHeight="1" x14ac:dyDescent="0.25">
      <c r="B190" s="65">
        <v>44897</v>
      </c>
      <c r="C190" s="74" t="s">
        <v>2</v>
      </c>
      <c r="D190" s="8">
        <v>101</v>
      </c>
      <c r="E190" s="64">
        <v>1200</v>
      </c>
      <c r="F190" s="64"/>
    </row>
    <row r="191" spans="2:6" ht="20.100000000000001" customHeight="1" x14ac:dyDescent="0.25">
      <c r="B191" s="66"/>
      <c r="C191" s="74" t="s">
        <v>133</v>
      </c>
      <c r="D191" s="8">
        <v>209</v>
      </c>
      <c r="E191" s="64"/>
      <c r="F191" s="64">
        <v>1200</v>
      </c>
    </row>
    <row r="192" spans="2:6" ht="20.100000000000001" customHeight="1" x14ac:dyDescent="0.25">
      <c r="B192" s="67"/>
      <c r="C192" s="74" t="s">
        <v>134</v>
      </c>
      <c r="D192" s="8"/>
      <c r="E192" s="64"/>
      <c r="F192" s="64"/>
    </row>
    <row r="193" spans="2:7" ht="20.100000000000001" customHeight="1" x14ac:dyDescent="0.25">
      <c r="B193" s="65">
        <v>44898</v>
      </c>
      <c r="C193" s="74" t="s">
        <v>54</v>
      </c>
      <c r="D193" s="8">
        <v>729</v>
      </c>
      <c r="E193" s="64">
        <v>900</v>
      </c>
      <c r="F193" s="64"/>
    </row>
    <row r="194" spans="2:7" ht="20.100000000000001" customHeight="1" x14ac:dyDescent="0.25">
      <c r="B194" s="66"/>
      <c r="C194" s="74" t="s">
        <v>2</v>
      </c>
      <c r="D194" s="8">
        <v>101</v>
      </c>
      <c r="E194" s="64"/>
      <c r="F194" s="64">
        <v>900</v>
      </c>
    </row>
    <row r="195" spans="2:7" ht="20.100000000000001" customHeight="1" x14ac:dyDescent="0.25">
      <c r="B195" s="67"/>
      <c r="C195" s="74" t="s">
        <v>135</v>
      </c>
      <c r="D195" s="8"/>
      <c r="E195" s="64"/>
      <c r="F195" s="64"/>
    </row>
    <row r="196" spans="2:7" ht="20.100000000000001" customHeight="1" x14ac:dyDescent="0.25">
      <c r="B196" s="65">
        <v>44915</v>
      </c>
      <c r="C196" s="74" t="s">
        <v>57</v>
      </c>
      <c r="D196" s="8">
        <v>306</v>
      </c>
      <c r="E196" s="64">
        <v>4000</v>
      </c>
      <c r="F196" s="64"/>
    </row>
    <row r="197" spans="2:7" ht="20.100000000000001" customHeight="1" x14ac:dyDescent="0.25">
      <c r="B197" s="66"/>
      <c r="C197" s="74" t="s">
        <v>2</v>
      </c>
      <c r="D197" s="8">
        <v>101</v>
      </c>
      <c r="E197" s="64"/>
      <c r="F197" s="64">
        <v>4000</v>
      </c>
    </row>
    <row r="198" spans="2:7" ht="20.100000000000001" customHeight="1" x14ac:dyDescent="0.25">
      <c r="B198" s="67"/>
      <c r="C198" s="74" t="s">
        <v>136</v>
      </c>
      <c r="D198" s="8"/>
      <c r="E198" s="64"/>
      <c r="F198" s="64"/>
    </row>
    <row r="200" spans="2:7" ht="20.100000000000001" customHeight="1" x14ac:dyDescent="0.25">
      <c r="B200" s="68" t="s">
        <v>138</v>
      </c>
    </row>
    <row r="201" spans="2:7" ht="20.100000000000001" customHeight="1" x14ac:dyDescent="0.25">
      <c r="B201" s="3" t="s">
        <v>0</v>
      </c>
      <c r="C201" s="3" t="s">
        <v>139</v>
      </c>
      <c r="D201" s="3" t="s">
        <v>140</v>
      </c>
      <c r="E201" s="3" t="s">
        <v>123</v>
      </c>
      <c r="F201" s="3" t="s">
        <v>124</v>
      </c>
      <c r="G201" s="3" t="s">
        <v>35</v>
      </c>
    </row>
    <row r="202" spans="2:7" ht="20.100000000000001" customHeight="1" x14ac:dyDescent="0.25">
      <c r="B202" s="81" t="s">
        <v>2</v>
      </c>
      <c r="C202" s="82"/>
      <c r="D202" s="82"/>
      <c r="E202" s="82"/>
      <c r="F202" s="82"/>
      <c r="G202" s="69" t="s">
        <v>143</v>
      </c>
    </row>
    <row r="203" spans="2:7" ht="20.100000000000001" customHeight="1" x14ac:dyDescent="0.25">
      <c r="B203" s="9">
        <v>44896</v>
      </c>
      <c r="C203" s="8"/>
      <c r="D203" s="63" t="s">
        <v>141</v>
      </c>
      <c r="E203" s="64">
        <v>10000</v>
      </c>
      <c r="F203" s="8"/>
      <c r="G203" s="64">
        <f>SUM($E$203:E203)-SUM($F$203:F203)</f>
        <v>10000</v>
      </c>
    </row>
    <row r="204" spans="2:7" ht="20.100000000000001" customHeight="1" x14ac:dyDescent="0.25">
      <c r="B204" s="9">
        <v>44897</v>
      </c>
      <c r="C204" s="8"/>
      <c r="D204" s="63" t="s">
        <v>141</v>
      </c>
      <c r="E204" s="64">
        <v>1200</v>
      </c>
      <c r="F204" s="8"/>
      <c r="G204" s="64">
        <f>SUM($E$203:E204)-SUM($F$203:F204)</f>
        <v>11200</v>
      </c>
    </row>
    <row r="205" spans="2:7" ht="20.100000000000001" customHeight="1" x14ac:dyDescent="0.25">
      <c r="B205" s="9">
        <v>44898</v>
      </c>
      <c r="C205" s="8"/>
      <c r="D205" s="63" t="s">
        <v>141</v>
      </c>
      <c r="E205" s="8"/>
      <c r="F205" s="64">
        <v>900</v>
      </c>
      <c r="G205" s="64">
        <f>SUM($E$203:E205)-SUM($F$203:F205)</f>
        <v>10300</v>
      </c>
    </row>
    <row r="206" spans="2:7" ht="20.100000000000001" customHeight="1" x14ac:dyDescent="0.25">
      <c r="B206" s="9">
        <v>44915</v>
      </c>
      <c r="C206" s="8"/>
      <c r="D206" s="63" t="s">
        <v>141</v>
      </c>
      <c r="E206" s="8"/>
      <c r="F206" s="64">
        <v>4000</v>
      </c>
      <c r="G206" s="64">
        <f>SUM($E$203:E206)-SUM($F$203:F206)</f>
        <v>6300</v>
      </c>
    </row>
    <row r="207" spans="2:7" ht="20.100000000000001" customHeight="1" x14ac:dyDescent="0.25">
      <c r="B207" s="71"/>
      <c r="C207" s="72"/>
      <c r="D207" s="73"/>
      <c r="E207" s="72"/>
      <c r="F207" s="72"/>
      <c r="G207" s="8"/>
    </row>
    <row r="208" spans="2:7" ht="20.100000000000001" customHeight="1" x14ac:dyDescent="0.25">
      <c r="B208" s="81" t="s">
        <v>48</v>
      </c>
      <c r="C208" s="82"/>
      <c r="D208" s="82"/>
      <c r="E208" s="82"/>
      <c r="F208" s="82"/>
      <c r="G208" s="69" t="s">
        <v>144</v>
      </c>
    </row>
    <row r="209" spans="2:7" ht="20.100000000000001" customHeight="1" x14ac:dyDescent="0.25">
      <c r="B209" s="9">
        <v>44896</v>
      </c>
      <c r="C209" s="8"/>
      <c r="D209" s="63" t="s">
        <v>141</v>
      </c>
      <c r="E209" s="64">
        <v>5000</v>
      </c>
      <c r="F209" s="8"/>
      <c r="G209" s="64">
        <f>E209</f>
        <v>5000</v>
      </c>
    </row>
    <row r="210" spans="2:7" ht="20.100000000000001" customHeight="1" x14ac:dyDescent="0.25">
      <c r="B210" s="71"/>
      <c r="C210" s="72"/>
      <c r="D210" s="73"/>
      <c r="E210" s="72"/>
      <c r="F210" s="72"/>
      <c r="G210" s="8"/>
    </row>
    <row r="211" spans="2:7" ht="20.100000000000001" customHeight="1" x14ac:dyDescent="0.25">
      <c r="B211" s="81" t="s">
        <v>119</v>
      </c>
      <c r="C211" s="82"/>
      <c r="D211" s="82"/>
      <c r="E211" s="82"/>
      <c r="F211" s="82"/>
      <c r="G211" s="69" t="s">
        <v>145</v>
      </c>
    </row>
    <row r="212" spans="2:7" ht="20.100000000000001" customHeight="1" x14ac:dyDescent="0.25">
      <c r="B212" s="9">
        <v>44896</v>
      </c>
      <c r="C212" s="8"/>
      <c r="D212" s="63" t="s">
        <v>141</v>
      </c>
      <c r="E212" s="8"/>
      <c r="F212" s="64">
        <v>5000</v>
      </c>
      <c r="G212" s="75">
        <f>F212</f>
        <v>5000</v>
      </c>
    </row>
    <row r="213" spans="2:7" ht="20.100000000000001" customHeight="1" x14ac:dyDescent="0.25">
      <c r="B213" s="71"/>
      <c r="C213" s="72"/>
      <c r="D213" s="73"/>
      <c r="E213" s="72"/>
      <c r="F213" s="72"/>
      <c r="G213" s="70"/>
    </row>
    <row r="214" spans="2:7" ht="20.100000000000001" customHeight="1" x14ac:dyDescent="0.25">
      <c r="B214" s="81" t="s">
        <v>133</v>
      </c>
      <c r="C214" s="82"/>
      <c r="D214" s="82"/>
      <c r="E214" s="82"/>
      <c r="F214" s="82"/>
      <c r="G214" s="69" t="s">
        <v>146</v>
      </c>
    </row>
    <row r="215" spans="2:7" ht="20.100000000000001" customHeight="1" x14ac:dyDescent="0.25">
      <c r="B215" s="9">
        <v>44897</v>
      </c>
      <c r="C215" s="8"/>
      <c r="D215" s="63" t="s">
        <v>141</v>
      </c>
      <c r="E215" s="8"/>
      <c r="F215" s="64">
        <v>1200</v>
      </c>
      <c r="G215" s="64">
        <f>F215</f>
        <v>1200</v>
      </c>
    </row>
    <row r="216" spans="2:7" ht="20.100000000000001" customHeight="1" x14ac:dyDescent="0.25">
      <c r="B216" s="71"/>
      <c r="C216" s="72"/>
      <c r="D216" s="73"/>
      <c r="E216" s="72"/>
      <c r="F216" s="72"/>
      <c r="G216" s="70"/>
    </row>
    <row r="217" spans="2:7" ht="20.100000000000001" customHeight="1" x14ac:dyDescent="0.25">
      <c r="B217" s="81" t="s">
        <v>47</v>
      </c>
      <c r="C217" s="82"/>
      <c r="D217" s="82"/>
      <c r="E217" s="82"/>
      <c r="F217" s="82"/>
      <c r="G217" s="69" t="s">
        <v>147</v>
      </c>
    </row>
    <row r="218" spans="2:7" ht="20.100000000000001" customHeight="1" x14ac:dyDescent="0.25">
      <c r="B218" s="9">
        <v>44896</v>
      </c>
      <c r="C218" s="8"/>
      <c r="D218" s="63" t="s">
        <v>141</v>
      </c>
      <c r="E218" s="8"/>
      <c r="F218" s="64">
        <v>10000</v>
      </c>
      <c r="G218" s="64">
        <f>F218</f>
        <v>10000</v>
      </c>
    </row>
    <row r="219" spans="2:7" ht="20.100000000000001" customHeight="1" x14ac:dyDescent="0.25">
      <c r="B219" s="71"/>
      <c r="C219" s="72"/>
      <c r="D219" s="73"/>
      <c r="E219" s="72"/>
      <c r="F219" s="72"/>
      <c r="G219" s="70"/>
    </row>
    <row r="220" spans="2:7" ht="20.100000000000001" customHeight="1" x14ac:dyDescent="0.25">
      <c r="B220" s="81" t="s">
        <v>57</v>
      </c>
      <c r="C220" s="82"/>
      <c r="D220" s="82"/>
      <c r="E220" s="82"/>
      <c r="F220" s="82"/>
      <c r="G220" s="69" t="s">
        <v>148</v>
      </c>
    </row>
    <row r="221" spans="2:7" ht="20.100000000000001" customHeight="1" x14ac:dyDescent="0.25">
      <c r="B221" s="9">
        <v>44915</v>
      </c>
      <c r="C221" s="8"/>
      <c r="D221" s="63" t="s">
        <v>141</v>
      </c>
      <c r="E221" s="64">
        <v>4000</v>
      </c>
      <c r="F221" s="8"/>
      <c r="G221" s="64">
        <f>E221</f>
        <v>4000</v>
      </c>
    </row>
    <row r="222" spans="2:7" ht="20.100000000000001" customHeight="1" x14ac:dyDescent="0.25">
      <c r="B222" s="71"/>
      <c r="C222" s="72"/>
      <c r="D222" s="73"/>
      <c r="E222" s="72"/>
      <c r="F222" s="72"/>
      <c r="G222" s="70"/>
    </row>
    <row r="223" spans="2:7" ht="20.100000000000001" customHeight="1" x14ac:dyDescent="0.25">
      <c r="B223" s="81" t="s">
        <v>54</v>
      </c>
      <c r="C223" s="82"/>
      <c r="D223" s="82"/>
      <c r="E223" s="82"/>
      <c r="F223" s="82"/>
      <c r="G223" s="69" t="s">
        <v>149</v>
      </c>
    </row>
    <row r="224" spans="2:7" ht="20.100000000000001" customHeight="1" x14ac:dyDescent="0.25">
      <c r="B224" s="9">
        <v>44898</v>
      </c>
      <c r="C224" s="8"/>
      <c r="D224" s="63" t="s">
        <v>141</v>
      </c>
      <c r="E224" s="64">
        <v>900</v>
      </c>
      <c r="F224" s="8"/>
      <c r="G224" s="64">
        <f>E224</f>
        <v>900</v>
      </c>
    </row>
    <row r="227" spans="2:5" ht="20.100000000000001" customHeight="1" x14ac:dyDescent="0.25">
      <c r="B227" s="10" t="s">
        <v>151</v>
      </c>
    </row>
    <row r="228" spans="2:5" ht="20.100000000000001" customHeight="1" x14ac:dyDescent="0.25">
      <c r="B228" s="3" t="s">
        <v>152</v>
      </c>
      <c r="C228" s="3" t="s">
        <v>123</v>
      </c>
      <c r="D228" s="3" t="s">
        <v>124</v>
      </c>
      <c r="E228" s="3" t="s">
        <v>92</v>
      </c>
    </row>
    <row r="229" spans="2:5" ht="20.100000000000001" customHeight="1" x14ac:dyDescent="0.25">
      <c r="B229" s="63" t="s">
        <v>2</v>
      </c>
      <c r="C229" s="76">
        <v>16200</v>
      </c>
      <c r="D229" s="76"/>
      <c r="E229" s="63" t="s">
        <v>74</v>
      </c>
    </row>
    <row r="230" spans="2:5" ht="20.100000000000001" customHeight="1" x14ac:dyDescent="0.25">
      <c r="B230" s="63" t="s">
        <v>49</v>
      </c>
      <c r="C230" s="76">
        <v>1300</v>
      </c>
      <c r="D230" s="76"/>
      <c r="E230" s="63" t="s">
        <v>74</v>
      </c>
    </row>
    <row r="231" spans="2:5" ht="20.100000000000001" customHeight="1" x14ac:dyDescent="0.25">
      <c r="B231" s="63" t="s">
        <v>153</v>
      </c>
      <c r="C231" s="76">
        <v>550</v>
      </c>
      <c r="D231" s="76"/>
      <c r="E231" s="63" t="s">
        <v>74</v>
      </c>
    </row>
    <row r="232" spans="2:5" ht="20.100000000000001" customHeight="1" x14ac:dyDescent="0.25">
      <c r="B232" s="63" t="s">
        <v>48</v>
      </c>
      <c r="C232" s="76">
        <v>5300</v>
      </c>
      <c r="D232" s="76"/>
      <c r="E232" s="63" t="s">
        <v>74</v>
      </c>
    </row>
    <row r="233" spans="2:5" ht="20.100000000000001" customHeight="1" x14ac:dyDescent="0.25">
      <c r="B233" s="63" t="s">
        <v>119</v>
      </c>
      <c r="C233" s="76"/>
      <c r="D233" s="76">
        <v>5200</v>
      </c>
      <c r="E233" s="63" t="s">
        <v>74</v>
      </c>
    </row>
    <row r="234" spans="2:5" ht="20.100000000000001" customHeight="1" x14ac:dyDescent="0.25">
      <c r="B234" s="63" t="s">
        <v>50</v>
      </c>
      <c r="C234" s="76"/>
      <c r="D234" s="76">
        <v>2900</v>
      </c>
      <c r="E234" s="63" t="s">
        <v>74</v>
      </c>
    </row>
    <row r="235" spans="2:5" ht="20.100000000000001" customHeight="1" x14ac:dyDescent="0.25">
      <c r="B235" s="63" t="s">
        <v>133</v>
      </c>
      <c r="C235" s="76"/>
      <c r="D235" s="76">
        <v>1000</v>
      </c>
      <c r="E235" s="63" t="s">
        <v>74</v>
      </c>
    </row>
    <row r="236" spans="2:5" ht="20.100000000000001" customHeight="1" x14ac:dyDescent="0.25">
      <c r="B236" s="63" t="s">
        <v>47</v>
      </c>
      <c r="C236" s="76"/>
      <c r="D236" s="76">
        <v>11000</v>
      </c>
      <c r="E236" s="63" t="s">
        <v>74</v>
      </c>
    </row>
    <row r="237" spans="2:5" ht="20.100000000000001" customHeight="1" x14ac:dyDescent="0.25">
      <c r="B237" s="63" t="s">
        <v>154</v>
      </c>
      <c r="C237" s="76">
        <v>700</v>
      </c>
      <c r="D237" s="76"/>
      <c r="E237" s="63" t="s">
        <v>74</v>
      </c>
    </row>
    <row r="238" spans="2:5" ht="20.100000000000001" customHeight="1" x14ac:dyDescent="0.25">
      <c r="B238" s="63" t="s">
        <v>51</v>
      </c>
      <c r="C238" s="76"/>
      <c r="D238" s="76">
        <v>11600</v>
      </c>
      <c r="E238" s="63" t="s">
        <v>63</v>
      </c>
    </row>
    <row r="239" spans="2:5" ht="20.100000000000001" customHeight="1" x14ac:dyDescent="0.25">
      <c r="B239" s="63" t="s">
        <v>155</v>
      </c>
      <c r="C239" s="76">
        <v>6400</v>
      </c>
      <c r="D239" s="76"/>
      <c r="E239" s="63" t="s">
        <v>63</v>
      </c>
    </row>
    <row r="240" spans="2:5" ht="20.100000000000001" customHeight="1" x14ac:dyDescent="0.25">
      <c r="B240" s="63" t="s">
        <v>54</v>
      </c>
      <c r="C240" s="76">
        <v>750</v>
      </c>
      <c r="D240" s="76"/>
      <c r="E240" s="63" t="s">
        <v>63</v>
      </c>
    </row>
    <row r="241" spans="2:5" ht="20.100000000000001" customHeight="1" x14ac:dyDescent="0.25">
      <c r="B241" s="63" t="s">
        <v>156</v>
      </c>
      <c r="C241" s="76">
        <v>1650</v>
      </c>
      <c r="D241" s="76"/>
      <c r="E241" s="63" t="s">
        <v>63</v>
      </c>
    </row>
    <row r="242" spans="2:5" ht="20.100000000000001" customHeight="1" x14ac:dyDescent="0.25">
      <c r="B242" s="63" t="s">
        <v>157</v>
      </c>
      <c r="C242" s="76">
        <v>50</v>
      </c>
      <c r="D242" s="76"/>
      <c r="E242" s="63" t="s">
        <v>63</v>
      </c>
    </row>
    <row r="243" spans="2:5" ht="20.100000000000001" customHeight="1" x14ac:dyDescent="0.25">
      <c r="B243" s="63" t="s">
        <v>158</v>
      </c>
      <c r="C243" s="76"/>
      <c r="D243" s="76">
        <v>60</v>
      </c>
      <c r="E243" s="63" t="s">
        <v>74</v>
      </c>
    </row>
    <row r="244" spans="2:5" ht="20.100000000000001" customHeight="1" x14ac:dyDescent="0.25">
      <c r="B244" s="63" t="s">
        <v>159</v>
      </c>
      <c r="C244" s="76">
        <v>60</v>
      </c>
      <c r="D244" s="76"/>
      <c r="E244" s="63" t="s">
        <v>63</v>
      </c>
    </row>
    <row r="245" spans="2:5" ht="20.100000000000001" customHeight="1" x14ac:dyDescent="0.25">
      <c r="B245" s="63" t="s">
        <v>160</v>
      </c>
      <c r="C245" s="76">
        <v>220</v>
      </c>
      <c r="D245" s="76"/>
      <c r="E245" s="63" t="s">
        <v>74</v>
      </c>
    </row>
    <row r="246" spans="2:5" ht="20.100000000000001" customHeight="1" x14ac:dyDescent="0.25">
      <c r="B246" s="63" t="s">
        <v>161</v>
      </c>
      <c r="C246" s="76">
        <v>120</v>
      </c>
      <c r="D246" s="76"/>
      <c r="E246" s="63" t="s">
        <v>63</v>
      </c>
    </row>
    <row r="247" spans="2:5" ht="20.100000000000001" customHeight="1" x14ac:dyDescent="0.25">
      <c r="B247" s="63" t="s">
        <v>162</v>
      </c>
      <c r="C247" s="76"/>
      <c r="D247" s="76">
        <v>120</v>
      </c>
      <c r="E247" s="63" t="s">
        <v>74</v>
      </c>
    </row>
    <row r="248" spans="2:5" ht="20.100000000000001" customHeight="1" x14ac:dyDescent="0.25">
      <c r="B248" s="63" t="s">
        <v>163</v>
      </c>
      <c r="C248" s="76"/>
      <c r="D248" s="76">
        <v>1420</v>
      </c>
      <c r="E248" s="63" t="s">
        <v>74</v>
      </c>
    </row>
    <row r="250" spans="2:5" ht="20.100000000000001" customHeight="1" x14ac:dyDescent="0.25">
      <c r="B250" s="83" t="s">
        <v>63</v>
      </c>
    </row>
    <row r="251" spans="2:5" ht="20.100000000000001" customHeight="1" x14ac:dyDescent="0.25">
      <c r="B251" s="3" t="s">
        <v>122</v>
      </c>
      <c r="C251" s="3" t="s">
        <v>164</v>
      </c>
    </row>
    <row r="252" spans="2:5" ht="20.100000000000001" customHeight="1" x14ac:dyDescent="0.25">
      <c r="B252" s="79" t="s">
        <v>64</v>
      </c>
      <c r="C252" s="80"/>
    </row>
    <row r="253" spans="2:5" ht="20.100000000000001" customHeight="1" x14ac:dyDescent="0.25">
      <c r="B253" s="62" t="s">
        <v>51</v>
      </c>
      <c r="C253" s="77">
        <f>D238</f>
        <v>11600</v>
      </c>
    </row>
    <row r="254" spans="2:5" ht="20.100000000000001" customHeight="1" x14ac:dyDescent="0.25">
      <c r="B254" s="62" t="s">
        <v>165</v>
      </c>
      <c r="C254" s="77">
        <f>C253</f>
        <v>11600</v>
      </c>
    </row>
    <row r="255" spans="2:5" ht="20.100000000000001" customHeight="1" x14ac:dyDescent="0.25">
      <c r="B255" s="79" t="s">
        <v>8</v>
      </c>
      <c r="C255" s="80"/>
    </row>
    <row r="256" spans="2:5" ht="20.100000000000001" customHeight="1" x14ac:dyDescent="0.25">
      <c r="B256" s="62" t="s">
        <v>155</v>
      </c>
      <c r="C256" s="77">
        <f>C239</f>
        <v>6400</v>
      </c>
    </row>
    <row r="257" spans="2:3" ht="20.100000000000001" customHeight="1" x14ac:dyDescent="0.25">
      <c r="B257" s="62" t="s">
        <v>156</v>
      </c>
      <c r="C257" s="77">
        <f>C241</f>
        <v>1650</v>
      </c>
    </row>
    <row r="258" spans="2:3" ht="20.100000000000001" customHeight="1" x14ac:dyDescent="0.25">
      <c r="B258" s="62" t="s">
        <v>54</v>
      </c>
      <c r="C258" s="77">
        <f>C240</f>
        <v>750</v>
      </c>
    </row>
    <row r="259" spans="2:3" ht="20.100000000000001" customHeight="1" x14ac:dyDescent="0.25">
      <c r="B259" s="62" t="s">
        <v>157</v>
      </c>
      <c r="C259" s="77">
        <f>C242</f>
        <v>50</v>
      </c>
    </row>
    <row r="260" spans="2:3" ht="20.100000000000001" customHeight="1" x14ac:dyDescent="0.25">
      <c r="B260" s="62" t="s">
        <v>161</v>
      </c>
      <c r="C260" s="77">
        <f>C246</f>
        <v>120</v>
      </c>
    </row>
    <row r="261" spans="2:3" ht="20.100000000000001" customHeight="1" x14ac:dyDescent="0.25">
      <c r="B261" s="62" t="s">
        <v>159</v>
      </c>
      <c r="C261" s="77">
        <f>C244</f>
        <v>60</v>
      </c>
    </row>
    <row r="262" spans="2:3" ht="20.100000000000001" customHeight="1" x14ac:dyDescent="0.25">
      <c r="B262" s="62" t="s">
        <v>166</v>
      </c>
      <c r="C262" s="77">
        <f>SUM(C256:C261)</f>
        <v>9030</v>
      </c>
    </row>
    <row r="263" spans="2:3" ht="20.100000000000001" customHeight="1" thickBot="1" x14ac:dyDescent="0.3">
      <c r="B263" s="15" t="s">
        <v>68</v>
      </c>
      <c r="C263" s="78">
        <f>C254-C262</f>
        <v>2570</v>
      </c>
    </row>
    <row r="264" spans="2:3" ht="20.100000000000001" customHeight="1" thickTop="1" x14ac:dyDescent="0.25"/>
  </sheetData>
  <mergeCells count="101">
    <mergeCell ref="B217:F217"/>
    <mergeCell ref="B220:F220"/>
    <mergeCell ref="B223:F223"/>
    <mergeCell ref="B252:C252"/>
    <mergeCell ref="B255:C255"/>
    <mergeCell ref="B202:F202"/>
    <mergeCell ref="B208:F208"/>
    <mergeCell ref="B211:F211"/>
    <mergeCell ref="B214:F214"/>
    <mergeCell ref="B187:B189"/>
    <mergeCell ref="B190:B192"/>
    <mergeCell ref="B193:B195"/>
    <mergeCell ref="B196:B198"/>
    <mergeCell ref="G38:G39"/>
    <mergeCell ref="H38:H39"/>
    <mergeCell ref="B33:B34"/>
    <mergeCell ref="B38:B39"/>
    <mergeCell ref="B184:B186"/>
    <mergeCell ref="D40:D42"/>
    <mergeCell ref="B44:B45"/>
    <mergeCell ref="B55:D55"/>
    <mergeCell ref="B2:F2"/>
    <mergeCell ref="B27:E27"/>
    <mergeCell ref="B76:C76"/>
    <mergeCell ref="B77:C77"/>
    <mergeCell ref="B78:C78"/>
    <mergeCell ref="B79:C79"/>
    <mergeCell ref="B40:B42"/>
    <mergeCell ref="C40:C42"/>
    <mergeCell ref="B57:C57"/>
    <mergeCell ref="B59:C59"/>
    <mergeCell ref="B60:C60"/>
    <mergeCell ref="B56:D56"/>
    <mergeCell ref="B58:D58"/>
    <mergeCell ref="B91:C91"/>
    <mergeCell ref="B61:C61"/>
    <mergeCell ref="B62:C62"/>
    <mergeCell ref="B63:C63"/>
    <mergeCell ref="B64:C64"/>
    <mergeCell ref="B67:C67"/>
    <mergeCell ref="B66:D66"/>
    <mergeCell ref="B73:D73"/>
    <mergeCell ref="B74:D74"/>
    <mergeCell ref="B80:D80"/>
    <mergeCell ref="B87:D87"/>
    <mergeCell ref="B68:C68"/>
    <mergeCell ref="B69:C69"/>
    <mergeCell ref="B70:C70"/>
    <mergeCell ref="B71:C71"/>
    <mergeCell ref="B75:C75"/>
    <mergeCell ref="B98:C98"/>
    <mergeCell ref="B99:C99"/>
    <mergeCell ref="B81:C81"/>
    <mergeCell ref="B82:C82"/>
    <mergeCell ref="B83:C83"/>
    <mergeCell ref="B84:C84"/>
    <mergeCell ref="B85:C85"/>
    <mergeCell ref="B88:D88"/>
    <mergeCell ref="B92:D92"/>
    <mergeCell ref="B94:D94"/>
    <mergeCell ref="B93:C93"/>
    <mergeCell ref="B95:C95"/>
    <mergeCell ref="B96:C96"/>
    <mergeCell ref="B97:C97"/>
    <mergeCell ref="B89:C89"/>
    <mergeCell ref="B90:C90"/>
    <mergeCell ref="B134:C134"/>
    <mergeCell ref="B135:C135"/>
    <mergeCell ref="B136:C136"/>
    <mergeCell ref="B137:C137"/>
    <mergeCell ref="B129:D129"/>
    <mergeCell ref="B130:C130"/>
    <mergeCell ref="B131:D131"/>
    <mergeCell ref="B132:C132"/>
    <mergeCell ref="B133:C133"/>
    <mergeCell ref="B142:C142"/>
    <mergeCell ref="B143:C143"/>
    <mergeCell ref="B144:C144"/>
    <mergeCell ref="B145:C145"/>
    <mergeCell ref="B146:C146"/>
    <mergeCell ref="B160:C160"/>
    <mergeCell ref="B151:D151"/>
    <mergeCell ref="B152:C152"/>
    <mergeCell ref="B153:C153"/>
    <mergeCell ref="B154:C154"/>
    <mergeCell ref="B161:C161"/>
    <mergeCell ref="B162:C162"/>
    <mergeCell ref="B163:C163"/>
    <mergeCell ref="B126:D126"/>
    <mergeCell ref="B127:D127"/>
    <mergeCell ref="B128:D128"/>
    <mergeCell ref="B139:D139"/>
    <mergeCell ref="B140:D140"/>
    <mergeCell ref="B141:D141"/>
    <mergeCell ref="B148:D148"/>
    <mergeCell ref="B149:D149"/>
    <mergeCell ref="B150:D150"/>
    <mergeCell ref="B155:C155"/>
    <mergeCell ref="B156:C156"/>
    <mergeCell ref="B157:D157"/>
    <mergeCell ref="B158:C158"/>
  </mergeCells>
  <dataValidations count="1">
    <dataValidation type="list" allowBlank="1" showInputMessage="1" showErrorMessage="1" sqref="C169:C178" xr:uid="{D9498C46-1E84-4F35-9AD5-154684E8534D}">
      <formula1>"Debit,Credit"</formula1>
    </dataValidation>
  </dataValidations>
  <pageMargins left="0.7" right="0.7" top="0.75" bottom="0.75" header="0.3" footer="0.3"/>
  <pageSetup orientation="portrait" r:id="rId1"/>
  <ignoredErrors>
    <ignoredError sqref="C26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Problem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dcterms:created xsi:type="dcterms:W3CDTF">2015-06-05T18:17:20Z</dcterms:created>
  <dcterms:modified xsi:type="dcterms:W3CDTF">2022-11-29T12:17:05Z</dcterms:modified>
</cp:coreProperties>
</file>