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afiul Haq\Desktop\Exceldemy\55-0118\"/>
    </mc:Choice>
  </mc:AlternateContent>
  <xr:revisionPtr revIDLastSave="0" documentId="13_ncr:1_{8979C095-8A07-4C76-954F-369D598AE05F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main" sheetId="5" r:id="rId1"/>
    <sheet name="Yield_half yearly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7" l="1"/>
  <c r="D16" i="5"/>
  <c r="E16" i="5"/>
  <c r="F16" i="5" s="1"/>
  <c r="F11" i="5"/>
  <c r="C15" i="5"/>
  <c r="C16" i="5"/>
  <c r="C17" i="5"/>
  <c r="C18" i="5"/>
  <c r="C19" i="5"/>
  <c r="C20" i="5"/>
  <c r="F9" i="5"/>
  <c r="F10" i="5" s="1"/>
  <c r="D14" i="7"/>
  <c r="D17" i="5" l="1"/>
  <c r="E17" i="5" s="1"/>
  <c r="F17" i="5" s="1"/>
  <c r="F14" i="5"/>
  <c r="D15" i="5" s="1"/>
  <c r="E15" i="5" s="1"/>
  <c r="F15" i="5"/>
  <c r="D18" i="5" l="1"/>
  <c r="E18" i="5" s="1"/>
  <c r="F18" i="5" s="1"/>
  <c r="D19" i="5" l="1"/>
  <c r="E19" i="5" s="1"/>
  <c r="F19" i="5" s="1"/>
  <c r="D20" i="5" l="1"/>
  <c r="E20" i="5" s="1"/>
  <c r="F20" i="5" s="1"/>
</calcChain>
</file>

<file path=xl/sharedStrings.xml><?xml version="1.0" encoding="utf-8"?>
<sst xmlns="http://schemas.openxmlformats.org/spreadsheetml/2006/main" count="35" uniqueCount="34">
  <si>
    <t>Maturity Value</t>
  </si>
  <si>
    <t>Maturity Terms (Year)</t>
  </si>
  <si>
    <t>Coupon Rate</t>
  </si>
  <si>
    <t>Settlement Date</t>
  </si>
  <si>
    <t>Maturity Date</t>
  </si>
  <si>
    <t>Bond Price (Selling)</t>
  </si>
  <si>
    <t>Yield</t>
  </si>
  <si>
    <t>Period</t>
  </si>
  <si>
    <t>Cash Paid</t>
  </si>
  <si>
    <t>Interest</t>
  </si>
  <si>
    <t>Amortization</t>
  </si>
  <si>
    <t>Carry Value</t>
  </si>
  <si>
    <t>Preparing Bond Amortization Schedule in Excel</t>
  </si>
  <si>
    <t>Frequency</t>
  </si>
  <si>
    <t>Frequency of Payment Per Year</t>
  </si>
  <si>
    <t>Formula</t>
  </si>
  <si>
    <t>Output</t>
  </si>
  <si>
    <t>0 is for the count day basis of US 30/360</t>
  </si>
  <si>
    <t>2 for semi-annual or half yearly</t>
  </si>
  <si>
    <t>Settlement</t>
  </si>
  <si>
    <t>Explanation</t>
  </si>
  <si>
    <t>Values</t>
  </si>
  <si>
    <t>Arguments</t>
  </si>
  <si>
    <t>Maturity</t>
  </si>
  <si>
    <t xml:space="preserve">Rate </t>
  </si>
  <si>
    <t>Pr</t>
  </si>
  <si>
    <t>Redemption</t>
  </si>
  <si>
    <t>Basis</t>
  </si>
  <si>
    <t>Settlement date of the security payment</t>
  </si>
  <si>
    <t>Maturity date of the security payment</t>
  </si>
  <si>
    <t>Rate of interest</t>
  </si>
  <si>
    <t>Price (face value)</t>
  </si>
  <si>
    <t>Redemption value</t>
  </si>
  <si>
    <t>Finding Yield of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</si>
</sst>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5" fillId="0" borderId="2" applyNumberFormat="0" applyFill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6" applyNumberFormat="0" applyFill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6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0" fontId="8" fillId="0" borderId="1" xfId="3" applyNumberFormat="1" applyFont="1" applyBorder="1" applyAlignment="1">
      <alignment vertical="center"/>
    </xf>
    <xf numFmtId="0" fontId="5" fillId="2" borderId="2" xfId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3" fillId="4" borderId="3" xfId="0" applyNumberFormat="1" applyFont="1" applyFill="1" applyBorder="1" applyAlignment="1">
      <alignment horizontal="center" vertical="center"/>
    </xf>
    <xf numFmtId="6" fontId="3" fillId="4" borderId="4" xfId="0" applyNumberFormat="1" applyFont="1" applyFill="1" applyBorder="1" applyAlignment="1">
      <alignment horizontal="center" vertical="center"/>
    </xf>
    <xf numFmtId="6" fontId="3" fillId="4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6">
    <cellStyle name="Currency" xfId="2" builtinId="4"/>
    <cellStyle name="Explanatory Text 2" xfId="4" xr:uid="{29684C2B-AF46-47D9-A233-7E416B25CBA5}"/>
    <cellStyle name="Heading 2" xfId="1" builtinId="17" customBuiltin="1"/>
    <cellStyle name="Heading 2 2" xfId="5" xr:uid="{0D417315-1D40-470B-969D-262F7754553A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J21"/>
  <sheetViews>
    <sheetView showGridLines="0" tabSelected="1" workbookViewId="0">
      <selection activeCell="H14" sqref="H14"/>
    </sheetView>
  </sheetViews>
  <sheetFormatPr defaultRowHeight="20.100000000000001" customHeight="1" x14ac:dyDescent="0.25"/>
  <cols>
    <col min="1" max="1" width="3.7109375" style="1" customWidth="1"/>
    <col min="2" max="2" width="17.7109375" style="1" customWidth="1"/>
    <col min="3" max="3" width="16.140625" style="1" customWidth="1"/>
    <col min="4" max="4" width="12.28515625" style="1" customWidth="1"/>
    <col min="5" max="5" width="16.42578125" style="1" bestFit="1" customWidth="1"/>
    <col min="6" max="6" width="21.8554687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26" t="s">
        <v>12</v>
      </c>
      <c r="C2" s="26"/>
      <c r="D2" s="26"/>
      <c r="E2" s="26"/>
      <c r="F2" s="26"/>
      <c r="G2"/>
    </row>
    <row r="3" spans="2:10" ht="20.100000000000001" customHeight="1" thickTop="1" x14ac:dyDescent="0.25"/>
    <row r="4" spans="2:10" ht="20.100000000000001" customHeight="1" x14ac:dyDescent="0.25">
      <c r="B4" s="27" t="s">
        <v>0</v>
      </c>
      <c r="C4" s="27"/>
      <c r="D4" s="27"/>
      <c r="E4" s="27"/>
      <c r="F4" s="4">
        <v>500000</v>
      </c>
    </row>
    <row r="5" spans="2:10" ht="20.100000000000001" customHeight="1" x14ac:dyDescent="0.25">
      <c r="B5" s="27" t="s">
        <v>1</v>
      </c>
      <c r="C5" s="27"/>
      <c r="D5" s="27"/>
      <c r="E5" s="27"/>
      <c r="F5" s="5">
        <v>3</v>
      </c>
    </row>
    <row r="6" spans="2:10" ht="20.100000000000001" customHeight="1" x14ac:dyDescent="0.25">
      <c r="B6" s="27" t="s">
        <v>2</v>
      </c>
      <c r="C6" s="27"/>
      <c r="D6" s="27"/>
      <c r="E6" s="27"/>
      <c r="F6" s="6">
        <v>0.15</v>
      </c>
      <c r="H6" s="8"/>
    </row>
    <row r="7" spans="2:10" ht="20.100000000000001" customHeight="1" x14ac:dyDescent="0.25">
      <c r="B7" s="31" t="s">
        <v>6</v>
      </c>
      <c r="C7" s="27"/>
      <c r="D7" s="27"/>
      <c r="E7" s="27"/>
      <c r="F7" s="6">
        <v>0.12</v>
      </c>
    </row>
    <row r="8" spans="2:10" ht="20.100000000000001" customHeight="1" x14ac:dyDescent="0.25">
      <c r="B8" s="31" t="s">
        <v>14</v>
      </c>
      <c r="C8" s="27"/>
      <c r="D8" s="27"/>
      <c r="E8" s="27"/>
      <c r="F8" s="5">
        <v>2</v>
      </c>
    </row>
    <row r="9" spans="2:10" ht="20.100000000000001" customHeight="1" x14ac:dyDescent="0.25">
      <c r="B9" s="27" t="s">
        <v>3</v>
      </c>
      <c r="C9" s="27"/>
      <c r="D9" s="27"/>
      <c r="E9" s="27"/>
      <c r="F9" s="9">
        <f>DATE(2019,1,1)</f>
        <v>43466</v>
      </c>
      <c r="H9" s="8"/>
    </row>
    <row r="10" spans="2:10" ht="20.100000000000001" customHeight="1" x14ac:dyDescent="0.25">
      <c r="B10" s="27" t="s">
        <v>4</v>
      </c>
      <c r="C10" s="27"/>
      <c r="D10" s="27"/>
      <c r="E10" s="27"/>
      <c r="F10" s="9">
        <f>DATE(YEAR(F9)+F5,MONTH(F9),DAY(F9))</f>
        <v>44562</v>
      </c>
      <c r="H10" s="8"/>
    </row>
    <row r="11" spans="2:10" ht="20.100000000000001" customHeight="1" x14ac:dyDescent="0.25">
      <c r="B11" s="27" t="s">
        <v>5</v>
      </c>
      <c r="C11" s="27"/>
      <c r="D11" s="27"/>
      <c r="E11" s="27"/>
      <c r="F11" s="10">
        <f>PRICE(F9,F10,F6,F7,100,F8)*F4/100</f>
        <v>536879.93244504032</v>
      </c>
    </row>
    <row r="13" spans="2:10" ht="20.100000000000001" customHeight="1" x14ac:dyDescent="0.25">
      <c r="B13" s="3" t="s">
        <v>7</v>
      </c>
      <c r="C13" s="3" t="s">
        <v>8</v>
      </c>
      <c r="D13" s="3" t="s">
        <v>9</v>
      </c>
      <c r="E13" s="3" t="s">
        <v>10</v>
      </c>
      <c r="F13" s="3" t="s">
        <v>11</v>
      </c>
    </row>
    <row r="14" spans="2:10" ht="20.100000000000001" customHeight="1" x14ac:dyDescent="0.25">
      <c r="B14" s="7">
        <v>43466</v>
      </c>
      <c r="C14" s="28"/>
      <c r="D14" s="29"/>
      <c r="E14" s="30"/>
      <c r="F14" s="10">
        <f>F11</f>
        <v>536879.93244504032</v>
      </c>
    </row>
    <row r="15" spans="2:10" ht="20.100000000000001" customHeight="1" x14ac:dyDescent="0.25">
      <c r="B15" s="7">
        <v>43617</v>
      </c>
      <c r="C15" s="11">
        <f t="shared" ref="C15:C20" si="0">F$4*F$6/F$8</f>
        <v>37500</v>
      </c>
      <c r="D15" s="11">
        <f t="shared" ref="D15" si="1">F14*F$7/F$8</f>
        <v>32212.795946702419</v>
      </c>
      <c r="E15" s="10">
        <f>ABS(C15-D15)</f>
        <v>5287.2040532975807</v>
      </c>
      <c r="F15" s="10">
        <f t="shared" ref="F15" si="2">IF(F$4&lt;F$11,F14-E15,F14+E15)</f>
        <v>531592.7283917428</v>
      </c>
      <c r="J15" s="2"/>
    </row>
    <row r="16" spans="2:10" ht="20.100000000000001" customHeight="1" x14ac:dyDescent="0.25">
      <c r="B16" s="7">
        <v>43831</v>
      </c>
      <c r="C16" s="11">
        <f t="shared" si="0"/>
        <v>37500</v>
      </c>
      <c r="D16" s="11">
        <f t="shared" ref="D16:D20" si="3">F15*F$7/F$8</f>
        <v>31895.563703504566</v>
      </c>
      <c r="E16" s="10">
        <f t="shared" ref="E16:E20" si="4">ABS(C16-D16)</f>
        <v>5604.4362964954344</v>
      </c>
      <c r="F16" s="10">
        <f t="shared" ref="F16:F20" si="5">IF(F$4&lt;F$11,F15-E16,F15+E16)</f>
        <v>525988.29209524742</v>
      </c>
      <c r="G16"/>
      <c r="J16" s="2"/>
    </row>
    <row r="17" spans="2:10" ht="20.100000000000001" customHeight="1" x14ac:dyDescent="0.25">
      <c r="B17" s="7">
        <v>43983</v>
      </c>
      <c r="C17" s="11">
        <f t="shared" si="0"/>
        <v>37500</v>
      </c>
      <c r="D17" s="11">
        <f t="shared" si="3"/>
        <v>31559.297525714843</v>
      </c>
      <c r="E17" s="10">
        <f t="shared" si="4"/>
        <v>5940.7024742851572</v>
      </c>
      <c r="F17" s="10">
        <f t="shared" si="5"/>
        <v>520047.58962096227</v>
      </c>
      <c r="G17"/>
      <c r="J17" s="2"/>
    </row>
    <row r="18" spans="2:10" ht="20.100000000000001" customHeight="1" x14ac:dyDescent="0.25">
      <c r="B18" s="7">
        <v>44197</v>
      </c>
      <c r="C18" s="11">
        <f t="shared" si="0"/>
        <v>37500</v>
      </c>
      <c r="D18" s="11">
        <f t="shared" si="3"/>
        <v>31202.855377257736</v>
      </c>
      <c r="E18" s="10">
        <f t="shared" si="4"/>
        <v>6297.1446227422639</v>
      </c>
      <c r="F18" s="10">
        <f t="shared" si="5"/>
        <v>513750.44499822002</v>
      </c>
      <c r="G18"/>
      <c r="J18" s="2"/>
    </row>
    <row r="19" spans="2:10" ht="20.100000000000001" customHeight="1" x14ac:dyDescent="0.25">
      <c r="B19" s="7">
        <v>44348</v>
      </c>
      <c r="C19" s="11">
        <f t="shared" si="0"/>
        <v>37500</v>
      </c>
      <c r="D19" s="11">
        <f t="shared" si="3"/>
        <v>30825.026699893198</v>
      </c>
      <c r="E19" s="10">
        <f t="shared" si="4"/>
        <v>6674.9733001068016</v>
      </c>
      <c r="F19" s="10">
        <f t="shared" si="5"/>
        <v>507075.47169811319</v>
      </c>
      <c r="J19" s="2"/>
    </row>
    <row r="20" spans="2:10" ht="20.100000000000001" customHeight="1" x14ac:dyDescent="0.25">
      <c r="B20" s="7">
        <v>44562</v>
      </c>
      <c r="C20" s="11">
        <f t="shared" si="0"/>
        <v>37500</v>
      </c>
      <c r="D20" s="11">
        <f t="shared" si="3"/>
        <v>30424.528301886792</v>
      </c>
      <c r="E20" s="10">
        <f t="shared" si="4"/>
        <v>7075.4716981132078</v>
      </c>
      <c r="F20" s="10">
        <f t="shared" si="5"/>
        <v>500000</v>
      </c>
      <c r="J20" s="2"/>
    </row>
    <row r="21" spans="2:10" ht="138" customHeight="1" x14ac:dyDescent="0.25"/>
  </sheetData>
  <mergeCells count="10">
    <mergeCell ref="B2:F2"/>
    <mergeCell ref="B4:E4"/>
    <mergeCell ref="B5:E5"/>
    <mergeCell ref="B6:E6"/>
    <mergeCell ref="C14:E14"/>
    <mergeCell ref="B7:E7"/>
    <mergeCell ref="B8:E8"/>
    <mergeCell ref="B9:E9"/>
    <mergeCell ref="B10:E10"/>
    <mergeCell ref="B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B18F-BBFC-438C-8652-C2BB9309C7A1}">
  <dimension ref="B2:D15"/>
  <sheetViews>
    <sheetView showGridLines="0" workbookViewId="0">
      <selection activeCell="L15" sqref="L15"/>
    </sheetView>
  </sheetViews>
  <sheetFormatPr defaultRowHeight="20.100000000000001" customHeight="1" x14ac:dyDescent="0.25"/>
  <cols>
    <col min="1" max="1" width="4" style="12" customWidth="1"/>
    <col min="2" max="2" width="16.140625" style="12" customWidth="1"/>
    <col min="3" max="3" width="16.85546875" style="12" customWidth="1"/>
    <col min="4" max="4" width="45.140625" style="12" customWidth="1"/>
    <col min="5" max="5" width="15.42578125" style="12" customWidth="1"/>
    <col min="6" max="16384" width="9.140625" style="12"/>
  </cols>
  <sheetData>
    <row r="2" spans="2:4" ht="20.100000000000001" customHeight="1" thickBot="1" x14ac:dyDescent="0.3">
      <c r="B2" s="26" t="s">
        <v>33</v>
      </c>
      <c r="C2" s="26"/>
      <c r="D2" s="26"/>
    </row>
    <row r="3" spans="2:4" ht="20.100000000000001" customHeight="1" thickTop="1" x14ac:dyDescent="0.25"/>
    <row r="4" spans="2:4" ht="20.100000000000001" customHeight="1" x14ac:dyDescent="0.25">
      <c r="B4" s="3" t="s">
        <v>22</v>
      </c>
      <c r="C4" s="3" t="s">
        <v>21</v>
      </c>
      <c r="D4" s="3" t="s">
        <v>20</v>
      </c>
    </row>
    <row r="5" spans="2:4" ht="20.100000000000001" customHeight="1" x14ac:dyDescent="0.25">
      <c r="B5" s="16" t="s">
        <v>19</v>
      </c>
      <c r="C5" s="13">
        <v>44198</v>
      </c>
      <c r="D5" s="16" t="s">
        <v>28</v>
      </c>
    </row>
    <row r="6" spans="2:4" ht="20.100000000000001" customHeight="1" x14ac:dyDescent="0.25">
      <c r="B6" s="16" t="s">
        <v>23</v>
      </c>
      <c r="C6" s="13">
        <v>46250</v>
      </c>
      <c r="D6" s="16" t="s">
        <v>29</v>
      </c>
    </row>
    <row r="7" spans="2:4" ht="20.100000000000001" customHeight="1" x14ac:dyDescent="0.25">
      <c r="B7" s="16" t="s">
        <v>24</v>
      </c>
      <c r="C7" s="14">
        <v>0.1</v>
      </c>
      <c r="D7" s="16" t="s">
        <v>30</v>
      </c>
    </row>
    <row r="8" spans="2:4" ht="20.100000000000001" customHeight="1" x14ac:dyDescent="0.25">
      <c r="B8" s="20" t="s">
        <v>25</v>
      </c>
      <c r="C8" s="15">
        <v>100</v>
      </c>
      <c r="D8" s="16" t="s">
        <v>31</v>
      </c>
    </row>
    <row r="9" spans="2:4" ht="20.100000000000001" customHeight="1" x14ac:dyDescent="0.25">
      <c r="B9" s="20" t="s">
        <v>26</v>
      </c>
      <c r="C9" s="16">
        <v>101</v>
      </c>
      <c r="D9" s="16" t="s">
        <v>32</v>
      </c>
    </row>
    <row r="10" spans="2:4" ht="20.100000000000001" customHeight="1" x14ac:dyDescent="0.25">
      <c r="B10" s="16" t="s">
        <v>13</v>
      </c>
      <c r="C10" s="16">
        <v>2</v>
      </c>
      <c r="D10" s="16" t="s">
        <v>18</v>
      </c>
    </row>
    <row r="11" spans="2:4" ht="20.100000000000001" customHeight="1" x14ac:dyDescent="0.25">
      <c r="B11" s="21" t="s">
        <v>27</v>
      </c>
      <c r="C11" s="16">
        <v>0</v>
      </c>
      <c r="D11" s="16" t="s">
        <v>17</v>
      </c>
    </row>
    <row r="13" spans="2:4" ht="20.100000000000001" customHeight="1" x14ac:dyDescent="0.25">
      <c r="B13" s="24"/>
      <c r="C13" s="3" t="s">
        <v>16</v>
      </c>
      <c r="D13" s="3" t="s">
        <v>15</v>
      </c>
    </row>
    <row r="14" spans="2:4" ht="20.100000000000001" customHeight="1" x14ac:dyDescent="0.25">
      <c r="B14" s="22" t="s">
        <v>6</v>
      </c>
      <c r="C14" s="25">
        <f>YIELD(C5,C6,C7,C8,C9,C10,C11)</f>
        <v>0.10130900875251767</v>
      </c>
      <c r="D14" s="23" t="str">
        <f ca="1">_xlfn.FORMULATEXT(C14)</f>
        <v>=YIELD(C5,C6,C7,C8,C9,C10,C11)</v>
      </c>
    </row>
    <row r="15" spans="2:4" ht="105.75" customHeight="1" x14ac:dyDescent="0.25">
      <c r="B15" s="17"/>
      <c r="C15" s="18"/>
      <c r="D15" s="19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Yield_half yearly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2022-10-03T07:03:09Z</dcterms:modified>
</cp:coreProperties>
</file>