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157_4397/"/>
    </mc:Choice>
  </mc:AlternateContent>
  <xr:revisionPtr revIDLastSave="838" documentId="13_ncr:1_{F12DA0B6-68CA-4723-BCDB-EA6A74DFD16F}" xr6:coauthVersionLast="47" xr6:coauthVersionMax="47" xr10:uidLastSave="{657E313D-30AE-4130-B285-974437E30837}"/>
  <bookViews>
    <workbookView xWindow="-120" yWindow="-120" windowWidth="20730" windowHeight="11160" firstSheet="1" activeTab="1" xr2:uid="{00000000-000D-0000-FFFF-FFFF00000000}"/>
  </bookViews>
  <sheets>
    <sheet name="x" sheetId="2" state="hidden" r:id="rId1"/>
    <sheet name="Salary Sheet" sheetId="5" r:id="rId2"/>
    <sheet name="Supporting Info" sheetId="3" r:id="rId3"/>
    <sheet name="Practice" sheetId="4" r:id="rId4"/>
    <sheet name="x Set" sheetId="1" state="hidden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5" l="1"/>
  <c r="F15" i="5"/>
  <c r="G15" i="5" s="1"/>
  <c r="E15" i="5"/>
  <c r="G14" i="5"/>
  <c r="F14" i="5"/>
  <c r="E14" i="5"/>
  <c r="J13" i="5"/>
  <c r="G13" i="5"/>
  <c r="L13" i="5" s="1"/>
  <c r="F13" i="5"/>
  <c r="E13" i="5"/>
  <c r="J12" i="5"/>
  <c r="L12" i="5" s="1"/>
  <c r="G12" i="5"/>
  <c r="F12" i="5"/>
  <c r="E12" i="5"/>
  <c r="F11" i="5"/>
  <c r="G11" i="5" s="1"/>
  <c r="E11" i="5"/>
  <c r="F10" i="5"/>
  <c r="G10" i="5" s="1"/>
  <c r="E10" i="5"/>
  <c r="G9" i="5"/>
  <c r="F9" i="5"/>
  <c r="E9" i="5"/>
  <c r="J8" i="5"/>
  <c r="G8" i="5"/>
  <c r="L8" i="5" s="1"/>
  <c r="F8" i="5"/>
  <c r="E8" i="5"/>
  <c r="F7" i="5"/>
  <c r="G7" i="5" s="1"/>
  <c r="E7" i="5"/>
  <c r="G6" i="5"/>
  <c r="J6" i="5" s="1"/>
  <c r="L5" i="5"/>
  <c r="G6" i="4"/>
  <c r="J6" i="4" s="1"/>
  <c r="E7" i="4"/>
  <c r="F7" i="4"/>
  <c r="G7" i="4" s="1"/>
  <c r="E8" i="4"/>
  <c r="F8" i="4"/>
  <c r="G8" i="4"/>
  <c r="L8" i="4" s="1"/>
  <c r="J8" i="4"/>
  <c r="E9" i="4"/>
  <c r="F9" i="4"/>
  <c r="G9" i="4"/>
  <c r="L9" i="4" s="1"/>
  <c r="J9" i="4"/>
  <c r="E10" i="4"/>
  <c r="F10" i="4"/>
  <c r="G10" i="4"/>
  <c r="J10" i="4" s="1"/>
  <c r="E11" i="4"/>
  <c r="F11" i="4"/>
  <c r="G11" i="4" s="1"/>
  <c r="E12" i="4"/>
  <c r="F12" i="4"/>
  <c r="G12" i="4"/>
  <c r="J12" i="4"/>
  <c r="L12" i="4"/>
  <c r="M12" i="4" s="1"/>
  <c r="E13" i="4"/>
  <c r="F13" i="4"/>
  <c r="G13" i="4"/>
  <c r="L13" i="4" s="1"/>
  <c r="E14" i="4"/>
  <c r="F14" i="4"/>
  <c r="G14" i="4"/>
  <c r="J14" i="4" s="1"/>
  <c r="E15" i="4"/>
  <c r="F15" i="4"/>
  <c r="G15" i="4" s="1"/>
  <c r="L5" i="4"/>
  <c r="J13" i="4" l="1"/>
  <c r="M6" i="5"/>
  <c r="O6" i="5"/>
  <c r="N6" i="5"/>
  <c r="L10" i="5"/>
  <c r="J10" i="5"/>
  <c r="N13" i="5"/>
  <c r="M13" i="5"/>
  <c r="O13" i="5"/>
  <c r="O12" i="5"/>
  <c r="N12" i="5"/>
  <c r="M12" i="5"/>
  <c r="O8" i="5"/>
  <c r="N8" i="5"/>
  <c r="M8" i="5"/>
  <c r="L9" i="5"/>
  <c r="L11" i="5"/>
  <c r="J11" i="5"/>
  <c r="J7" i="5"/>
  <c r="L7" i="5"/>
  <c r="L15" i="5"/>
  <c r="J15" i="5"/>
  <c r="J9" i="5"/>
  <c r="J14" i="5"/>
  <c r="L14" i="5" s="1"/>
  <c r="O9" i="4"/>
  <c r="N9" i="4"/>
  <c r="M9" i="4"/>
  <c r="L11" i="4"/>
  <c r="J11" i="4"/>
  <c r="O13" i="4"/>
  <c r="M13" i="4"/>
  <c r="N13" i="4"/>
  <c r="J7" i="4"/>
  <c r="L7" i="4" s="1"/>
  <c r="M8" i="4"/>
  <c r="O8" i="4"/>
  <c r="N8" i="4"/>
  <c r="J15" i="4"/>
  <c r="L15" i="4" s="1"/>
  <c r="T12" i="4"/>
  <c r="W12" i="4" s="1"/>
  <c r="U12" i="4"/>
  <c r="L10" i="4"/>
  <c r="L6" i="4"/>
  <c r="O12" i="4"/>
  <c r="S12" i="4" s="1"/>
  <c r="X12" i="4" s="1"/>
  <c r="L14" i="4"/>
  <c r="N12" i="4"/>
  <c r="M14" i="5" l="1"/>
  <c r="O14" i="5"/>
  <c r="N14" i="5"/>
  <c r="O7" i="5"/>
  <c r="N7" i="5"/>
  <c r="M7" i="5"/>
  <c r="M10" i="5"/>
  <c r="O10" i="5"/>
  <c r="N10" i="5"/>
  <c r="U8" i="5"/>
  <c r="T8" i="5"/>
  <c r="W8" i="5" s="1"/>
  <c r="S8" i="5"/>
  <c r="X8" i="5" s="1"/>
  <c r="U13" i="5"/>
  <c r="T13" i="5"/>
  <c r="W13" i="5" s="1"/>
  <c r="S13" i="5"/>
  <c r="X13" i="5" s="1"/>
  <c r="N9" i="5"/>
  <c r="M9" i="5"/>
  <c r="O9" i="5"/>
  <c r="U12" i="5"/>
  <c r="T12" i="5"/>
  <c r="W12" i="5" s="1"/>
  <c r="S12" i="5"/>
  <c r="O15" i="5"/>
  <c r="N15" i="5"/>
  <c r="M15" i="5"/>
  <c r="O11" i="5"/>
  <c r="N11" i="5"/>
  <c r="M11" i="5"/>
  <c r="S6" i="5"/>
  <c r="X6" i="5" s="1"/>
  <c r="U6" i="5"/>
  <c r="T6" i="5"/>
  <c r="W6" i="5" s="1"/>
  <c r="M15" i="4"/>
  <c r="N15" i="4"/>
  <c r="O15" i="4"/>
  <c r="M7" i="4"/>
  <c r="N7" i="4"/>
  <c r="O7" i="4"/>
  <c r="N11" i="4"/>
  <c r="O11" i="4"/>
  <c r="M11" i="4"/>
  <c r="N6" i="4"/>
  <c r="O6" i="4"/>
  <c r="M6" i="4"/>
  <c r="O10" i="4"/>
  <c r="M10" i="4"/>
  <c r="N10" i="4"/>
  <c r="S8" i="4"/>
  <c r="T8" i="4"/>
  <c r="U8" i="4"/>
  <c r="S13" i="4"/>
  <c r="T13" i="4"/>
  <c r="U13" i="4"/>
  <c r="S9" i="4"/>
  <c r="U9" i="4"/>
  <c r="T9" i="4"/>
  <c r="W9" i="4" s="1"/>
  <c r="O14" i="4"/>
  <c r="N14" i="4"/>
  <c r="M14" i="4"/>
  <c r="X9" i="4" l="1"/>
  <c r="S15" i="5"/>
  <c r="U15" i="5"/>
  <c r="T15" i="5"/>
  <c r="T10" i="5"/>
  <c r="W10" i="5" s="1"/>
  <c r="S10" i="5"/>
  <c r="U10" i="5"/>
  <c r="U7" i="5"/>
  <c r="T7" i="5"/>
  <c r="W7" i="5" s="1"/>
  <c r="S7" i="5"/>
  <c r="S11" i="5"/>
  <c r="X11" i="5" s="1"/>
  <c r="U11" i="5"/>
  <c r="T11" i="5"/>
  <c r="W11" i="5" s="1"/>
  <c r="X12" i="5"/>
  <c r="U9" i="5"/>
  <c r="T9" i="5"/>
  <c r="W9" i="5" s="1"/>
  <c r="S9" i="5"/>
  <c r="X9" i="5" s="1"/>
  <c r="T14" i="5"/>
  <c r="S14" i="5"/>
  <c r="X14" i="5" s="1"/>
  <c r="U14" i="5"/>
  <c r="W13" i="4"/>
  <c r="X8" i="4"/>
  <c r="U6" i="4"/>
  <c r="S6" i="4"/>
  <c r="X6" i="4" s="1"/>
  <c r="T6" i="4"/>
  <c r="T7" i="4"/>
  <c r="U7" i="4"/>
  <c r="S7" i="4"/>
  <c r="X7" i="4" s="1"/>
  <c r="S14" i="4"/>
  <c r="T14" i="4"/>
  <c r="W14" i="4" s="1"/>
  <c r="U14" i="4"/>
  <c r="X13" i="4"/>
  <c r="U10" i="4"/>
  <c r="T10" i="4"/>
  <c r="W10" i="4" s="1"/>
  <c r="S10" i="4"/>
  <c r="W8" i="4"/>
  <c r="T11" i="4"/>
  <c r="U11" i="4"/>
  <c r="S11" i="4"/>
  <c r="U15" i="4"/>
  <c r="S15" i="4"/>
  <c r="T15" i="4"/>
  <c r="W15" i="4" s="1"/>
  <c r="X11" i="4" l="1"/>
  <c r="W15" i="5"/>
  <c r="W14" i="5"/>
  <c r="X7" i="5"/>
  <c r="X10" i="5"/>
  <c r="X15" i="5"/>
  <c r="X15" i="4"/>
  <c r="X10" i="4"/>
  <c r="W7" i="4"/>
  <c r="W11" i="4"/>
  <c r="X14" i="4"/>
  <c r="W6" i="4"/>
</calcChain>
</file>

<file path=xl/sharedStrings.xml><?xml version="1.0" encoding="utf-8"?>
<sst xmlns="http://schemas.openxmlformats.org/spreadsheetml/2006/main" count="159" uniqueCount="64">
  <si>
    <t>Jessica</t>
  </si>
  <si>
    <t>Henderson</t>
  </si>
  <si>
    <t>Aaron</t>
  </si>
  <si>
    <t>Mitchel</t>
  </si>
  <si>
    <t>John</t>
  </si>
  <si>
    <t>Name</t>
  </si>
  <si>
    <t>Salary</t>
  </si>
  <si>
    <t>Add Decimals in Excel</t>
  </si>
  <si>
    <t>Department</t>
  </si>
  <si>
    <t>IT</t>
  </si>
  <si>
    <t>Admin</t>
  </si>
  <si>
    <t>Sales</t>
  </si>
  <si>
    <t>HR</t>
  </si>
  <si>
    <t>Marketing</t>
  </si>
  <si>
    <t>Position</t>
  </si>
  <si>
    <t>Gender</t>
  </si>
  <si>
    <t>Year</t>
  </si>
  <si>
    <t>Month</t>
  </si>
  <si>
    <t>Allowed Leaves</t>
  </si>
  <si>
    <t>Taken Leaves</t>
  </si>
  <si>
    <t>Worked Days</t>
  </si>
  <si>
    <t>CTC</t>
  </si>
  <si>
    <t>Basic Salary</t>
  </si>
  <si>
    <t>HRA</t>
  </si>
  <si>
    <t>TA</t>
  </si>
  <si>
    <t>Conveyance</t>
  </si>
  <si>
    <t>Bonus</t>
  </si>
  <si>
    <t>Total</t>
  </si>
  <si>
    <t>PF</t>
  </si>
  <si>
    <t>Personal Tax</t>
  </si>
  <si>
    <t>TDS</t>
  </si>
  <si>
    <t>Net Salary</t>
  </si>
  <si>
    <t>Thomas</t>
  </si>
  <si>
    <t>Daniel</t>
  </si>
  <si>
    <t>Nancy</t>
  </si>
  <si>
    <t>Sharon</t>
  </si>
  <si>
    <t>Maria</t>
  </si>
  <si>
    <t>Executive</t>
  </si>
  <si>
    <t>Sr. Executive</t>
  </si>
  <si>
    <t>Manager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</si>
  <si>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</si>
  <si>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</si>
  <si>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</si>
  <si>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</si>
  <si>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</si>
  <si>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</si>
  <si>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</si>
  <si>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</si>
  <si>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</si>
  <si>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</si>
  <si>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</si>
  <si>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</si>
  <si>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Male</t>
  </si>
  <si>
    <t>Female</t>
  </si>
  <si>
    <t>Supporting Information</t>
  </si>
  <si>
    <t>Annual Salary Sheet</t>
  </si>
  <si>
    <t>Gross Salary</t>
  </si>
  <si>
    <t>Deduction</t>
  </si>
  <si>
    <t>CTC of X Month, Y Year</t>
  </si>
  <si>
    <t>AM</t>
  </si>
  <si>
    <t>DM</t>
  </si>
  <si>
    <t>Medical Allowance</t>
  </si>
  <si>
    <t>Working Days</t>
  </si>
  <si>
    <t>Annual Salary Sheet (Practice)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</si>
</sst>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_);_(&quot;$&quot;* \(#,##0\);_(&quot;$&quot;* &quot;-&quot;_);_(@_)"/>
    <numFmt numFmtId="165" formatCode="_-[$$-409]* #,##0_ ;_-[$$-409]* \-#,##0\ ;_-[$$-409]* &quot;-&quot;_ ;_-@_ 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i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6">
    <xf numFmtId="0" fontId="0" fillId="0" borderId="0" xfId="0"/>
    <xf numFmtId="0" fontId="0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164" fontId="0" fillId="0" borderId="2" xfId="0" applyNumberFormat="1" applyFont="1" applyBorder="1" applyAlignment="1">
      <alignment vertical="center"/>
    </xf>
    <xf numFmtId="0" fontId="0" fillId="0" borderId="2" xfId="0" applyNumberFormat="1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165" fontId="0" fillId="0" borderId="2" xfId="0" applyNumberFormat="1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2" borderId="1" xfId="1" applyFont="1" applyFill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8742E-2712-4336-A297-9887CFA10BB5}">
  <sheetPr codeName="Sheet2"/>
  <dimension ref="B2:X16"/>
  <sheetViews>
    <sheetView showGridLines="0" zoomScale="75" zoomScaleNormal="75" workbookViewId="0">
      <selection activeCell="D20" sqref="D20"/>
    </sheetView>
  </sheetViews>
  <sheetFormatPr defaultRowHeight="20.100000000000001" customHeight="1" x14ac:dyDescent="0.25"/>
  <cols>
    <col min="1" max="1" width="3.28515625" style="1" customWidth="1"/>
    <col min="2" max="2" width="12" style="1" bestFit="1" customWidth="1"/>
    <col min="3" max="3" width="12.5703125" style="1" customWidth="1"/>
    <col min="4" max="4" width="8.5703125" style="1" bestFit="1" customWidth="1"/>
    <col min="5" max="5" width="5.7109375" style="1" bestFit="1" customWidth="1"/>
    <col min="6" max="6" width="7.85546875" style="1" bestFit="1" customWidth="1"/>
    <col min="7" max="7" width="14.7109375" style="1" bestFit="1" customWidth="1"/>
    <col min="8" max="8" width="16.5703125" style="1" bestFit="1" customWidth="1"/>
    <col min="9" max="10" width="14.28515625" style="1" bestFit="1" customWidth="1"/>
    <col min="11" max="11" width="4.85546875" style="1" bestFit="1" customWidth="1"/>
    <col min="12" max="12" width="24.140625" style="1" bestFit="1" customWidth="1"/>
    <col min="13" max="13" width="12.42578125" style="1" bestFit="1" customWidth="1"/>
    <col min="14" max="14" width="5.28515625" style="1" bestFit="1" customWidth="1"/>
    <col min="15" max="15" width="19.7109375" style="1" bestFit="1" customWidth="1"/>
    <col min="16" max="16" width="3.7109375" style="1" bestFit="1" customWidth="1"/>
    <col min="17" max="17" width="12.85546875" style="1" bestFit="1" customWidth="1"/>
    <col min="18" max="18" width="7.140625" style="1" bestFit="1" customWidth="1"/>
    <col min="19" max="19" width="6" style="1" bestFit="1" customWidth="1"/>
    <col min="20" max="20" width="3.5703125" style="1" bestFit="1" customWidth="1"/>
    <col min="21" max="21" width="13.42578125" style="1" bestFit="1" customWidth="1"/>
    <col min="22" max="22" width="4.85546875" style="1" bestFit="1" customWidth="1"/>
    <col min="23" max="23" width="6" style="1" bestFit="1" customWidth="1"/>
    <col min="24" max="24" width="11.28515625" style="1" bestFit="1" customWidth="1"/>
    <col min="25" max="16384" width="9.140625" style="1"/>
  </cols>
  <sheetData>
    <row r="2" spans="2:24" ht="20.100000000000001" customHeight="1" thickBot="1" x14ac:dyDescent="0.3">
      <c r="B2" s="11" t="s">
        <v>55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2:24" ht="20.100000000000001" customHeight="1" thickTop="1" x14ac:dyDescent="0.25"/>
    <row r="4" spans="2:24" ht="20.100000000000001" customHeight="1" x14ac:dyDescent="0.25">
      <c r="M4" s="12" t="s">
        <v>56</v>
      </c>
      <c r="N4" s="13"/>
      <c r="O4" s="13"/>
      <c r="P4" s="13"/>
      <c r="Q4" s="13"/>
      <c r="R4" s="13"/>
      <c r="S4" s="14"/>
      <c r="T4" s="12" t="s">
        <v>57</v>
      </c>
      <c r="U4" s="13"/>
      <c r="V4" s="13"/>
      <c r="W4" s="14"/>
    </row>
    <row r="5" spans="2:24" ht="20.100000000000001" customHeight="1" x14ac:dyDescent="0.25">
      <c r="B5" s="2" t="s">
        <v>5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62</v>
      </c>
      <c r="H5" s="2" t="s">
        <v>18</v>
      </c>
      <c r="I5" s="2" t="s">
        <v>19</v>
      </c>
      <c r="J5" s="2" t="s">
        <v>20</v>
      </c>
      <c r="K5" s="2" t="s">
        <v>21</v>
      </c>
      <c r="L5" s="2" t="s">
        <v>58</v>
      </c>
      <c r="M5" s="2" t="s">
        <v>22</v>
      </c>
      <c r="N5" s="2" t="s">
        <v>23</v>
      </c>
      <c r="O5" s="2" t="s">
        <v>61</v>
      </c>
      <c r="P5" s="2" t="s">
        <v>24</v>
      </c>
      <c r="Q5" s="2" t="s">
        <v>25</v>
      </c>
      <c r="R5" s="2" t="s">
        <v>26</v>
      </c>
      <c r="S5" s="2" t="s">
        <v>27</v>
      </c>
      <c r="T5" s="2" t="s">
        <v>28</v>
      </c>
      <c r="U5" s="2" t="s">
        <v>29</v>
      </c>
      <c r="V5" s="2" t="s">
        <v>30</v>
      </c>
      <c r="W5" s="2" t="s">
        <v>27</v>
      </c>
      <c r="X5" s="2" t="s">
        <v>31</v>
      </c>
    </row>
    <row r="6" spans="2:24" ht="20.100000000000001" customHeight="1" x14ac:dyDescent="0.25">
      <c r="B6" s="3" t="s">
        <v>0</v>
      </c>
      <c r="C6" s="3" t="s">
        <v>37</v>
      </c>
      <c r="D6" s="5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2:24" ht="20.100000000000001" customHeight="1" x14ac:dyDescent="0.25">
      <c r="B7" s="3" t="s">
        <v>1</v>
      </c>
      <c r="C7" s="3" t="s">
        <v>38</v>
      </c>
      <c r="D7" s="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2:24" ht="20.100000000000001" customHeight="1" x14ac:dyDescent="0.25">
      <c r="B8" s="3" t="s">
        <v>2</v>
      </c>
      <c r="C8" s="3" t="s">
        <v>39</v>
      </c>
      <c r="D8" s="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2:24" ht="20.100000000000001" customHeight="1" x14ac:dyDescent="0.25">
      <c r="B9" s="3" t="s">
        <v>3</v>
      </c>
      <c r="C9" s="3" t="s">
        <v>59</v>
      </c>
      <c r="D9" s="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2:24" ht="20.100000000000001" customHeight="1" x14ac:dyDescent="0.25">
      <c r="B10" s="3" t="s">
        <v>4</v>
      </c>
      <c r="C10" s="3" t="s">
        <v>60</v>
      </c>
      <c r="D10" s="5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2:24" ht="20.100000000000001" customHeight="1" x14ac:dyDescent="0.25">
      <c r="B11" s="3" t="s">
        <v>32</v>
      </c>
      <c r="C11" s="3" t="s">
        <v>37</v>
      </c>
      <c r="D11" s="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2:24" ht="20.100000000000001" customHeight="1" x14ac:dyDescent="0.25">
      <c r="B12" s="3" t="s">
        <v>35</v>
      </c>
      <c r="C12" s="3" t="s">
        <v>39</v>
      </c>
      <c r="D12" s="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2:24" ht="20.100000000000001" customHeight="1" x14ac:dyDescent="0.25">
      <c r="B13" s="3" t="s">
        <v>34</v>
      </c>
      <c r="C13" s="3" t="s">
        <v>39</v>
      </c>
      <c r="D13" s="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2:24" ht="20.100000000000001" customHeight="1" x14ac:dyDescent="0.25">
      <c r="B14" s="3" t="s">
        <v>33</v>
      </c>
      <c r="C14" s="3" t="s">
        <v>59</v>
      </c>
      <c r="D14" s="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2:24" ht="20.100000000000001" customHeight="1" x14ac:dyDescent="0.25">
      <c r="B15" s="3" t="s">
        <v>36</v>
      </c>
      <c r="C15" s="3" t="s">
        <v>38</v>
      </c>
      <c r="D15" s="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2:24" ht="30.75" customHeight="1" x14ac:dyDescent="0.25"/>
  </sheetData>
  <mergeCells count="3">
    <mergeCell ref="B2:X2"/>
    <mergeCell ref="M4:S4"/>
    <mergeCell ref="T4:W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93A6F1-1B9B-4C93-9A0D-D2DC036F5D3D}">
          <x14:formula1>
            <xm:f>'Supporting Info'!$B$5:$B$6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BCEE0-E400-4CE8-8502-7F3156D55D7B}">
  <dimension ref="B2:X16"/>
  <sheetViews>
    <sheetView showGridLines="0" tabSelected="1" zoomScale="84" zoomScaleNormal="84" workbookViewId="0">
      <selection activeCell="B5" sqref="B5"/>
    </sheetView>
  </sheetViews>
  <sheetFormatPr defaultRowHeight="20.100000000000001" customHeight="1" x14ac:dyDescent="0.25"/>
  <cols>
    <col min="1" max="1" width="3.28515625" style="1" customWidth="1"/>
    <col min="2" max="2" width="11.7109375" style="1" bestFit="1" customWidth="1"/>
    <col min="3" max="3" width="13.5703125" style="1" bestFit="1" customWidth="1"/>
    <col min="4" max="4" width="8.5703125" style="1" customWidth="1"/>
    <col min="5" max="5" width="6.28515625" style="1" bestFit="1" customWidth="1"/>
    <col min="6" max="6" width="9.7109375" style="1" bestFit="1" customWidth="1"/>
    <col min="7" max="7" width="9.42578125" style="1" bestFit="1" customWidth="1"/>
    <col min="8" max="8" width="9.28515625" style="1" customWidth="1"/>
    <col min="9" max="9" width="7.7109375" style="1" customWidth="1"/>
    <col min="10" max="10" width="8.85546875" style="1" customWidth="1"/>
    <col min="11" max="11" width="9.5703125" style="1" bestFit="1" customWidth="1"/>
    <col min="12" max="12" width="15.7109375" style="1" bestFit="1" customWidth="1"/>
    <col min="13" max="13" width="9.140625" style="1" bestFit="1" customWidth="1"/>
    <col min="14" max="14" width="7.7109375" style="1" bestFit="1" customWidth="1"/>
    <col min="15" max="15" width="11.42578125" style="1" bestFit="1" customWidth="1"/>
    <col min="16" max="16" width="7.28515625" style="1" bestFit="1" customWidth="1"/>
    <col min="17" max="17" width="12.85546875" style="1" customWidth="1"/>
    <col min="18" max="18" width="7.7109375" style="1" bestFit="1" customWidth="1"/>
    <col min="19" max="19" width="9.5703125" style="1" bestFit="1" customWidth="1"/>
    <col min="20" max="20" width="7.28515625" style="1" bestFit="1" customWidth="1"/>
    <col min="21" max="21" width="9.5703125" style="1" bestFit="1" customWidth="1"/>
    <col min="22" max="22" width="7.28515625" style="1" bestFit="1" customWidth="1"/>
    <col min="23" max="23" width="7.7109375" style="1" bestFit="1" customWidth="1"/>
    <col min="24" max="24" width="9.5703125" style="1" bestFit="1" customWidth="1"/>
    <col min="25" max="16384" width="9.140625" style="1"/>
  </cols>
  <sheetData>
    <row r="2" spans="2:24" ht="20.100000000000001" customHeight="1" thickBot="1" x14ac:dyDescent="0.3">
      <c r="B2" s="11" t="s">
        <v>55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2:24" ht="20.100000000000001" customHeight="1" thickTop="1" x14ac:dyDescent="0.25"/>
    <row r="4" spans="2:24" ht="20.100000000000001" customHeight="1" x14ac:dyDescent="0.25">
      <c r="M4" s="12" t="s">
        <v>56</v>
      </c>
      <c r="N4" s="13"/>
      <c r="O4" s="13"/>
      <c r="P4" s="13"/>
      <c r="Q4" s="13"/>
      <c r="R4" s="13"/>
      <c r="S4" s="14"/>
      <c r="T4" s="12" t="s">
        <v>57</v>
      </c>
      <c r="U4" s="13"/>
      <c r="V4" s="13"/>
      <c r="W4" s="14"/>
    </row>
    <row r="5" spans="2:24" ht="39.950000000000003" customHeight="1" x14ac:dyDescent="0.25">
      <c r="B5" s="2" t="s">
        <v>5</v>
      </c>
      <c r="C5" s="2" t="s">
        <v>14</v>
      </c>
      <c r="D5" s="2" t="s">
        <v>15</v>
      </c>
      <c r="E5" s="2" t="s">
        <v>16</v>
      </c>
      <c r="F5" s="2" t="s">
        <v>17</v>
      </c>
      <c r="G5" s="10" t="s">
        <v>62</v>
      </c>
      <c r="H5" s="10" t="s">
        <v>18</v>
      </c>
      <c r="I5" s="10" t="s">
        <v>19</v>
      </c>
      <c r="J5" s="10" t="s">
        <v>20</v>
      </c>
      <c r="K5" s="2" t="s">
        <v>21</v>
      </c>
      <c r="L5" s="10" t="str">
        <f>"CTC for "&amp;F6&amp;", " &amp;E6</f>
        <v>CTC for February, 2016</v>
      </c>
      <c r="M5" s="10" t="s">
        <v>22</v>
      </c>
      <c r="N5" s="2" t="s">
        <v>23</v>
      </c>
      <c r="O5" s="10" t="s">
        <v>61</v>
      </c>
      <c r="P5" s="2" t="s">
        <v>24</v>
      </c>
      <c r="Q5" s="2" t="s">
        <v>25</v>
      </c>
      <c r="R5" s="2" t="s">
        <v>26</v>
      </c>
      <c r="S5" s="2" t="s">
        <v>27</v>
      </c>
      <c r="T5" s="2" t="s">
        <v>28</v>
      </c>
      <c r="U5" s="10" t="s">
        <v>29</v>
      </c>
      <c r="V5" s="2" t="s">
        <v>30</v>
      </c>
      <c r="W5" s="2" t="s">
        <v>27</v>
      </c>
      <c r="X5" s="10" t="s">
        <v>31</v>
      </c>
    </row>
    <row r="6" spans="2:24" ht="20.100000000000001" customHeight="1" x14ac:dyDescent="0.25">
      <c r="B6" s="3" t="s">
        <v>0</v>
      </c>
      <c r="C6" s="3" t="s">
        <v>37</v>
      </c>
      <c r="D6" s="5" t="s">
        <v>53</v>
      </c>
      <c r="E6" s="3">
        <v>2016</v>
      </c>
      <c r="F6" s="3" t="s">
        <v>41</v>
      </c>
      <c r="G6" s="3">
        <f>IF(F6="January",31,IF(F6="February",28,IF(F6="March",31,IF(F6="April",30,IF(F6="May",31,IF(F6="June",30,IF(F6="July",31,IF(F6="August",31,IF(F6="September",30,IF(F6="October",31,IF(F6="Novenber",30,IF(F6="December",31," "))))))))))))</f>
        <v>28</v>
      </c>
      <c r="H6" s="3">
        <v>2</v>
      </c>
      <c r="I6" s="3">
        <v>0</v>
      </c>
      <c r="J6" s="3">
        <f>IF(I6&gt;H6,G6-I6+H6,G6)</f>
        <v>28</v>
      </c>
      <c r="K6" s="9">
        <v>1000</v>
      </c>
      <c r="L6" s="9">
        <f>IF(B6=0,"",ROUNDDOWN(K6/G6*J6,0))</f>
        <v>1000</v>
      </c>
      <c r="M6" s="9">
        <f>ROUNDDOWN($L6*50%,0)</f>
        <v>500</v>
      </c>
      <c r="N6" s="9">
        <f>ROUNDDOWN($L6*25%,0)</f>
        <v>250</v>
      </c>
      <c r="O6" s="9">
        <f>ROUNDDOWN($L6*10%,0)</f>
        <v>100</v>
      </c>
      <c r="P6" s="9">
        <v>100</v>
      </c>
      <c r="Q6" s="9">
        <v>100</v>
      </c>
      <c r="R6" s="9">
        <v>120</v>
      </c>
      <c r="S6" s="9">
        <f>SUM(M6:R6)</f>
        <v>1170</v>
      </c>
      <c r="T6" s="9">
        <f>ROUNDUP($M6*9%,0)</f>
        <v>45</v>
      </c>
      <c r="U6" s="9">
        <f>(IF(M6*12&gt;523600,157804.25+(M6*12-523600)*37%,IF(M6*12&gt;209425,47843+(M6*12-209425)*35%,IF(M6*12&gt;164925,33603+(M6*12-164925)*32%,IF(M6*12&gt;86375,14751+(M6*12-86375)*24%,IF(M6*12&gt;40525,4664+(M6*12-40525)*22%,IF(M6*12&gt;9950,995+(M6*12-9950)*12%,IF(M6*12&lt;=9950,M6*12*10%,""))))))))/12</f>
        <v>50</v>
      </c>
      <c r="V6" s="9">
        <v>30</v>
      </c>
      <c r="W6" s="9">
        <f>SUM(T6:V6)</f>
        <v>125</v>
      </c>
      <c r="X6" s="9">
        <f>$S6-$T6</f>
        <v>1125</v>
      </c>
    </row>
    <row r="7" spans="2:24" ht="20.100000000000001" customHeight="1" x14ac:dyDescent="0.25">
      <c r="B7" s="3" t="s">
        <v>1</v>
      </c>
      <c r="C7" s="3" t="s">
        <v>38</v>
      </c>
      <c r="D7" s="5" t="s">
        <v>52</v>
      </c>
      <c r="E7" s="3">
        <f>IF($B7=0, " ", $E$6)</f>
        <v>2016</v>
      </c>
      <c r="F7" s="3" t="str">
        <f>IF($B7=0, " ", $F$6)</f>
        <v>February</v>
      </c>
      <c r="G7" s="3">
        <f t="shared" ref="G7:G15" si="0">IF(F7="January",31,IF(F7="February",28,IF(F7="March",31,IF(F7="April",30,IF(F7="May",31,IF(F7="June",30,IF(F7="July",31,IF(F7="August",31,IF(F7="September",30,IF(F7="October",31,IF(F7="Novenber",30,IF(F7="December",31," "))))))))))))</f>
        <v>28</v>
      </c>
      <c r="H7" s="3">
        <v>2</v>
      </c>
      <c r="I7" s="3">
        <v>2</v>
      </c>
      <c r="J7" s="3">
        <f t="shared" ref="J7:J15" si="1">IF(I7&gt;H7,G7-I7+H7,G7)</f>
        <v>28</v>
      </c>
      <c r="K7" s="9">
        <v>1200</v>
      </c>
      <c r="L7" s="9">
        <f t="shared" ref="L7:L15" si="2">IF(B7=0,"",ROUNDDOWN(K7/G7*J7,0))</f>
        <v>1200</v>
      </c>
      <c r="M7" s="9">
        <f t="shared" ref="M7:M15" si="3">ROUNDDOWN($L7*50%,0)</f>
        <v>600</v>
      </c>
      <c r="N7" s="9">
        <f t="shared" ref="N7:N15" si="4">ROUNDDOWN($L7*25%,0)</f>
        <v>300</v>
      </c>
      <c r="O7" s="9">
        <f t="shared" ref="O7:O15" si="5">ROUNDDOWN($L7*10%,0)</f>
        <v>120</v>
      </c>
      <c r="P7" s="9">
        <v>100</v>
      </c>
      <c r="Q7" s="9">
        <v>80</v>
      </c>
      <c r="R7" s="9">
        <v>200</v>
      </c>
      <c r="S7" s="9">
        <f t="shared" ref="S7:S15" si="6">SUM(M7:R7)</f>
        <v>1400</v>
      </c>
      <c r="T7" s="9">
        <f t="shared" ref="T7:T15" si="7">ROUNDUP($M7*9%,0)</f>
        <v>54</v>
      </c>
      <c r="U7" s="9">
        <f t="shared" ref="U7:U15" si="8">(IF(M7*12&gt;523600,157804.25+(M7*12-523600)*37%,IF(M7*12&gt;209425,47843+(M7*12-209425)*35%,IF(M7*12&gt;164925,33603+(M7*12-164925)*32%,IF(M7*12&gt;86375,14751+(M7*12-86375)*24%,IF(M7*12&gt;40525,4664+(M7*12-40525)*22%,IF(M7*12&gt;9950,995+(M7*12-9950)*12%,IF(M7*12&lt;=9950,M7*12*10%,""))))))))/12</f>
        <v>60</v>
      </c>
      <c r="V7" s="9">
        <v>30</v>
      </c>
      <c r="W7" s="9">
        <f t="shared" ref="W7:W15" si="9">SUM(T7:V7)</f>
        <v>144</v>
      </c>
      <c r="X7" s="9">
        <f t="shared" ref="X7:X15" si="10">$S7-$T7</f>
        <v>1346</v>
      </c>
    </row>
    <row r="8" spans="2:24" ht="20.100000000000001" customHeight="1" x14ac:dyDescent="0.25">
      <c r="B8" s="3" t="s">
        <v>2</v>
      </c>
      <c r="C8" s="3" t="s">
        <v>39</v>
      </c>
      <c r="D8" s="5" t="s">
        <v>52</v>
      </c>
      <c r="E8" s="3">
        <f t="shared" ref="E8:E15" si="11">IF($B8=0, " ", $E$6)</f>
        <v>2016</v>
      </c>
      <c r="F8" s="3" t="str">
        <f t="shared" ref="F8:F15" si="12">IF($B8=0, " ", $F$6)</f>
        <v>February</v>
      </c>
      <c r="G8" s="3">
        <f t="shared" si="0"/>
        <v>28</v>
      </c>
      <c r="H8" s="3">
        <v>2</v>
      </c>
      <c r="I8" s="3">
        <v>3</v>
      </c>
      <c r="J8" s="3">
        <f t="shared" si="1"/>
        <v>27</v>
      </c>
      <c r="K8" s="9">
        <v>3000</v>
      </c>
      <c r="L8" s="9">
        <f t="shared" si="2"/>
        <v>2892</v>
      </c>
      <c r="M8" s="9">
        <f t="shared" si="3"/>
        <v>1446</v>
      </c>
      <c r="N8" s="9">
        <f t="shared" si="4"/>
        <v>723</v>
      </c>
      <c r="O8" s="9">
        <f t="shared" si="5"/>
        <v>289</v>
      </c>
      <c r="P8" s="9">
        <v>100</v>
      </c>
      <c r="Q8" s="9">
        <v>70</v>
      </c>
      <c r="R8" s="9">
        <v>125</v>
      </c>
      <c r="S8" s="9">
        <f t="shared" si="6"/>
        <v>2753</v>
      </c>
      <c r="T8" s="9">
        <f t="shared" si="7"/>
        <v>131</v>
      </c>
      <c r="U8" s="9">
        <f t="shared" si="8"/>
        <v>156.93666666666667</v>
      </c>
      <c r="V8" s="9">
        <v>100</v>
      </c>
      <c r="W8" s="9">
        <f t="shared" si="9"/>
        <v>387.93666666666667</v>
      </c>
      <c r="X8" s="9">
        <f t="shared" si="10"/>
        <v>2622</v>
      </c>
    </row>
    <row r="9" spans="2:24" ht="20.100000000000001" customHeight="1" x14ac:dyDescent="0.25">
      <c r="B9" s="3" t="s">
        <v>3</v>
      </c>
      <c r="C9" s="3" t="s">
        <v>59</v>
      </c>
      <c r="D9" s="5" t="s">
        <v>52</v>
      </c>
      <c r="E9" s="3">
        <f t="shared" si="11"/>
        <v>2016</v>
      </c>
      <c r="F9" s="3" t="str">
        <f t="shared" si="12"/>
        <v>February</v>
      </c>
      <c r="G9" s="3">
        <f t="shared" si="0"/>
        <v>28</v>
      </c>
      <c r="H9" s="3">
        <v>2</v>
      </c>
      <c r="I9" s="3">
        <v>1</v>
      </c>
      <c r="J9" s="3">
        <f t="shared" si="1"/>
        <v>28</v>
      </c>
      <c r="K9" s="9">
        <v>1800</v>
      </c>
      <c r="L9" s="9">
        <f t="shared" si="2"/>
        <v>1800</v>
      </c>
      <c r="M9" s="9">
        <f t="shared" si="3"/>
        <v>900</v>
      </c>
      <c r="N9" s="9">
        <f t="shared" si="4"/>
        <v>450</v>
      </c>
      <c r="O9" s="9">
        <f t="shared" si="5"/>
        <v>180</v>
      </c>
      <c r="P9" s="9">
        <v>100</v>
      </c>
      <c r="Q9" s="9">
        <v>80</v>
      </c>
      <c r="R9" s="9">
        <v>130</v>
      </c>
      <c r="S9" s="9">
        <f t="shared" si="6"/>
        <v>1840</v>
      </c>
      <c r="T9" s="9">
        <f t="shared" si="7"/>
        <v>81</v>
      </c>
      <c r="U9" s="9">
        <f t="shared" si="8"/>
        <v>91.416666666666671</v>
      </c>
      <c r="V9" s="9">
        <v>70</v>
      </c>
      <c r="W9" s="9">
        <f t="shared" si="9"/>
        <v>242.41666666666669</v>
      </c>
      <c r="X9" s="9">
        <f t="shared" si="10"/>
        <v>1759</v>
      </c>
    </row>
    <row r="10" spans="2:24" ht="20.100000000000001" customHeight="1" x14ac:dyDescent="0.25">
      <c r="B10" s="3" t="s">
        <v>4</v>
      </c>
      <c r="C10" s="3" t="s">
        <v>60</v>
      </c>
      <c r="D10" s="5" t="s">
        <v>52</v>
      </c>
      <c r="E10" s="3">
        <f t="shared" si="11"/>
        <v>2016</v>
      </c>
      <c r="F10" s="3" t="str">
        <f t="shared" si="12"/>
        <v>February</v>
      </c>
      <c r="G10" s="3">
        <f t="shared" si="0"/>
        <v>28</v>
      </c>
      <c r="H10" s="3">
        <v>2</v>
      </c>
      <c r="I10" s="3">
        <v>2</v>
      </c>
      <c r="J10" s="3">
        <f t="shared" si="1"/>
        <v>28</v>
      </c>
      <c r="K10" s="9">
        <v>2300</v>
      </c>
      <c r="L10" s="9">
        <f t="shared" si="2"/>
        <v>2300</v>
      </c>
      <c r="M10" s="9">
        <f t="shared" si="3"/>
        <v>1150</v>
      </c>
      <c r="N10" s="9">
        <f t="shared" si="4"/>
        <v>575</v>
      </c>
      <c r="O10" s="9">
        <f t="shared" si="5"/>
        <v>230</v>
      </c>
      <c r="P10" s="9">
        <v>100</v>
      </c>
      <c r="Q10" s="9">
        <v>70</v>
      </c>
      <c r="R10" s="9">
        <v>200</v>
      </c>
      <c r="S10" s="9">
        <f t="shared" si="6"/>
        <v>2325</v>
      </c>
      <c r="T10" s="9">
        <f t="shared" si="7"/>
        <v>104</v>
      </c>
      <c r="U10" s="9">
        <f t="shared" si="8"/>
        <v>121.41666666666667</v>
      </c>
      <c r="V10" s="9">
        <v>105</v>
      </c>
      <c r="W10" s="9">
        <f t="shared" si="9"/>
        <v>330.41666666666669</v>
      </c>
      <c r="X10" s="9">
        <f t="shared" si="10"/>
        <v>2221</v>
      </c>
    </row>
    <row r="11" spans="2:24" ht="20.100000000000001" customHeight="1" x14ac:dyDescent="0.25">
      <c r="B11" s="3" t="s">
        <v>32</v>
      </c>
      <c r="C11" s="3" t="s">
        <v>37</v>
      </c>
      <c r="D11" s="5" t="s">
        <v>52</v>
      </c>
      <c r="E11" s="3">
        <f t="shared" si="11"/>
        <v>2016</v>
      </c>
      <c r="F11" s="3" t="str">
        <f t="shared" si="12"/>
        <v>February</v>
      </c>
      <c r="G11" s="3">
        <f t="shared" si="0"/>
        <v>28</v>
      </c>
      <c r="H11" s="3">
        <v>2</v>
      </c>
      <c r="I11" s="3">
        <v>3</v>
      </c>
      <c r="J11" s="3">
        <f t="shared" si="1"/>
        <v>27</v>
      </c>
      <c r="K11" s="9">
        <v>1050</v>
      </c>
      <c r="L11" s="9">
        <f t="shared" si="2"/>
        <v>1012</v>
      </c>
      <c r="M11" s="9">
        <f t="shared" si="3"/>
        <v>506</v>
      </c>
      <c r="N11" s="9">
        <f t="shared" si="4"/>
        <v>253</v>
      </c>
      <c r="O11" s="9">
        <f t="shared" si="5"/>
        <v>101</v>
      </c>
      <c r="P11" s="9">
        <v>100</v>
      </c>
      <c r="Q11" s="9">
        <v>50</v>
      </c>
      <c r="R11" s="9">
        <v>150</v>
      </c>
      <c r="S11" s="9">
        <f t="shared" si="6"/>
        <v>1160</v>
      </c>
      <c r="T11" s="9">
        <f t="shared" si="7"/>
        <v>46</v>
      </c>
      <c r="U11" s="9">
        <f t="shared" si="8"/>
        <v>50.6</v>
      </c>
      <c r="V11" s="9">
        <v>35</v>
      </c>
      <c r="W11" s="9">
        <f t="shared" si="9"/>
        <v>131.6</v>
      </c>
      <c r="X11" s="9">
        <f t="shared" si="10"/>
        <v>1114</v>
      </c>
    </row>
    <row r="12" spans="2:24" ht="20.100000000000001" customHeight="1" x14ac:dyDescent="0.25">
      <c r="B12" s="3" t="s">
        <v>35</v>
      </c>
      <c r="C12" s="3" t="s">
        <v>39</v>
      </c>
      <c r="D12" s="5" t="s">
        <v>53</v>
      </c>
      <c r="E12" s="3">
        <f t="shared" si="11"/>
        <v>2016</v>
      </c>
      <c r="F12" s="3" t="str">
        <f t="shared" si="12"/>
        <v>February</v>
      </c>
      <c r="G12" s="3">
        <f t="shared" si="0"/>
        <v>28</v>
      </c>
      <c r="H12" s="3">
        <v>2</v>
      </c>
      <c r="I12" s="3">
        <v>1</v>
      </c>
      <c r="J12" s="3">
        <f t="shared" si="1"/>
        <v>28</v>
      </c>
      <c r="K12" s="9">
        <v>3100</v>
      </c>
      <c r="L12" s="9">
        <f t="shared" si="2"/>
        <v>3100</v>
      </c>
      <c r="M12" s="9">
        <f t="shared" si="3"/>
        <v>1550</v>
      </c>
      <c r="N12" s="9">
        <f t="shared" si="4"/>
        <v>775</v>
      </c>
      <c r="O12" s="9">
        <f t="shared" si="5"/>
        <v>310</v>
      </c>
      <c r="P12" s="9">
        <v>100</v>
      </c>
      <c r="Q12" s="9">
        <v>100</v>
      </c>
      <c r="R12" s="9">
        <v>200</v>
      </c>
      <c r="S12" s="9">
        <f t="shared" si="6"/>
        <v>3035</v>
      </c>
      <c r="T12" s="9">
        <f t="shared" si="7"/>
        <v>140</v>
      </c>
      <c r="U12" s="9">
        <f t="shared" si="8"/>
        <v>169.41666666666666</v>
      </c>
      <c r="V12" s="9">
        <v>160</v>
      </c>
      <c r="W12" s="9">
        <f t="shared" si="9"/>
        <v>469.41666666666663</v>
      </c>
      <c r="X12" s="9">
        <f t="shared" si="10"/>
        <v>2895</v>
      </c>
    </row>
    <row r="13" spans="2:24" ht="20.100000000000001" customHeight="1" x14ac:dyDescent="0.25">
      <c r="B13" s="3" t="s">
        <v>34</v>
      </c>
      <c r="C13" s="3" t="s">
        <v>39</v>
      </c>
      <c r="D13" s="5" t="s">
        <v>53</v>
      </c>
      <c r="E13" s="3">
        <f t="shared" si="11"/>
        <v>2016</v>
      </c>
      <c r="F13" s="3" t="str">
        <f t="shared" si="12"/>
        <v>February</v>
      </c>
      <c r="G13" s="3">
        <f t="shared" si="0"/>
        <v>28</v>
      </c>
      <c r="H13" s="3">
        <v>2</v>
      </c>
      <c r="I13" s="3">
        <v>2</v>
      </c>
      <c r="J13" s="3">
        <f t="shared" si="1"/>
        <v>28</v>
      </c>
      <c r="K13" s="9">
        <v>3050</v>
      </c>
      <c r="L13" s="9">
        <f t="shared" si="2"/>
        <v>3050</v>
      </c>
      <c r="M13" s="9">
        <f t="shared" si="3"/>
        <v>1525</v>
      </c>
      <c r="N13" s="9">
        <f t="shared" si="4"/>
        <v>762</v>
      </c>
      <c r="O13" s="9">
        <f t="shared" si="5"/>
        <v>305</v>
      </c>
      <c r="P13" s="9">
        <v>100</v>
      </c>
      <c r="Q13" s="9">
        <v>120</v>
      </c>
      <c r="R13" s="9">
        <v>130</v>
      </c>
      <c r="S13" s="9">
        <f t="shared" si="6"/>
        <v>2942</v>
      </c>
      <c r="T13" s="9">
        <f t="shared" si="7"/>
        <v>138</v>
      </c>
      <c r="U13" s="9">
        <f t="shared" si="8"/>
        <v>166.41666666666666</v>
      </c>
      <c r="V13" s="9">
        <v>155</v>
      </c>
      <c r="W13" s="9">
        <f t="shared" si="9"/>
        <v>459.41666666666663</v>
      </c>
      <c r="X13" s="9">
        <f t="shared" si="10"/>
        <v>2804</v>
      </c>
    </row>
    <row r="14" spans="2:24" ht="20.100000000000001" customHeight="1" x14ac:dyDescent="0.25">
      <c r="B14" s="3" t="s">
        <v>33</v>
      </c>
      <c r="C14" s="3" t="s">
        <v>59</v>
      </c>
      <c r="D14" s="5" t="s">
        <v>52</v>
      </c>
      <c r="E14" s="3">
        <f t="shared" si="11"/>
        <v>2016</v>
      </c>
      <c r="F14" s="3" t="str">
        <f t="shared" si="12"/>
        <v>February</v>
      </c>
      <c r="G14" s="3">
        <f t="shared" si="0"/>
        <v>28</v>
      </c>
      <c r="H14" s="3">
        <v>2</v>
      </c>
      <c r="I14" s="3">
        <v>0</v>
      </c>
      <c r="J14" s="3">
        <f t="shared" si="1"/>
        <v>28</v>
      </c>
      <c r="K14" s="9">
        <v>1900</v>
      </c>
      <c r="L14" s="9">
        <f t="shared" si="2"/>
        <v>1900</v>
      </c>
      <c r="M14" s="9">
        <f t="shared" si="3"/>
        <v>950</v>
      </c>
      <c r="N14" s="9">
        <f t="shared" si="4"/>
        <v>475</v>
      </c>
      <c r="O14" s="9">
        <f t="shared" si="5"/>
        <v>190</v>
      </c>
      <c r="P14" s="9">
        <v>100</v>
      </c>
      <c r="Q14" s="9">
        <v>130</v>
      </c>
      <c r="R14" s="9">
        <v>150</v>
      </c>
      <c r="S14" s="9">
        <f t="shared" si="6"/>
        <v>1995</v>
      </c>
      <c r="T14" s="9">
        <f t="shared" si="7"/>
        <v>86</v>
      </c>
      <c r="U14" s="9">
        <f t="shared" si="8"/>
        <v>97.416666666666671</v>
      </c>
      <c r="V14" s="9">
        <v>65</v>
      </c>
      <c r="W14" s="9">
        <f t="shared" si="9"/>
        <v>248.41666666666669</v>
      </c>
      <c r="X14" s="9">
        <f t="shared" si="10"/>
        <v>1909</v>
      </c>
    </row>
    <row r="15" spans="2:24" ht="20.100000000000001" customHeight="1" x14ac:dyDescent="0.25">
      <c r="B15" s="3" t="s">
        <v>36</v>
      </c>
      <c r="C15" s="3" t="s">
        <v>38</v>
      </c>
      <c r="D15" s="5" t="s">
        <v>53</v>
      </c>
      <c r="E15" s="3">
        <f t="shared" si="11"/>
        <v>2016</v>
      </c>
      <c r="F15" s="3" t="str">
        <f t="shared" si="12"/>
        <v>February</v>
      </c>
      <c r="G15" s="3">
        <f t="shared" si="0"/>
        <v>28</v>
      </c>
      <c r="H15" s="3">
        <v>2</v>
      </c>
      <c r="I15" s="3">
        <v>2</v>
      </c>
      <c r="J15" s="3">
        <f t="shared" si="1"/>
        <v>28</v>
      </c>
      <c r="K15" s="9">
        <v>1300</v>
      </c>
      <c r="L15" s="9">
        <f t="shared" si="2"/>
        <v>1300</v>
      </c>
      <c r="M15" s="9">
        <f t="shared" si="3"/>
        <v>650</v>
      </c>
      <c r="N15" s="9">
        <f t="shared" si="4"/>
        <v>325</v>
      </c>
      <c r="O15" s="9">
        <f t="shared" si="5"/>
        <v>130</v>
      </c>
      <c r="P15" s="9">
        <v>100</v>
      </c>
      <c r="Q15" s="9">
        <v>50</v>
      </c>
      <c r="R15" s="9">
        <v>200</v>
      </c>
      <c r="S15" s="9">
        <f t="shared" si="6"/>
        <v>1455</v>
      </c>
      <c r="T15" s="9">
        <f t="shared" si="7"/>
        <v>59</v>
      </c>
      <c r="U15" s="9">
        <f t="shared" si="8"/>
        <v>65</v>
      </c>
      <c r="V15" s="9">
        <v>40</v>
      </c>
      <c r="W15" s="9">
        <f t="shared" si="9"/>
        <v>164</v>
      </c>
      <c r="X15" s="9">
        <f t="shared" si="10"/>
        <v>1396</v>
      </c>
    </row>
    <row r="16" spans="2:24" ht="36" customHeight="1" x14ac:dyDescent="0.25"/>
  </sheetData>
  <mergeCells count="3">
    <mergeCell ref="B2:X2"/>
    <mergeCell ref="M4:S4"/>
    <mergeCell ref="T4:W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D027D09-D256-4314-981C-439F6DCAFC9F}">
          <x14:formula1>
            <xm:f>'Supporting Info'!$D$5:$D$16</xm:f>
          </x14:formula1>
          <xm:sqref>F6</xm:sqref>
        </x14:dataValidation>
        <x14:dataValidation type="list" allowBlank="1" showInputMessage="1" showErrorMessage="1" xr:uid="{4A6C8CCC-75A5-428F-B2A2-B26AB2F3581F}">
          <x14:formula1>
            <xm:f>'Supporting Info'!$F$5:$F$13</xm:f>
          </x14:formula1>
          <xm:sqref>E6</xm:sqref>
        </x14:dataValidation>
        <x14:dataValidation type="list" allowBlank="1" showInputMessage="1" showErrorMessage="1" xr:uid="{9BC0D21F-841F-4E7C-ABA5-C62E5ADA5F9B}">
          <x14:formula1>
            <xm:f>'Supporting Info'!$B$5:$B$6</xm:f>
          </x14:formula1>
          <xm:sqref>D6:D15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48B8C-46AF-4E31-BD25-2B7A8D4558A2}">
  <sheetPr codeName="Sheet4"/>
  <dimension ref="B2:F16"/>
  <sheetViews>
    <sheetView showGridLines="0" zoomScaleNormal="10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2" width="9.140625" style="1" customWidth="1"/>
    <col min="3" max="3" width="7" style="1" customWidth="1"/>
    <col min="4" max="4" width="10.85546875" style="1" bestFit="1" customWidth="1"/>
    <col min="5" max="16384" width="9.140625" style="1"/>
  </cols>
  <sheetData>
    <row r="2" spans="2:6" ht="20.100000000000001" customHeight="1" thickBot="1" x14ac:dyDescent="0.3">
      <c r="B2" s="11" t="s">
        <v>54</v>
      </c>
      <c r="C2" s="11"/>
      <c r="D2" s="11"/>
      <c r="E2" s="11"/>
      <c r="F2" s="11"/>
    </row>
    <row r="3" spans="2:6" ht="20.100000000000001" customHeight="1" thickTop="1" x14ac:dyDescent="0.25"/>
    <row r="4" spans="2:6" ht="20.100000000000001" customHeight="1" x14ac:dyDescent="0.25">
      <c r="B4" s="6" t="s">
        <v>15</v>
      </c>
      <c r="D4" s="2" t="s">
        <v>17</v>
      </c>
      <c r="F4" s="2" t="s">
        <v>16</v>
      </c>
    </row>
    <row r="5" spans="2:6" ht="20.100000000000001" customHeight="1" x14ac:dyDescent="0.25">
      <c r="B5" s="3" t="s">
        <v>52</v>
      </c>
      <c r="D5" s="3" t="s">
        <v>40</v>
      </c>
      <c r="F5" s="8">
        <v>2016</v>
      </c>
    </row>
    <row r="6" spans="2:6" ht="20.100000000000001" customHeight="1" x14ac:dyDescent="0.25">
      <c r="B6" s="3" t="s">
        <v>53</v>
      </c>
      <c r="D6" s="3" t="s">
        <v>41</v>
      </c>
      <c r="F6" s="8">
        <v>2017</v>
      </c>
    </row>
    <row r="7" spans="2:6" ht="20.100000000000001" customHeight="1" x14ac:dyDescent="0.25">
      <c r="B7" s="7"/>
      <c r="D7" s="3" t="s">
        <v>42</v>
      </c>
      <c r="F7" s="8">
        <v>2018</v>
      </c>
    </row>
    <row r="8" spans="2:6" ht="20.100000000000001" customHeight="1" x14ac:dyDescent="0.25">
      <c r="B8" s="7"/>
      <c r="D8" s="3" t="s">
        <v>43</v>
      </c>
      <c r="F8" s="8">
        <v>2019</v>
      </c>
    </row>
    <row r="9" spans="2:6" ht="20.100000000000001" customHeight="1" x14ac:dyDescent="0.25">
      <c r="B9" s="7"/>
      <c r="D9" s="3" t="s">
        <v>44</v>
      </c>
      <c r="F9" s="8">
        <v>2020</v>
      </c>
    </row>
    <row r="10" spans="2:6" ht="20.100000000000001" customHeight="1" x14ac:dyDescent="0.25">
      <c r="D10" s="3" t="s">
        <v>45</v>
      </c>
      <c r="F10" s="8">
        <v>2021</v>
      </c>
    </row>
    <row r="11" spans="2:6" ht="20.100000000000001" customHeight="1" x14ac:dyDescent="0.25">
      <c r="D11" s="3" t="s">
        <v>46</v>
      </c>
      <c r="F11" s="8">
        <v>2022</v>
      </c>
    </row>
    <row r="12" spans="2:6" ht="20.100000000000001" customHeight="1" x14ac:dyDescent="0.25">
      <c r="D12" s="3" t="s">
        <v>47</v>
      </c>
      <c r="F12" s="8">
        <v>2023</v>
      </c>
    </row>
    <row r="13" spans="2:6" ht="20.100000000000001" customHeight="1" x14ac:dyDescent="0.25">
      <c r="D13" s="3" t="s">
        <v>48</v>
      </c>
      <c r="F13" s="8">
        <v>2024</v>
      </c>
    </row>
    <row r="14" spans="2:6" ht="20.100000000000001" customHeight="1" x14ac:dyDescent="0.25">
      <c r="D14" s="3" t="s">
        <v>49</v>
      </c>
    </row>
    <row r="15" spans="2:6" ht="20.100000000000001" customHeight="1" x14ac:dyDescent="0.25">
      <c r="D15" s="3" t="s">
        <v>50</v>
      </c>
    </row>
    <row r="16" spans="2:6" ht="20.100000000000001" customHeight="1" x14ac:dyDescent="0.25">
      <c r="D16" s="3" t="s">
        <v>51</v>
      </c>
    </row>
  </sheetData>
  <mergeCells count="1">
    <mergeCell ref="B2:F2"/>
  </mergeCells>
  <phoneticPr fontId="4" type="noConversion"/>
  <dataValidations count="1">
    <dataValidation type="list" allowBlank="1" showInputMessage="1" showErrorMessage="1" sqref="F5" xr:uid="{69B55F50-04DD-4BB1-9790-62498AD19317}">
      <formula1>$D$5:$D$16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9BD33-C95D-4F3A-8C3D-2DB39FD8FDA4}">
  <sheetPr codeName="Sheet3"/>
  <dimension ref="B2:X16"/>
  <sheetViews>
    <sheetView showGridLines="0" zoomScale="84" zoomScaleNormal="84" workbookViewId="0">
      <selection activeCell="B5" sqref="B5"/>
    </sheetView>
  </sheetViews>
  <sheetFormatPr defaultRowHeight="20.100000000000001" customHeight="1" x14ac:dyDescent="0.25"/>
  <cols>
    <col min="1" max="1" width="3.28515625" style="1" customWidth="1"/>
    <col min="2" max="2" width="6.7109375" style="1" bestFit="1" customWidth="1"/>
    <col min="3" max="3" width="9" style="1" bestFit="1" customWidth="1"/>
    <col min="4" max="4" width="8.5703125" style="1" customWidth="1"/>
    <col min="5" max="5" width="6.28515625" style="1" bestFit="1" customWidth="1"/>
    <col min="6" max="6" width="9.7109375" style="1" bestFit="1" customWidth="1"/>
    <col min="7" max="7" width="9.42578125" style="1" bestFit="1" customWidth="1"/>
    <col min="8" max="8" width="9.28515625" style="1" customWidth="1"/>
    <col min="9" max="9" width="7.7109375" style="1" customWidth="1"/>
    <col min="10" max="10" width="8.85546875" style="1" customWidth="1"/>
    <col min="11" max="11" width="9.5703125" style="1" bestFit="1" customWidth="1"/>
    <col min="12" max="12" width="9" style="1" bestFit="1" customWidth="1"/>
    <col min="13" max="13" width="9.140625" style="1" bestFit="1" customWidth="1"/>
    <col min="14" max="14" width="8.42578125" style="1" bestFit="1" customWidth="1"/>
    <col min="15" max="15" width="11.42578125" style="1" bestFit="1" customWidth="1"/>
    <col min="16" max="16" width="7.28515625" style="1" bestFit="1" customWidth="1"/>
    <col min="17" max="17" width="12.85546875" style="1" customWidth="1"/>
    <col min="18" max="18" width="7.7109375" style="1" bestFit="1" customWidth="1"/>
    <col min="19" max="19" width="9.5703125" style="1" bestFit="1" customWidth="1"/>
    <col min="20" max="20" width="8.42578125" style="1" bestFit="1" customWidth="1"/>
    <col min="21" max="21" width="9.5703125" style="1" bestFit="1" customWidth="1"/>
    <col min="22" max="22" width="7.28515625" style="1" bestFit="1" customWidth="1"/>
    <col min="23" max="24" width="8.42578125" style="1" bestFit="1" customWidth="1"/>
    <col min="25" max="16384" width="9.140625" style="1"/>
  </cols>
  <sheetData>
    <row r="2" spans="2:24" ht="20.100000000000001" customHeight="1" thickBot="1" x14ac:dyDescent="0.3">
      <c r="B2" s="15" t="s">
        <v>63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2:24" ht="20.100000000000001" customHeight="1" thickTop="1" x14ac:dyDescent="0.25"/>
    <row r="4" spans="2:24" ht="20.100000000000001" customHeight="1" x14ac:dyDescent="0.25">
      <c r="M4" s="12" t="s">
        <v>56</v>
      </c>
      <c r="N4" s="13"/>
      <c r="O4" s="13"/>
      <c r="P4" s="13"/>
      <c r="Q4" s="13"/>
      <c r="R4" s="13"/>
      <c r="S4" s="14"/>
      <c r="T4" s="12" t="s">
        <v>57</v>
      </c>
      <c r="U4" s="13"/>
      <c r="V4" s="13"/>
      <c r="W4" s="14"/>
    </row>
    <row r="5" spans="2:24" ht="39.950000000000003" customHeight="1" x14ac:dyDescent="0.25">
      <c r="B5" s="2" t="s">
        <v>5</v>
      </c>
      <c r="C5" s="2" t="s">
        <v>14</v>
      </c>
      <c r="D5" s="2" t="s">
        <v>15</v>
      </c>
      <c r="E5" s="2" t="s">
        <v>16</v>
      </c>
      <c r="F5" s="2" t="s">
        <v>17</v>
      </c>
      <c r="G5" s="10" t="s">
        <v>62</v>
      </c>
      <c r="H5" s="10" t="s">
        <v>18</v>
      </c>
      <c r="I5" s="10" t="s">
        <v>19</v>
      </c>
      <c r="J5" s="10" t="s">
        <v>20</v>
      </c>
      <c r="K5" s="2" t="s">
        <v>21</v>
      </c>
      <c r="L5" s="10" t="str">
        <f>"CTC for "&amp;F6&amp;", " &amp;E6</f>
        <v xml:space="preserve">CTC for , </v>
      </c>
      <c r="M5" s="10" t="s">
        <v>22</v>
      </c>
      <c r="N5" s="2" t="s">
        <v>23</v>
      </c>
      <c r="O5" s="10" t="s">
        <v>61</v>
      </c>
      <c r="P5" s="2" t="s">
        <v>24</v>
      </c>
      <c r="Q5" s="2" t="s">
        <v>25</v>
      </c>
      <c r="R5" s="2" t="s">
        <v>26</v>
      </c>
      <c r="S5" s="2" t="s">
        <v>27</v>
      </c>
      <c r="T5" s="2" t="s">
        <v>28</v>
      </c>
      <c r="U5" s="10" t="s">
        <v>29</v>
      </c>
      <c r="V5" s="2" t="s">
        <v>30</v>
      </c>
      <c r="W5" s="2" t="s">
        <v>27</v>
      </c>
      <c r="X5" s="10" t="s">
        <v>31</v>
      </c>
    </row>
    <row r="6" spans="2:24" ht="20.100000000000001" customHeight="1" x14ac:dyDescent="0.25">
      <c r="B6" s="3"/>
      <c r="C6" s="3"/>
      <c r="D6" s="5"/>
      <c r="E6" s="3"/>
      <c r="F6" s="3"/>
      <c r="G6" s="3" t="str">
        <f>IF(F6="January",31,IF(F6="February",28,IF(F6="March",31,IF(F6="April",30,IF(F6="May",31,IF(F6="June",30,IF(F6="July",31,IF(F6="August",31,IF(F6="September",30,IF(F6="October",31,IF(F6="Novenber",30,IF(F6="December",31," "))))))))))))</f>
        <v xml:space="preserve"> </v>
      </c>
      <c r="H6" s="3"/>
      <c r="I6" s="3"/>
      <c r="J6" s="3" t="str">
        <f>IF(I6&gt;H6,G6-I6+H6,G6)</f>
        <v xml:space="preserve"> </v>
      </c>
      <c r="K6" s="9"/>
      <c r="L6" s="9" t="str">
        <f>IF(B6=0,"",ROUNDDOWN(K6/G6*J6,0))</f>
        <v/>
      </c>
      <c r="M6" s="9" t="e">
        <f>ROUNDDOWN($L6*50%,0)</f>
        <v>#VALUE!</v>
      </c>
      <c r="N6" s="9" t="e">
        <f>ROUNDDOWN($L6*25%,0)</f>
        <v>#VALUE!</v>
      </c>
      <c r="O6" s="9" t="e">
        <f>ROUNDDOWN($L6*10%,0)</f>
        <v>#VALUE!</v>
      </c>
      <c r="P6" s="9"/>
      <c r="Q6" s="9"/>
      <c r="R6" s="9"/>
      <c r="S6" s="9" t="e">
        <f>SUM(M6:R6)</f>
        <v>#VALUE!</v>
      </c>
      <c r="T6" s="9" t="e">
        <f>ROUNDUP($M6*9%,0)</f>
        <v>#VALUE!</v>
      </c>
      <c r="U6" s="9" t="e">
        <f>(IF(M6*12&gt;523600,157804.25+(M6*12-523600)*37%,IF(M6*12&gt;209425,47843+(M6*12-209425)*35%,IF(M6*12&gt;164925,33603+(M6*12-164925)*32%,IF(M6*12&gt;86375,14751+(M6*12-86375)*24%,IF(M6*12&gt;40525,4664+(M6*12-40525)*22%,IF(M6*12&gt;9950,995+(M6*12-9950)*12%,IF(M6*12&lt;=9950,M6*12*10%,""))))))))/12</f>
        <v>#VALUE!</v>
      </c>
      <c r="V6" s="9"/>
      <c r="W6" s="9" t="e">
        <f>SUM(T6:V6)</f>
        <v>#VALUE!</v>
      </c>
      <c r="X6" s="9" t="e">
        <f>$S6-$T6</f>
        <v>#VALUE!</v>
      </c>
    </row>
    <row r="7" spans="2:24" ht="20.100000000000001" customHeight="1" x14ac:dyDescent="0.25">
      <c r="B7" s="3"/>
      <c r="C7" s="3"/>
      <c r="D7" s="5"/>
      <c r="E7" s="3" t="str">
        <f>IF($B7=0, " ", $E$6)</f>
        <v xml:space="preserve"> </v>
      </c>
      <c r="F7" s="3" t="str">
        <f>IF($B7=0, " ", $F$6)</f>
        <v xml:space="preserve"> </v>
      </c>
      <c r="G7" s="3" t="str">
        <f t="shared" ref="G7:G15" si="0">IF(F7="January",31,IF(F7="February",28,IF(F7="March",31,IF(F7="April",30,IF(F7="May",31,IF(F7="June",30,IF(F7="July",31,IF(F7="August",31,IF(F7="September",30,IF(F7="October",31,IF(F7="Novenber",30,IF(F7="December",31," "))))))))))))</f>
        <v xml:space="preserve"> </v>
      </c>
      <c r="H7" s="3"/>
      <c r="I7" s="3"/>
      <c r="J7" s="3" t="str">
        <f t="shared" ref="J7:J15" si="1">IF(I7&gt;H7,G7-I7+H7,G7)</f>
        <v xml:space="preserve"> </v>
      </c>
      <c r="K7" s="9"/>
      <c r="L7" s="9" t="str">
        <f t="shared" ref="L7:L15" si="2">IF(B7=0,"",ROUNDDOWN(K7/G7*J7,0))</f>
        <v/>
      </c>
      <c r="M7" s="9" t="e">
        <f t="shared" ref="M7:M15" si="3">ROUNDDOWN($L7*50%,0)</f>
        <v>#VALUE!</v>
      </c>
      <c r="N7" s="9" t="e">
        <f t="shared" ref="N7:N15" si="4">ROUNDDOWN($L7*25%,0)</f>
        <v>#VALUE!</v>
      </c>
      <c r="O7" s="9" t="e">
        <f t="shared" ref="O7:O15" si="5">ROUNDDOWN($L7*10%,0)</f>
        <v>#VALUE!</v>
      </c>
      <c r="P7" s="9"/>
      <c r="Q7" s="9"/>
      <c r="R7" s="9"/>
      <c r="S7" s="9" t="e">
        <f t="shared" ref="S7:S15" si="6">SUM(M7:R7)</f>
        <v>#VALUE!</v>
      </c>
      <c r="T7" s="9" t="e">
        <f t="shared" ref="T7:T15" si="7">ROUNDUP($M7*9%,0)</f>
        <v>#VALUE!</v>
      </c>
      <c r="U7" s="9" t="e">
        <f t="shared" ref="U7:U15" si="8">(IF(M7*12&gt;523600,157804.25+(M7*12-523600)*37%,IF(M7*12&gt;209425,47843+(M7*12-209425)*35%,IF(M7*12&gt;164925,33603+(M7*12-164925)*32%,IF(M7*12&gt;86375,14751+(M7*12-86375)*24%,IF(M7*12&gt;40525,4664+(M7*12-40525)*22%,IF(M7*12&gt;9950,995+(M7*12-9950)*12%,IF(M7*12&lt;=9950,M7*12*10%,""))))))))/12</f>
        <v>#VALUE!</v>
      </c>
      <c r="V7" s="9"/>
      <c r="W7" s="9" t="e">
        <f t="shared" ref="W7:W15" si="9">SUM(T7:V7)</f>
        <v>#VALUE!</v>
      </c>
      <c r="X7" s="9" t="e">
        <f t="shared" ref="X7:X15" si="10">$S7-$T7</f>
        <v>#VALUE!</v>
      </c>
    </row>
    <row r="8" spans="2:24" ht="20.100000000000001" customHeight="1" x14ac:dyDescent="0.25">
      <c r="B8" s="3"/>
      <c r="C8" s="3"/>
      <c r="D8" s="5"/>
      <c r="E8" s="3" t="str">
        <f t="shared" ref="E8:E15" si="11">IF($B8=0, " ", $E$6)</f>
        <v xml:space="preserve"> </v>
      </c>
      <c r="F8" s="3" t="str">
        <f t="shared" ref="F8:F15" si="12">IF($B8=0, " ", $F$6)</f>
        <v xml:space="preserve"> </v>
      </c>
      <c r="G8" s="3" t="str">
        <f t="shared" si="0"/>
        <v xml:space="preserve"> </v>
      </c>
      <c r="H8" s="3"/>
      <c r="I8" s="3"/>
      <c r="J8" s="3" t="str">
        <f t="shared" si="1"/>
        <v xml:space="preserve"> </v>
      </c>
      <c r="K8" s="9"/>
      <c r="L8" s="9" t="str">
        <f t="shared" si="2"/>
        <v/>
      </c>
      <c r="M8" s="9" t="e">
        <f t="shared" si="3"/>
        <v>#VALUE!</v>
      </c>
      <c r="N8" s="9" t="e">
        <f t="shared" si="4"/>
        <v>#VALUE!</v>
      </c>
      <c r="O8" s="9" t="e">
        <f t="shared" si="5"/>
        <v>#VALUE!</v>
      </c>
      <c r="P8" s="9"/>
      <c r="Q8" s="9"/>
      <c r="R8" s="9"/>
      <c r="S8" s="9" t="e">
        <f t="shared" si="6"/>
        <v>#VALUE!</v>
      </c>
      <c r="T8" s="9" t="e">
        <f t="shared" si="7"/>
        <v>#VALUE!</v>
      </c>
      <c r="U8" s="9" t="e">
        <f t="shared" si="8"/>
        <v>#VALUE!</v>
      </c>
      <c r="V8" s="9"/>
      <c r="W8" s="9" t="e">
        <f t="shared" si="9"/>
        <v>#VALUE!</v>
      </c>
      <c r="X8" s="9" t="e">
        <f t="shared" si="10"/>
        <v>#VALUE!</v>
      </c>
    </row>
    <row r="9" spans="2:24" ht="20.100000000000001" customHeight="1" x14ac:dyDescent="0.25">
      <c r="B9" s="3"/>
      <c r="C9" s="3"/>
      <c r="D9" s="5"/>
      <c r="E9" s="3" t="str">
        <f t="shared" si="11"/>
        <v xml:space="preserve"> </v>
      </c>
      <c r="F9" s="3" t="str">
        <f t="shared" si="12"/>
        <v xml:space="preserve"> </v>
      </c>
      <c r="G9" s="3" t="str">
        <f t="shared" si="0"/>
        <v xml:space="preserve"> </v>
      </c>
      <c r="H9" s="3"/>
      <c r="I9" s="3"/>
      <c r="J9" s="3" t="str">
        <f t="shared" si="1"/>
        <v xml:space="preserve"> </v>
      </c>
      <c r="K9" s="9"/>
      <c r="L9" s="9" t="str">
        <f t="shared" si="2"/>
        <v/>
      </c>
      <c r="M9" s="9" t="e">
        <f t="shared" si="3"/>
        <v>#VALUE!</v>
      </c>
      <c r="N9" s="9" t="e">
        <f t="shared" si="4"/>
        <v>#VALUE!</v>
      </c>
      <c r="O9" s="9" t="e">
        <f t="shared" si="5"/>
        <v>#VALUE!</v>
      </c>
      <c r="P9" s="9"/>
      <c r="Q9" s="9"/>
      <c r="R9" s="9"/>
      <c r="S9" s="9" t="e">
        <f t="shared" si="6"/>
        <v>#VALUE!</v>
      </c>
      <c r="T9" s="9" t="e">
        <f t="shared" si="7"/>
        <v>#VALUE!</v>
      </c>
      <c r="U9" s="9" t="e">
        <f t="shared" si="8"/>
        <v>#VALUE!</v>
      </c>
      <c r="V9" s="9"/>
      <c r="W9" s="9" t="e">
        <f t="shared" si="9"/>
        <v>#VALUE!</v>
      </c>
      <c r="X9" s="9" t="e">
        <f t="shared" si="10"/>
        <v>#VALUE!</v>
      </c>
    </row>
    <row r="10" spans="2:24" ht="20.100000000000001" customHeight="1" x14ac:dyDescent="0.25">
      <c r="B10" s="3"/>
      <c r="C10" s="3"/>
      <c r="D10" s="5"/>
      <c r="E10" s="3" t="str">
        <f t="shared" si="11"/>
        <v xml:space="preserve"> </v>
      </c>
      <c r="F10" s="3" t="str">
        <f t="shared" si="12"/>
        <v xml:space="preserve"> </v>
      </c>
      <c r="G10" s="3" t="str">
        <f t="shared" si="0"/>
        <v xml:space="preserve"> </v>
      </c>
      <c r="H10" s="3"/>
      <c r="I10" s="3"/>
      <c r="J10" s="3" t="str">
        <f t="shared" si="1"/>
        <v xml:space="preserve"> </v>
      </c>
      <c r="K10" s="9"/>
      <c r="L10" s="9" t="str">
        <f t="shared" si="2"/>
        <v/>
      </c>
      <c r="M10" s="9" t="e">
        <f t="shared" si="3"/>
        <v>#VALUE!</v>
      </c>
      <c r="N10" s="9" t="e">
        <f t="shared" si="4"/>
        <v>#VALUE!</v>
      </c>
      <c r="O10" s="9" t="e">
        <f t="shared" si="5"/>
        <v>#VALUE!</v>
      </c>
      <c r="P10" s="9"/>
      <c r="Q10" s="9"/>
      <c r="R10" s="9"/>
      <c r="S10" s="9" t="e">
        <f t="shared" si="6"/>
        <v>#VALUE!</v>
      </c>
      <c r="T10" s="9" t="e">
        <f t="shared" si="7"/>
        <v>#VALUE!</v>
      </c>
      <c r="U10" s="9" t="e">
        <f t="shared" si="8"/>
        <v>#VALUE!</v>
      </c>
      <c r="V10" s="9"/>
      <c r="W10" s="9" t="e">
        <f t="shared" si="9"/>
        <v>#VALUE!</v>
      </c>
      <c r="X10" s="9" t="e">
        <f t="shared" si="10"/>
        <v>#VALUE!</v>
      </c>
    </row>
    <row r="11" spans="2:24" ht="20.100000000000001" customHeight="1" x14ac:dyDescent="0.25">
      <c r="B11" s="3"/>
      <c r="C11" s="3"/>
      <c r="D11" s="5"/>
      <c r="E11" s="3" t="str">
        <f t="shared" si="11"/>
        <v xml:space="preserve"> </v>
      </c>
      <c r="F11" s="3" t="str">
        <f t="shared" si="12"/>
        <v xml:space="preserve"> </v>
      </c>
      <c r="G11" s="3" t="str">
        <f t="shared" si="0"/>
        <v xml:space="preserve"> </v>
      </c>
      <c r="H11" s="3"/>
      <c r="I11" s="3"/>
      <c r="J11" s="3" t="str">
        <f t="shared" si="1"/>
        <v xml:space="preserve"> </v>
      </c>
      <c r="K11" s="9"/>
      <c r="L11" s="9" t="str">
        <f t="shared" si="2"/>
        <v/>
      </c>
      <c r="M11" s="9" t="e">
        <f t="shared" si="3"/>
        <v>#VALUE!</v>
      </c>
      <c r="N11" s="9" t="e">
        <f t="shared" si="4"/>
        <v>#VALUE!</v>
      </c>
      <c r="O11" s="9" t="e">
        <f t="shared" si="5"/>
        <v>#VALUE!</v>
      </c>
      <c r="P11" s="9"/>
      <c r="Q11" s="9"/>
      <c r="R11" s="9"/>
      <c r="S11" s="9" t="e">
        <f t="shared" si="6"/>
        <v>#VALUE!</v>
      </c>
      <c r="T11" s="9" t="e">
        <f t="shared" si="7"/>
        <v>#VALUE!</v>
      </c>
      <c r="U11" s="9" t="e">
        <f t="shared" si="8"/>
        <v>#VALUE!</v>
      </c>
      <c r="V11" s="9"/>
      <c r="W11" s="9" t="e">
        <f t="shared" si="9"/>
        <v>#VALUE!</v>
      </c>
      <c r="X11" s="9" t="e">
        <f t="shared" si="10"/>
        <v>#VALUE!</v>
      </c>
    </row>
    <row r="12" spans="2:24" ht="20.100000000000001" customHeight="1" x14ac:dyDescent="0.25">
      <c r="B12" s="3"/>
      <c r="C12" s="3"/>
      <c r="D12" s="5"/>
      <c r="E12" s="3" t="str">
        <f t="shared" si="11"/>
        <v xml:space="preserve"> </v>
      </c>
      <c r="F12" s="3" t="str">
        <f t="shared" si="12"/>
        <v xml:space="preserve"> </v>
      </c>
      <c r="G12" s="3" t="str">
        <f t="shared" si="0"/>
        <v xml:space="preserve"> </v>
      </c>
      <c r="H12" s="3"/>
      <c r="I12" s="3"/>
      <c r="J12" s="3" t="str">
        <f t="shared" si="1"/>
        <v xml:space="preserve"> </v>
      </c>
      <c r="K12" s="9"/>
      <c r="L12" s="9" t="str">
        <f t="shared" si="2"/>
        <v/>
      </c>
      <c r="M12" s="9" t="e">
        <f t="shared" si="3"/>
        <v>#VALUE!</v>
      </c>
      <c r="N12" s="9" t="e">
        <f t="shared" si="4"/>
        <v>#VALUE!</v>
      </c>
      <c r="O12" s="9" t="e">
        <f t="shared" si="5"/>
        <v>#VALUE!</v>
      </c>
      <c r="P12" s="9"/>
      <c r="Q12" s="9"/>
      <c r="R12" s="9"/>
      <c r="S12" s="9" t="e">
        <f t="shared" si="6"/>
        <v>#VALUE!</v>
      </c>
      <c r="T12" s="9" t="e">
        <f t="shared" si="7"/>
        <v>#VALUE!</v>
      </c>
      <c r="U12" s="9" t="e">
        <f t="shared" si="8"/>
        <v>#VALUE!</v>
      </c>
      <c r="V12" s="9"/>
      <c r="W12" s="9" t="e">
        <f t="shared" si="9"/>
        <v>#VALUE!</v>
      </c>
      <c r="X12" s="9" t="e">
        <f t="shared" si="10"/>
        <v>#VALUE!</v>
      </c>
    </row>
    <row r="13" spans="2:24" ht="20.100000000000001" customHeight="1" x14ac:dyDescent="0.25">
      <c r="B13" s="3"/>
      <c r="C13" s="3"/>
      <c r="D13" s="5"/>
      <c r="E13" s="3" t="str">
        <f t="shared" si="11"/>
        <v xml:space="preserve"> </v>
      </c>
      <c r="F13" s="3" t="str">
        <f t="shared" si="12"/>
        <v xml:space="preserve"> </v>
      </c>
      <c r="G13" s="3" t="str">
        <f t="shared" si="0"/>
        <v xml:space="preserve"> </v>
      </c>
      <c r="H13" s="3"/>
      <c r="I13" s="3"/>
      <c r="J13" s="3" t="str">
        <f t="shared" si="1"/>
        <v xml:space="preserve"> </v>
      </c>
      <c r="K13" s="9"/>
      <c r="L13" s="9" t="str">
        <f t="shared" si="2"/>
        <v/>
      </c>
      <c r="M13" s="9" t="e">
        <f t="shared" si="3"/>
        <v>#VALUE!</v>
      </c>
      <c r="N13" s="9" t="e">
        <f t="shared" si="4"/>
        <v>#VALUE!</v>
      </c>
      <c r="O13" s="9" t="e">
        <f t="shared" si="5"/>
        <v>#VALUE!</v>
      </c>
      <c r="P13" s="9"/>
      <c r="Q13" s="9"/>
      <c r="R13" s="9"/>
      <c r="S13" s="9" t="e">
        <f t="shared" si="6"/>
        <v>#VALUE!</v>
      </c>
      <c r="T13" s="9" t="e">
        <f t="shared" si="7"/>
        <v>#VALUE!</v>
      </c>
      <c r="U13" s="9" t="e">
        <f t="shared" si="8"/>
        <v>#VALUE!</v>
      </c>
      <c r="V13" s="9"/>
      <c r="W13" s="9" t="e">
        <f t="shared" si="9"/>
        <v>#VALUE!</v>
      </c>
      <c r="X13" s="9" t="e">
        <f t="shared" si="10"/>
        <v>#VALUE!</v>
      </c>
    </row>
    <row r="14" spans="2:24" ht="20.100000000000001" customHeight="1" x14ac:dyDescent="0.25">
      <c r="B14" s="3"/>
      <c r="C14" s="3"/>
      <c r="D14" s="5"/>
      <c r="E14" s="3" t="str">
        <f t="shared" si="11"/>
        <v xml:space="preserve"> </v>
      </c>
      <c r="F14" s="3" t="str">
        <f t="shared" si="12"/>
        <v xml:space="preserve"> </v>
      </c>
      <c r="G14" s="3" t="str">
        <f t="shared" si="0"/>
        <v xml:space="preserve"> </v>
      </c>
      <c r="H14" s="3"/>
      <c r="I14" s="3"/>
      <c r="J14" s="3" t="str">
        <f t="shared" si="1"/>
        <v xml:space="preserve"> </v>
      </c>
      <c r="K14" s="9"/>
      <c r="L14" s="9" t="str">
        <f t="shared" si="2"/>
        <v/>
      </c>
      <c r="M14" s="9" t="e">
        <f t="shared" si="3"/>
        <v>#VALUE!</v>
      </c>
      <c r="N14" s="9" t="e">
        <f t="shared" si="4"/>
        <v>#VALUE!</v>
      </c>
      <c r="O14" s="9" t="e">
        <f t="shared" si="5"/>
        <v>#VALUE!</v>
      </c>
      <c r="P14" s="9"/>
      <c r="Q14" s="9"/>
      <c r="R14" s="9"/>
      <c r="S14" s="9" t="e">
        <f t="shared" si="6"/>
        <v>#VALUE!</v>
      </c>
      <c r="T14" s="9" t="e">
        <f t="shared" si="7"/>
        <v>#VALUE!</v>
      </c>
      <c r="U14" s="9" t="e">
        <f t="shared" si="8"/>
        <v>#VALUE!</v>
      </c>
      <c r="V14" s="9"/>
      <c r="W14" s="9" t="e">
        <f t="shared" si="9"/>
        <v>#VALUE!</v>
      </c>
      <c r="X14" s="9" t="e">
        <f t="shared" si="10"/>
        <v>#VALUE!</v>
      </c>
    </row>
    <row r="15" spans="2:24" ht="20.100000000000001" customHeight="1" x14ac:dyDescent="0.25">
      <c r="B15" s="3"/>
      <c r="C15" s="3"/>
      <c r="D15" s="5"/>
      <c r="E15" s="3" t="str">
        <f t="shared" si="11"/>
        <v xml:space="preserve"> </v>
      </c>
      <c r="F15" s="3" t="str">
        <f t="shared" si="12"/>
        <v xml:space="preserve"> </v>
      </c>
      <c r="G15" s="3" t="str">
        <f t="shared" si="0"/>
        <v xml:space="preserve"> </v>
      </c>
      <c r="H15" s="3"/>
      <c r="I15" s="3"/>
      <c r="J15" s="3" t="str">
        <f t="shared" si="1"/>
        <v xml:space="preserve"> </v>
      </c>
      <c r="K15" s="9"/>
      <c r="L15" s="9" t="str">
        <f t="shared" si="2"/>
        <v/>
      </c>
      <c r="M15" s="9" t="e">
        <f t="shared" si="3"/>
        <v>#VALUE!</v>
      </c>
      <c r="N15" s="9" t="e">
        <f t="shared" si="4"/>
        <v>#VALUE!</v>
      </c>
      <c r="O15" s="9" t="e">
        <f t="shared" si="5"/>
        <v>#VALUE!</v>
      </c>
      <c r="P15" s="9"/>
      <c r="Q15" s="9"/>
      <c r="R15" s="9"/>
      <c r="S15" s="9" t="e">
        <f t="shared" si="6"/>
        <v>#VALUE!</v>
      </c>
      <c r="T15" s="9" t="e">
        <f t="shared" si="7"/>
        <v>#VALUE!</v>
      </c>
      <c r="U15" s="9" t="e">
        <f t="shared" si="8"/>
        <v>#VALUE!</v>
      </c>
      <c r="V15" s="9"/>
      <c r="W15" s="9" t="e">
        <f t="shared" si="9"/>
        <v>#VALUE!</v>
      </c>
      <c r="X15" s="9" t="e">
        <f t="shared" si="10"/>
        <v>#VALUE!</v>
      </c>
    </row>
    <row r="16" spans="2:24" ht="36" customHeight="1" x14ac:dyDescent="0.25"/>
  </sheetData>
  <mergeCells count="3">
    <mergeCell ref="B2:X2"/>
    <mergeCell ref="M4:S4"/>
    <mergeCell ref="T4:W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2C0676C-AB7F-43C9-BC25-101F78CB0DFE}">
          <x14:formula1>
            <xm:f>'Supporting Info'!$B$5:$B$6</xm:f>
          </x14:formula1>
          <xm:sqref>D6:D15</xm:sqref>
        </x14:dataValidation>
        <x14:dataValidation type="list" allowBlank="1" showInputMessage="1" showErrorMessage="1" xr:uid="{7B34909E-6BCF-453E-A4A3-C2BBAD75EB3C}">
          <x14:formula1>
            <xm:f>'Supporting Info'!$F$5:$F$13</xm:f>
          </x14:formula1>
          <xm:sqref>E6</xm:sqref>
        </x14:dataValidation>
        <x14:dataValidation type="list" allowBlank="1" showInputMessage="1" showErrorMessage="1" xr:uid="{5CB5F66F-44DE-40D8-8F97-433CDF817F40}">
          <x14:formula1>
            <xm:f>'Supporting Info'!$D$5:$D$16</xm:f>
          </x14:formula1>
          <xm:sqref>F6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D10"/>
  <sheetViews>
    <sheetView showGridLines="0" zoomScale="110" zoomScaleNormal="110" workbookViewId="0">
      <selection activeCell="F7" sqref="F7"/>
    </sheetView>
  </sheetViews>
  <sheetFormatPr defaultRowHeight="20.100000000000001" customHeight="1" x14ac:dyDescent="0.25"/>
  <cols>
    <col min="1" max="1" width="4.7109375" style="1" customWidth="1"/>
    <col min="2" max="4" width="15.7109375" style="1" customWidth="1"/>
    <col min="5" max="5" width="31.85546875" style="1" customWidth="1"/>
    <col min="6" max="16384" width="9.140625" style="1"/>
  </cols>
  <sheetData>
    <row r="2" spans="2:4" ht="20.100000000000001" customHeight="1" thickBot="1" x14ac:dyDescent="0.3">
      <c r="B2" s="11" t="s">
        <v>7</v>
      </c>
      <c r="C2" s="11"/>
      <c r="D2" s="11"/>
    </row>
    <row r="3" spans="2:4" ht="20.100000000000001" customHeight="1" thickTop="1" x14ac:dyDescent="0.25"/>
    <row r="4" spans="2:4" ht="20.100000000000001" customHeight="1" x14ac:dyDescent="0.25">
      <c r="B4" s="2" t="s">
        <v>5</v>
      </c>
      <c r="C4" s="2" t="s">
        <v>8</v>
      </c>
      <c r="D4" s="2" t="s">
        <v>6</v>
      </c>
    </row>
    <row r="5" spans="2:4" ht="20.100000000000001" customHeight="1" x14ac:dyDescent="0.25">
      <c r="B5" s="3" t="s">
        <v>0</v>
      </c>
      <c r="C5" s="3" t="s">
        <v>9</v>
      </c>
      <c r="D5" s="4">
        <v>1000</v>
      </c>
    </row>
    <row r="6" spans="2:4" ht="20.100000000000001" customHeight="1" x14ac:dyDescent="0.25">
      <c r="B6" s="3" t="s">
        <v>1</v>
      </c>
      <c r="C6" s="3" t="s">
        <v>10</v>
      </c>
      <c r="D6" s="4">
        <v>1100</v>
      </c>
    </row>
    <row r="7" spans="2:4" ht="20.100000000000001" customHeight="1" x14ac:dyDescent="0.25">
      <c r="B7" s="3" t="s">
        <v>2</v>
      </c>
      <c r="C7" s="3" t="s">
        <v>11</v>
      </c>
      <c r="D7" s="4">
        <v>1150</v>
      </c>
    </row>
    <row r="8" spans="2:4" ht="20.100000000000001" customHeight="1" x14ac:dyDescent="0.25">
      <c r="B8" s="3" t="s">
        <v>3</v>
      </c>
      <c r="C8" s="3" t="s">
        <v>12</v>
      </c>
      <c r="D8" s="4">
        <v>1050</v>
      </c>
    </row>
    <row r="9" spans="2:4" ht="20.100000000000001" customHeight="1" x14ac:dyDescent="0.25">
      <c r="B9" s="3" t="s">
        <v>4</v>
      </c>
      <c r="C9" s="3" t="s">
        <v>13</v>
      </c>
      <c r="D9" s="4">
        <v>1200</v>
      </c>
    </row>
    <row r="10" spans="2:4" ht="71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x</vt:lpstr>
      <vt:lpstr>Salary Sheet</vt:lpstr>
      <vt:lpstr>Supporting Info</vt:lpstr>
      <vt:lpstr>Practice</vt:lpstr>
      <vt:lpstr>x Set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</cp:lastModifiedBy>
  <cp:revision/>
  <dcterms:created xsi:type="dcterms:W3CDTF">2015-06-05T18:17:20Z</dcterms:created>
  <dcterms:modified xsi:type="dcterms:W3CDTF">2022-10-16T14:09:52Z</dcterms:modified>
  <cp:category/>
  <cp:contentStatus/>
</cp:coreProperties>
</file>