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48\"/>
    </mc:Choice>
  </mc:AlternateContent>
  <xr:revisionPtr revIDLastSave="0" documentId="13_ncr:1_{654CBA60-8D6F-49EA-A4A5-EA486E776C06}" xr6:coauthVersionLast="47" xr6:coauthVersionMax="47" xr10:uidLastSave="{00000000-0000-0000-0000-000000000000}"/>
  <bookViews>
    <workbookView xWindow="-108" yWindow="-108" windowWidth="23256" windowHeight="12576" activeTab="8" xr2:uid="{A5CE009E-B305-4638-9131-C182A16500CE}"/>
  </bookViews>
  <sheets>
    <sheet name="Dataset" sheetId="1" r:id="rId1"/>
    <sheet name="PV" sheetId="2" r:id="rId2"/>
    <sheet name="Generic for CCF" sheetId="3" r:id="rId3"/>
    <sheet name="NPV" sheetId="4" r:id="rId4"/>
    <sheet name="Free CF" sheetId="6" r:id="rId5"/>
    <sheet name="Operating CF " sheetId="7" r:id="rId6"/>
    <sheet name="Forecast CF" sheetId="8" r:id="rId7"/>
    <sheet name="Incremental CF" sheetId="9" r:id="rId8"/>
    <sheet name="IRR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9" l="1"/>
  <c r="C8" i="8"/>
  <c r="C9" i="7"/>
  <c r="C9" i="6"/>
  <c r="H9" i="5"/>
  <c r="G9" i="5"/>
  <c r="F9" i="5"/>
  <c r="E9" i="5"/>
  <c r="D9" i="5"/>
  <c r="C9" i="5"/>
  <c r="C11" i="5" s="1"/>
  <c r="D10" i="2"/>
  <c r="D11" i="2" s="1"/>
  <c r="E10" i="2"/>
  <c r="E11" i="2" s="1"/>
  <c r="F10" i="2"/>
  <c r="F11" i="2" s="1"/>
  <c r="G10" i="2"/>
  <c r="H10" i="2"/>
  <c r="C10" i="2"/>
  <c r="C11" i="2" s="1"/>
  <c r="G11" i="2"/>
  <c r="H11" i="2"/>
  <c r="E12" i="3"/>
  <c r="F12" i="3"/>
  <c r="G12" i="3" s="1"/>
  <c r="H12" i="3" s="1"/>
  <c r="D12" i="3"/>
  <c r="D11" i="3"/>
  <c r="E11" i="3"/>
  <c r="F11" i="3"/>
  <c r="G11" i="3"/>
  <c r="H11" i="3"/>
  <c r="C11" i="3"/>
  <c r="D10" i="3"/>
  <c r="E10" i="3"/>
  <c r="F10" i="3"/>
  <c r="G10" i="3"/>
  <c r="H10" i="3"/>
  <c r="C10" i="3"/>
  <c r="H9" i="3"/>
  <c r="G9" i="3"/>
  <c r="F9" i="3"/>
  <c r="E9" i="3"/>
  <c r="D9" i="3"/>
  <c r="C9" i="3"/>
  <c r="C9" i="4"/>
  <c r="C11" i="4" s="1"/>
  <c r="E9" i="4"/>
  <c r="F9" i="4"/>
  <c r="G9" i="4"/>
  <c r="H9" i="4"/>
  <c r="D9" i="4"/>
  <c r="C12" i="3" l="1"/>
</calcChain>
</file>

<file path=xl/sharedStrings.xml><?xml version="1.0" encoding="utf-8"?>
<sst xmlns="http://schemas.openxmlformats.org/spreadsheetml/2006/main" count="112" uniqueCount="39">
  <si>
    <t>Calculating Cash Flow</t>
  </si>
  <si>
    <t>Discount Rate</t>
  </si>
  <si>
    <t>Year</t>
  </si>
  <si>
    <t>Operating Cash Flow</t>
  </si>
  <si>
    <t>Financing CF</t>
  </si>
  <si>
    <t>Operating CF</t>
  </si>
  <si>
    <t>Investing CF</t>
  </si>
  <si>
    <t>Net CF</t>
  </si>
  <si>
    <t>PVCF</t>
  </si>
  <si>
    <t>PV Factor</t>
  </si>
  <si>
    <t>Cumulative CF</t>
  </si>
  <si>
    <t>NPV</t>
  </si>
  <si>
    <t>Use of NPV Function</t>
  </si>
  <si>
    <t>Cash Outflows</t>
  </si>
  <si>
    <t>Cash Inflows</t>
  </si>
  <si>
    <t>Internal Rate of Return</t>
  </si>
  <si>
    <t>Applying IRR Function</t>
  </si>
  <si>
    <t>Net Income</t>
  </si>
  <si>
    <t>Depreciation</t>
  </si>
  <si>
    <t>Working Capital</t>
  </si>
  <si>
    <t>Capital Expenditure</t>
  </si>
  <si>
    <t>Free Cash Flow</t>
  </si>
  <si>
    <t>Calculating Free Cash Flow</t>
  </si>
  <si>
    <t>Calculating Operating Cash Flow</t>
  </si>
  <si>
    <t>Operating Income</t>
  </si>
  <si>
    <t>Taxes</t>
  </si>
  <si>
    <t>Beginning Cash</t>
  </si>
  <si>
    <t>Project Inflows</t>
  </si>
  <si>
    <t>Project Outflows</t>
  </si>
  <si>
    <t>Calculating Cash Flow Forecast</t>
  </si>
  <si>
    <t>Initial Investment</t>
  </si>
  <si>
    <t>Cash Inflow</t>
  </si>
  <si>
    <t>Rent &amp; Other Expenses</t>
  </si>
  <si>
    <t>Calculating Incremental Cash Flow</t>
  </si>
  <si>
    <t>Incremental Cash Flow</t>
  </si>
  <si>
    <t>Use of PV Function for Discounted Cash Flow</t>
  </si>
  <si>
    <t>Calculating Cumulative Cash Flow</t>
  </si>
  <si>
    <t xml:space="preserve"> Cash Flow Forecast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</si>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</sst>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;[Red]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0" fillId="0" borderId="2" xfId="0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1020-4E14-4B8F-8CA0-BEF2ED81318D}">
  <dimension ref="A2:H9"/>
  <sheetViews>
    <sheetView showGridLines="0" workbookViewId="0">
      <selection activeCell="F16" sqref="F16"/>
    </sheetView>
  </sheetViews>
  <sheetFormatPr defaultRowHeight="19.95" customHeight="1" x14ac:dyDescent="0.3"/>
  <cols>
    <col min="1" max="1" width="4.6640625" style="2" customWidth="1"/>
    <col min="2" max="2" width="22" style="2" customWidth="1"/>
    <col min="3" max="3" width="13" style="2" customWidth="1"/>
    <col min="4" max="4" width="12.33203125" style="2" bestFit="1" customWidth="1"/>
    <col min="5" max="5" width="12.77734375" style="2" bestFit="1" customWidth="1"/>
    <col min="6" max="7" width="11.109375" style="2" bestFit="1" customWidth="1"/>
    <col min="8" max="8" width="10.5546875" style="2" bestFit="1" customWidth="1"/>
    <col min="9" max="16384" width="8.88671875" style="2"/>
  </cols>
  <sheetData>
    <row r="2" spans="1:8" ht="19.95" customHeight="1" thickBot="1" x14ac:dyDescent="0.35">
      <c r="B2" s="12" t="s">
        <v>0</v>
      </c>
      <c r="C2" s="12"/>
      <c r="D2" s="12"/>
      <c r="E2" s="12"/>
      <c r="F2" s="12"/>
      <c r="G2" s="12"/>
      <c r="H2" s="12"/>
    </row>
    <row r="3" spans="1:8" ht="19.95" customHeight="1" thickTop="1" x14ac:dyDescent="0.3"/>
    <row r="4" spans="1:8" ht="19.95" customHeight="1" x14ac:dyDescent="0.3">
      <c r="B4" s="5" t="s">
        <v>1</v>
      </c>
      <c r="C4" s="4">
        <v>0.08</v>
      </c>
    </row>
    <row r="5" spans="1:8" ht="19.95" customHeight="1" x14ac:dyDescent="0.3">
      <c r="A5"/>
      <c r="B5"/>
      <c r="C5"/>
      <c r="D5"/>
      <c r="E5"/>
    </row>
    <row r="6" spans="1:8" ht="19.95" customHeight="1" x14ac:dyDescent="0.3">
      <c r="B6" s="5" t="s">
        <v>2</v>
      </c>
      <c r="C6" s="3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</row>
    <row r="7" spans="1:8" ht="19.95" customHeight="1" x14ac:dyDescent="0.3">
      <c r="B7" s="5" t="s">
        <v>6</v>
      </c>
      <c r="C7" s="11">
        <v>-15000</v>
      </c>
      <c r="D7" s="11">
        <v>-3500</v>
      </c>
      <c r="E7" s="11">
        <v>-1000</v>
      </c>
      <c r="F7" s="11">
        <v>-2600</v>
      </c>
      <c r="G7" s="11">
        <v>-4000</v>
      </c>
      <c r="H7" s="11">
        <v>-4500</v>
      </c>
    </row>
    <row r="8" spans="1:8" ht="19.95" customHeight="1" x14ac:dyDescent="0.3">
      <c r="B8" s="5" t="s">
        <v>4</v>
      </c>
      <c r="C8" s="11">
        <v>-5000</v>
      </c>
      <c r="D8" s="11">
        <v>-1500</v>
      </c>
      <c r="E8" s="11">
        <v>-1500</v>
      </c>
      <c r="F8" s="11">
        <v>-1000</v>
      </c>
      <c r="G8" s="11">
        <v>-1000</v>
      </c>
      <c r="H8" s="11">
        <v>-2000</v>
      </c>
    </row>
    <row r="9" spans="1:8" ht="19.95" customHeight="1" x14ac:dyDescent="0.3">
      <c r="B9" s="5" t="s">
        <v>5</v>
      </c>
      <c r="C9" s="3"/>
      <c r="D9" s="6">
        <v>10000</v>
      </c>
      <c r="E9" s="6">
        <v>14000</v>
      </c>
      <c r="F9" s="6">
        <v>16000</v>
      </c>
      <c r="G9" s="6">
        <v>22000</v>
      </c>
      <c r="H9" s="6">
        <v>24000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C985-FFC6-4786-B0F2-C0107ABA7712}">
  <dimension ref="A2:R12"/>
  <sheetViews>
    <sheetView showGridLines="0" workbookViewId="0">
      <selection activeCell="J7" sqref="J7"/>
    </sheetView>
  </sheetViews>
  <sheetFormatPr defaultRowHeight="19.95" customHeight="1" x14ac:dyDescent="0.3"/>
  <cols>
    <col min="1" max="1" width="4.6640625" style="2" customWidth="1"/>
    <col min="2" max="2" width="22" style="2" customWidth="1"/>
    <col min="3" max="3" width="14.5546875" style="2" customWidth="1"/>
    <col min="4" max="4" width="14.109375" style="2" customWidth="1"/>
    <col min="5" max="5" width="14.33203125" style="2" customWidth="1"/>
    <col min="6" max="6" width="12.6640625" style="2" customWidth="1"/>
    <col min="7" max="7" width="14.44140625" style="2" customWidth="1"/>
    <col min="8" max="8" width="12.33203125" style="2" bestFit="1" customWidth="1"/>
    <col min="9" max="11" width="8.88671875" style="2"/>
    <col min="12" max="12" width="15.88671875" style="2" bestFit="1" customWidth="1"/>
    <col min="13" max="16384" width="8.88671875" style="2"/>
  </cols>
  <sheetData>
    <row r="2" spans="1:18" ht="19.95" customHeight="1" thickBot="1" x14ac:dyDescent="0.35">
      <c r="B2" s="12" t="s">
        <v>35</v>
      </c>
      <c r="C2" s="12"/>
      <c r="D2" s="12"/>
      <c r="E2" s="12"/>
      <c r="F2" s="12"/>
      <c r="G2" s="12"/>
      <c r="H2" s="12"/>
      <c r="L2" s="12" t="s">
        <v>38</v>
      </c>
      <c r="M2" s="12"/>
      <c r="N2" s="12"/>
      <c r="O2" s="12"/>
      <c r="P2" s="12"/>
      <c r="Q2" s="12"/>
      <c r="R2" s="12"/>
    </row>
    <row r="3" spans="1:18" ht="19.95" customHeight="1" thickTop="1" x14ac:dyDescent="0.3"/>
    <row r="4" spans="1:18" ht="19.95" customHeight="1" x14ac:dyDescent="0.3">
      <c r="B4" s="5" t="s">
        <v>1</v>
      </c>
      <c r="C4" s="4">
        <v>0.08</v>
      </c>
      <c r="L4" s="5" t="s">
        <v>1</v>
      </c>
      <c r="M4" s="4">
        <v>0.08</v>
      </c>
      <c r="N4" s="9"/>
    </row>
    <row r="5" spans="1:18" ht="19.95" customHeight="1" x14ac:dyDescent="0.3">
      <c r="A5"/>
      <c r="B5"/>
      <c r="C5"/>
      <c r="D5"/>
      <c r="E5"/>
      <c r="L5"/>
      <c r="M5"/>
      <c r="N5"/>
      <c r="O5"/>
      <c r="P5"/>
    </row>
    <row r="6" spans="1:18" ht="19.95" customHeight="1" x14ac:dyDescent="0.3">
      <c r="B6" s="5" t="s">
        <v>2</v>
      </c>
      <c r="C6" s="3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L6" s="5" t="s">
        <v>2</v>
      </c>
      <c r="M6" s="3">
        <v>0</v>
      </c>
      <c r="N6" s="3">
        <v>1</v>
      </c>
      <c r="O6" s="3">
        <v>2</v>
      </c>
      <c r="P6" s="3">
        <v>3</v>
      </c>
      <c r="Q6" s="3">
        <v>4</v>
      </c>
      <c r="R6" s="3">
        <v>5</v>
      </c>
    </row>
    <row r="7" spans="1:18" ht="19.95" customHeight="1" x14ac:dyDescent="0.3">
      <c r="B7" s="5" t="s">
        <v>6</v>
      </c>
      <c r="C7" s="11">
        <v>-15000</v>
      </c>
      <c r="D7" s="11">
        <v>-3500</v>
      </c>
      <c r="E7" s="11">
        <v>-1000</v>
      </c>
      <c r="F7" s="11">
        <v>-2600</v>
      </c>
      <c r="G7" s="11">
        <v>-4000</v>
      </c>
      <c r="H7" s="11">
        <v>-4500</v>
      </c>
      <c r="L7" s="5" t="s">
        <v>6</v>
      </c>
      <c r="M7" s="11">
        <v>-15000</v>
      </c>
      <c r="N7" s="11">
        <v>-3500</v>
      </c>
      <c r="O7" s="11">
        <v>-1000</v>
      </c>
      <c r="P7" s="11">
        <v>-2600</v>
      </c>
      <c r="Q7" s="11">
        <v>-4000</v>
      </c>
      <c r="R7" s="11">
        <v>-4500</v>
      </c>
    </row>
    <row r="8" spans="1:18" ht="19.95" customHeight="1" x14ac:dyDescent="0.3">
      <c r="B8" s="5" t="s">
        <v>4</v>
      </c>
      <c r="C8" s="11">
        <v>-5000</v>
      </c>
      <c r="D8" s="11">
        <v>-1500</v>
      </c>
      <c r="E8" s="11">
        <v>-1500</v>
      </c>
      <c r="F8" s="11">
        <v>-1000</v>
      </c>
      <c r="G8" s="11">
        <v>-1000</v>
      </c>
      <c r="H8" s="11">
        <v>-2000</v>
      </c>
      <c r="L8" s="5" t="s">
        <v>4</v>
      </c>
      <c r="M8" s="11">
        <v>-5000</v>
      </c>
      <c r="N8" s="11">
        <v>-1500</v>
      </c>
      <c r="O8" s="11">
        <v>-1500</v>
      </c>
      <c r="P8" s="11">
        <v>-1000</v>
      </c>
      <c r="Q8" s="11">
        <v>-1000</v>
      </c>
      <c r="R8" s="11">
        <v>-2000</v>
      </c>
    </row>
    <row r="9" spans="1:18" ht="19.95" customHeight="1" x14ac:dyDescent="0.3">
      <c r="B9" s="5" t="s">
        <v>5</v>
      </c>
      <c r="C9" s="3"/>
      <c r="D9" s="6">
        <v>10000</v>
      </c>
      <c r="E9" s="6">
        <v>14000</v>
      </c>
      <c r="F9" s="6">
        <v>16000</v>
      </c>
      <c r="G9" s="6">
        <v>22000</v>
      </c>
      <c r="H9" s="6">
        <v>24000</v>
      </c>
      <c r="L9" s="5" t="s">
        <v>5</v>
      </c>
      <c r="M9" s="3"/>
      <c r="N9" s="6">
        <v>10000</v>
      </c>
      <c r="O9" s="6">
        <v>14000</v>
      </c>
      <c r="P9" s="6">
        <v>16000</v>
      </c>
      <c r="Q9" s="6">
        <v>22000</v>
      </c>
      <c r="R9" s="6">
        <v>24000</v>
      </c>
    </row>
    <row r="10" spans="1:18" ht="19.95" customHeight="1" x14ac:dyDescent="0.3">
      <c r="B10" s="5" t="s">
        <v>7</v>
      </c>
      <c r="C10" s="11">
        <f>C7+C8+C9</f>
        <v>-20000</v>
      </c>
      <c r="D10" s="11">
        <f t="shared" ref="D10:H10" si="0">D7+D8+D9</f>
        <v>5000</v>
      </c>
      <c r="E10" s="11">
        <f t="shared" si="0"/>
        <v>11500</v>
      </c>
      <c r="F10" s="11">
        <f t="shared" si="0"/>
        <v>12400</v>
      </c>
      <c r="G10" s="11">
        <f t="shared" si="0"/>
        <v>17000</v>
      </c>
      <c r="H10" s="11">
        <f t="shared" si="0"/>
        <v>17500</v>
      </c>
      <c r="L10" s="5" t="s">
        <v>7</v>
      </c>
      <c r="M10" s="11"/>
      <c r="N10" s="11"/>
      <c r="O10" s="11"/>
      <c r="P10" s="11"/>
      <c r="Q10" s="11"/>
      <c r="R10" s="11"/>
    </row>
    <row r="11" spans="1:18" ht="19.95" customHeight="1" x14ac:dyDescent="0.3">
      <c r="B11" s="5" t="s">
        <v>8</v>
      </c>
      <c r="C11" s="7">
        <f>PV($C$4,C6,0,C10)</f>
        <v>20000</v>
      </c>
      <c r="D11" s="7">
        <f t="shared" ref="D11:H11" si="1">PV($C$4,D6,0,D10)</f>
        <v>-4629.6296296296296</v>
      </c>
      <c r="E11" s="7">
        <f t="shared" si="1"/>
        <v>-9859.396433470507</v>
      </c>
      <c r="F11" s="7">
        <f t="shared" si="1"/>
        <v>-9843.5197886501028</v>
      </c>
      <c r="G11" s="7">
        <f t="shared" si="1"/>
        <v>-12495.507497539706</v>
      </c>
      <c r="H11" s="7">
        <f t="shared" si="1"/>
        <v>-11910.205948090677</v>
      </c>
      <c r="L11" s="5" t="s">
        <v>8</v>
      </c>
      <c r="M11" s="7"/>
      <c r="N11" s="7"/>
      <c r="O11" s="7"/>
      <c r="P11" s="7"/>
      <c r="Q11" s="7"/>
      <c r="R11" s="7"/>
    </row>
    <row r="12" spans="1:18" ht="19.95" customHeight="1" x14ac:dyDescent="0.3">
      <c r="L12"/>
      <c r="M12"/>
      <c r="N12" s="10"/>
    </row>
  </sheetData>
  <mergeCells count="2">
    <mergeCell ref="B2:H2"/>
    <mergeCell ref="L2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1A2A-6CED-48FC-8018-7B5442B39667}">
  <dimension ref="A2:R12"/>
  <sheetViews>
    <sheetView showGridLines="0" workbookViewId="0">
      <selection activeCell="I18" sqref="I18"/>
    </sheetView>
  </sheetViews>
  <sheetFormatPr defaultRowHeight="19.95" customHeight="1" x14ac:dyDescent="0.3"/>
  <cols>
    <col min="1" max="1" width="4.6640625" style="2" customWidth="1"/>
    <col min="2" max="2" width="22" style="2" customWidth="1"/>
    <col min="3" max="3" width="14.33203125" style="2" customWidth="1"/>
    <col min="4" max="4" width="12.109375" style="2" bestFit="1" customWidth="1"/>
    <col min="5" max="5" width="12.5546875" style="2" bestFit="1" customWidth="1"/>
    <col min="6" max="7" width="11.21875" style="2" bestFit="1" customWidth="1"/>
    <col min="8" max="8" width="14.109375" style="2" customWidth="1"/>
    <col min="9" max="11" width="8.88671875" style="2"/>
    <col min="12" max="12" width="18.21875" style="2" customWidth="1"/>
    <col min="13" max="16384" width="8.88671875" style="2"/>
  </cols>
  <sheetData>
    <row r="2" spans="1:18" ht="19.95" customHeight="1" thickBot="1" x14ac:dyDescent="0.35">
      <c r="B2" s="12" t="s">
        <v>36</v>
      </c>
      <c r="C2" s="12"/>
      <c r="D2" s="12"/>
      <c r="E2" s="12"/>
      <c r="F2" s="12"/>
      <c r="G2" s="12"/>
      <c r="H2" s="12"/>
      <c r="L2" s="12" t="s">
        <v>38</v>
      </c>
      <c r="M2" s="12"/>
      <c r="N2" s="12"/>
      <c r="O2" s="12"/>
      <c r="P2" s="12"/>
      <c r="Q2" s="12"/>
      <c r="R2" s="12"/>
    </row>
    <row r="3" spans="1:18" ht="19.95" customHeight="1" thickTop="1" x14ac:dyDescent="0.3"/>
    <row r="4" spans="1:18" ht="19.95" customHeight="1" x14ac:dyDescent="0.3">
      <c r="B4" s="5" t="s">
        <v>1</v>
      </c>
      <c r="C4" s="4">
        <v>0.08</v>
      </c>
      <c r="L4" s="5" t="s">
        <v>1</v>
      </c>
      <c r="M4" s="4">
        <v>0.08</v>
      </c>
      <c r="N4" s="9"/>
    </row>
    <row r="5" spans="1:18" ht="19.95" customHeight="1" x14ac:dyDescent="0.3">
      <c r="A5"/>
      <c r="B5"/>
      <c r="C5"/>
      <c r="D5"/>
      <c r="E5"/>
      <c r="L5"/>
      <c r="M5"/>
      <c r="N5"/>
      <c r="O5"/>
      <c r="P5"/>
    </row>
    <row r="6" spans="1:18" ht="19.95" customHeight="1" x14ac:dyDescent="0.3">
      <c r="B6" s="5" t="s">
        <v>2</v>
      </c>
      <c r="C6" s="3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L6" s="5" t="s">
        <v>2</v>
      </c>
      <c r="M6" s="3">
        <v>0</v>
      </c>
      <c r="N6" s="3">
        <v>1</v>
      </c>
      <c r="O6" s="3">
        <v>2</v>
      </c>
      <c r="P6" s="3">
        <v>3</v>
      </c>
      <c r="Q6" s="3">
        <v>4</v>
      </c>
      <c r="R6" s="3">
        <v>5</v>
      </c>
    </row>
    <row r="7" spans="1:18" ht="19.95" customHeight="1" x14ac:dyDescent="0.3">
      <c r="B7" s="5" t="s">
        <v>13</v>
      </c>
      <c r="C7" s="11">
        <v>-20000</v>
      </c>
      <c r="D7" s="11">
        <v>-5000</v>
      </c>
      <c r="E7" s="11">
        <v>-2500</v>
      </c>
      <c r="F7" s="11">
        <v>-3600</v>
      </c>
      <c r="G7" s="11">
        <v>-5000</v>
      </c>
      <c r="H7" s="11">
        <v>-6500</v>
      </c>
      <c r="L7" s="5" t="s">
        <v>13</v>
      </c>
      <c r="M7" s="11">
        <v>-20000</v>
      </c>
      <c r="N7" s="11">
        <v>-5000</v>
      </c>
      <c r="O7" s="11">
        <v>-2500</v>
      </c>
      <c r="P7" s="11">
        <v>-3600</v>
      </c>
      <c r="Q7" s="11">
        <v>-5000</v>
      </c>
      <c r="R7" s="11">
        <v>-6500</v>
      </c>
    </row>
    <row r="8" spans="1:18" ht="19.95" customHeight="1" x14ac:dyDescent="0.3">
      <c r="B8" s="5" t="s">
        <v>14</v>
      </c>
      <c r="C8" s="3"/>
      <c r="D8" s="6">
        <v>10000</v>
      </c>
      <c r="E8" s="6">
        <v>14000</v>
      </c>
      <c r="F8" s="6">
        <v>16000</v>
      </c>
      <c r="G8" s="6">
        <v>22000</v>
      </c>
      <c r="H8" s="6">
        <v>24000</v>
      </c>
      <c r="L8" s="5" t="s">
        <v>14</v>
      </c>
      <c r="M8" s="3"/>
      <c r="N8" s="6">
        <v>10000</v>
      </c>
      <c r="O8" s="6">
        <v>14000</v>
      </c>
      <c r="P8" s="6">
        <v>16000</v>
      </c>
      <c r="Q8" s="6">
        <v>22000</v>
      </c>
      <c r="R8" s="6">
        <v>24000</v>
      </c>
    </row>
    <row r="9" spans="1:18" ht="19.95" customHeight="1" x14ac:dyDescent="0.3">
      <c r="B9" s="5" t="s">
        <v>7</v>
      </c>
      <c r="C9" s="11">
        <f>C7+C8</f>
        <v>-20000</v>
      </c>
      <c r="D9" s="11">
        <f>D7+D8</f>
        <v>5000</v>
      </c>
      <c r="E9" s="11">
        <f t="shared" ref="E9:H9" si="0">E7+E8</f>
        <v>11500</v>
      </c>
      <c r="F9" s="11">
        <f t="shared" si="0"/>
        <v>12400</v>
      </c>
      <c r="G9" s="11">
        <f t="shared" si="0"/>
        <v>17000</v>
      </c>
      <c r="H9" s="11">
        <f t="shared" si="0"/>
        <v>17500</v>
      </c>
      <c r="L9" s="5" t="s">
        <v>7</v>
      </c>
      <c r="M9" s="11"/>
      <c r="N9" s="11"/>
      <c r="O9" s="11"/>
      <c r="P9" s="11"/>
      <c r="Q9" s="11"/>
      <c r="R9" s="11"/>
    </row>
    <row r="10" spans="1:18" ht="19.95" customHeight="1" x14ac:dyDescent="0.3">
      <c r="B10" s="5" t="s">
        <v>9</v>
      </c>
      <c r="C10" s="3">
        <f>1/(1+$C$4)^C6</f>
        <v>1</v>
      </c>
      <c r="D10" s="3">
        <f t="shared" ref="D10:H10" si="1">1/(1+$C$4)^D6</f>
        <v>0.92592592592592582</v>
      </c>
      <c r="E10" s="3">
        <f t="shared" si="1"/>
        <v>0.85733882030178321</v>
      </c>
      <c r="F10" s="3">
        <f t="shared" si="1"/>
        <v>0.79383224102016958</v>
      </c>
      <c r="G10" s="3">
        <f t="shared" si="1"/>
        <v>0.73502985279645328</v>
      </c>
      <c r="H10" s="3">
        <f t="shared" si="1"/>
        <v>0.68058319703375303</v>
      </c>
      <c r="L10" s="5" t="s">
        <v>9</v>
      </c>
      <c r="M10" s="3"/>
      <c r="N10" s="3"/>
      <c r="O10" s="3"/>
      <c r="P10" s="3"/>
      <c r="Q10" s="3"/>
      <c r="R10" s="3"/>
    </row>
    <row r="11" spans="1:18" ht="19.95" customHeight="1" x14ac:dyDescent="0.3">
      <c r="B11" s="5" t="s">
        <v>8</v>
      </c>
      <c r="C11" s="11">
        <f>C10*C9</f>
        <v>-20000</v>
      </c>
      <c r="D11" s="11">
        <f t="shared" ref="D11:H11" si="2">D10*D9</f>
        <v>4629.6296296296287</v>
      </c>
      <c r="E11" s="11">
        <f t="shared" si="2"/>
        <v>9859.396433470507</v>
      </c>
      <c r="F11" s="11">
        <f t="shared" si="2"/>
        <v>9843.5197886501028</v>
      </c>
      <c r="G11" s="11">
        <f t="shared" si="2"/>
        <v>12495.507497539706</v>
      </c>
      <c r="H11" s="11">
        <f t="shared" si="2"/>
        <v>11910.205948090677</v>
      </c>
      <c r="L11" s="5" t="s">
        <v>8</v>
      </c>
      <c r="M11" s="11"/>
      <c r="N11" s="11"/>
      <c r="O11" s="11"/>
      <c r="P11" s="11"/>
      <c r="Q11" s="11"/>
      <c r="R11" s="11"/>
    </row>
    <row r="12" spans="1:18" ht="19.95" customHeight="1" x14ac:dyDescent="0.3">
      <c r="B12" s="5" t="s">
        <v>10</v>
      </c>
      <c r="C12" s="11">
        <f>C11</f>
        <v>-20000</v>
      </c>
      <c r="D12" s="11">
        <f>C12+D11</f>
        <v>-15370.370370370372</v>
      </c>
      <c r="E12" s="11">
        <f t="shared" ref="E12:H12" si="3">D12+E11</f>
        <v>-5510.9739368998653</v>
      </c>
      <c r="F12" s="11">
        <f t="shared" si="3"/>
        <v>4332.5458517502375</v>
      </c>
      <c r="G12" s="11">
        <f t="shared" si="3"/>
        <v>16828.053349289941</v>
      </c>
      <c r="H12" s="11">
        <f t="shared" si="3"/>
        <v>28738.259297380617</v>
      </c>
      <c r="L12" s="5" t="s">
        <v>10</v>
      </c>
      <c r="M12" s="11"/>
      <c r="N12" s="11"/>
      <c r="O12" s="11"/>
      <c r="P12" s="11"/>
      <c r="Q12" s="11"/>
      <c r="R12" s="11"/>
    </row>
  </sheetData>
  <mergeCells count="2">
    <mergeCell ref="B2:H2"/>
    <mergeCell ref="L2:R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BDF3-EBF2-4B99-A294-9AC4AE14D838}">
  <dimension ref="A2:R12"/>
  <sheetViews>
    <sheetView showGridLines="0" zoomScaleNormal="100" workbookViewId="0">
      <selection activeCell="G18" sqref="G18"/>
    </sheetView>
  </sheetViews>
  <sheetFormatPr defaultRowHeight="19.95" customHeight="1" x14ac:dyDescent="0.3"/>
  <cols>
    <col min="1" max="1" width="4.6640625" style="2" customWidth="1"/>
    <col min="2" max="2" width="22" style="2" customWidth="1"/>
    <col min="3" max="3" width="13.44140625" style="2" customWidth="1"/>
    <col min="4" max="4" width="13.21875" style="2" customWidth="1"/>
    <col min="5" max="5" width="12.109375" style="2" bestFit="1" customWidth="1"/>
    <col min="6" max="6" width="12.5546875" style="2" bestFit="1" customWidth="1"/>
    <col min="7" max="8" width="11.21875" style="2" bestFit="1" customWidth="1"/>
    <col min="9" max="11" width="8.88671875" style="2"/>
    <col min="12" max="12" width="18.5546875" style="2" customWidth="1"/>
    <col min="13" max="13" width="14.109375" style="2" customWidth="1"/>
    <col min="14" max="14" width="12.44140625" style="2" customWidth="1"/>
    <col min="15" max="15" width="12.33203125" style="2" customWidth="1"/>
    <col min="16" max="16384" width="8.88671875" style="2"/>
  </cols>
  <sheetData>
    <row r="2" spans="1:18" ht="19.95" customHeight="1" thickBot="1" x14ac:dyDescent="0.35">
      <c r="B2" s="12" t="s">
        <v>12</v>
      </c>
      <c r="C2" s="12"/>
      <c r="D2" s="12"/>
      <c r="E2" s="12"/>
      <c r="F2" s="12"/>
      <c r="G2" s="12"/>
      <c r="H2" s="12"/>
      <c r="L2" s="12" t="s">
        <v>38</v>
      </c>
      <c r="M2" s="12"/>
      <c r="N2" s="12"/>
      <c r="O2" s="12"/>
      <c r="P2" s="12"/>
      <c r="Q2" s="12"/>
      <c r="R2" s="12"/>
    </row>
    <row r="3" spans="1:18" ht="19.95" customHeight="1" thickTop="1" x14ac:dyDescent="0.3"/>
    <row r="4" spans="1:18" ht="19.95" customHeight="1" x14ac:dyDescent="0.3">
      <c r="B4" s="5" t="s">
        <v>1</v>
      </c>
      <c r="C4" s="4">
        <v>0.08</v>
      </c>
      <c r="D4" s="9"/>
      <c r="L4" s="5" t="s">
        <v>1</v>
      </c>
      <c r="M4" s="4">
        <v>0.08</v>
      </c>
      <c r="N4" s="9"/>
    </row>
    <row r="5" spans="1:18" ht="19.95" customHeight="1" x14ac:dyDescent="0.3">
      <c r="A5"/>
      <c r="B5"/>
      <c r="C5"/>
      <c r="D5"/>
      <c r="E5"/>
      <c r="F5"/>
      <c r="L5"/>
      <c r="M5"/>
      <c r="N5"/>
      <c r="O5"/>
      <c r="P5"/>
    </row>
    <row r="6" spans="1:18" ht="19.95" customHeight="1" x14ac:dyDescent="0.3">
      <c r="B6" s="5" t="s">
        <v>2</v>
      </c>
      <c r="C6" s="3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L6" s="5" t="s">
        <v>2</v>
      </c>
      <c r="M6" s="3">
        <v>0</v>
      </c>
      <c r="N6" s="3">
        <v>1</v>
      </c>
      <c r="O6" s="3">
        <v>2</v>
      </c>
      <c r="P6" s="3">
        <v>3</v>
      </c>
      <c r="Q6" s="3">
        <v>4</v>
      </c>
      <c r="R6" s="3">
        <v>5</v>
      </c>
    </row>
    <row r="7" spans="1:18" ht="19.95" customHeight="1" x14ac:dyDescent="0.3">
      <c r="B7" s="5" t="s">
        <v>13</v>
      </c>
      <c r="C7" s="11">
        <v>-20000</v>
      </c>
      <c r="D7" s="11">
        <v>-5000</v>
      </c>
      <c r="E7" s="11">
        <v>-2500</v>
      </c>
      <c r="F7" s="11">
        <v>-3600</v>
      </c>
      <c r="G7" s="11">
        <v>-5000</v>
      </c>
      <c r="H7" s="11">
        <v>-6500</v>
      </c>
      <c r="L7" s="5" t="s">
        <v>13</v>
      </c>
      <c r="M7" s="11">
        <v>-20000</v>
      </c>
      <c r="N7" s="11">
        <v>-5000</v>
      </c>
      <c r="O7" s="11">
        <v>-2500</v>
      </c>
      <c r="P7" s="11">
        <v>-3600</v>
      </c>
      <c r="Q7" s="11">
        <v>-5000</v>
      </c>
      <c r="R7" s="11">
        <v>-6500</v>
      </c>
    </row>
    <row r="8" spans="1:18" ht="19.95" customHeight="1" x14ac:dyDescent="0.3">
      <c r="B8" s="5" t="s">
        <v>14</v>
      </c>
      <c r="C8" s="3"/>
      <c r="D8" s="6">
        <v>10000</v>
      </c>
      <c r="E8" s="6">
        <v>14000</v>
      </c>
      <c r="F8" s="6">
        <v>16000</v>
      </c>
      <c r="G8" s="6">
        <v>22000</v>
      </c>
      <c r="H8" s="6">
        <v>24000</v>
      </c>
      <c r="L8" s="5" t="s">
        <v>14</v>
      </c>
      <c r="M8" s="3"/>
      <c r="N8" s="6">
        <v>10000</v>
      </c>
      <c r="O8" s="6">
        <v>14000</v>
      </c>
      <c r="P8" s="6">
        <v>16000</v>
      </c>
      <c r="Q8" s="6">
        <v>22000</v>
      </c>
      <c r="R8" s="6">
        <v>24000</v>
      </c>
    </row>
    <row r="9" spans="1:18" ht="19.95" customHeight="1" x14ac:dyDescent="0.3">
      <c r="B9" s="5" t="s">
        <v>7</v>
      </c>
      <c r="C9" s="11">
        <f>C7+C8</f>
        <v>-20000</v>
      </c>
      <c r="D9" s="11">
        <f>D7+D8</f>
        <v>5000</v>
      </c>
      <c r="E9" s="11">
        <f t="shared" ref="E9:H9" si="0">E7+E8</f>
        <v>11500</v>
      </c>
      <c r="F9" s="11">
        <f t="shared" si="0"/>
        <v>12400</v>
      </c>
      <c r="G9" s="11">
        <f t="shared" si="0"/>
        <v>17000</v>
      </c>
      <c r="H9" s="11">
        <f t="shared" si="0"/>
        <v>17500</v>
      </c>
      <c r="L9" s="5" t="s">
        <v>7</v>
      </c>
      <c r="M9" s="11"/>
      <c r="N9" s="11"/>
      <c r="O9" s="11"/>
      <c r="P9" s="11"/>
      <c r="Q9" s="11"/>
      <c r="R9" s="11"/>
    </row>
    <row r="10" spans="1:18" ht="19.95" customHeight="1" x14ac:dyDescent="0.3">
      <c r="B10"/>
      <c r="C10"/>
      <c r="D10" s="1"/>
      <c r="E10" s="8"/>
      <c r="F10" s="8"/>
      <c r="G10" s="8"/>
      <c r="H10" s="8"/>
    </row>
    <row r="11" spans="1:18" ht="19.95" customHeight="1" x14ac:dyDescent="0.3">
      <c r="B11" s="5" t="s">
        <v>11</v>
      </c>
      <c r="C11" s="7">
        <f>NPV(C4,D9:H9)+C9</f>
        <v>28738.259297380617</v>
      </c>
      <c r="D11" s="10"/>
      <c r="L11" s="5" t="s">
        <v>11</v>
      </c>
      <c r="M11" s="7"/>
      <c r="N11" s="1"/>
      <c r="O11" s="8"/>
      <c r="P11" s="8"/>
      <c r="Q11" s="8"/>
      <c r="R11" s="8"/>
    </row>
    <row r="12" spans="1:18" ht="19.95" customHeight="1" x14ac:dyDescent="0.3">
      <c r="N12" s="10"/>
    </row>
  </sheetData>
  <mergeCells count="2">
    <mergeCell ref="B2:H2"/>
    <mergeCell ref="L2:R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614E-260C-4FCF-B352-FFA5798D8F50}">
  <dimension ref="B2:M9"/>
  <sheetViews>
    <sheetView showGridLines="0" zoomScaleNormal="100" workbookViewId="0">
      <selection activeCell="G11" sqref="G11"/>
    </sheetView>
  </sheetViews>
  <sheetFormatPr defaultRowHeight="19.95" customHeight="1" x14ac:dyDescent="0.3"/>
  <cols>
    <col min="1" max="1" width="4.6640625" style="2" customWidth="1"/>
    <col min="2" max="2" width="32.77734375" style="2" customWidth="1"/>
    <col min="3" max="3" width="24.21875" style="2" customWidth="1"/>
    <col min="4" max="11" width="8.88671875" style="2"/>
    <col min="12" max="12" width="27.88671875" style="2" customWidth="1"/>
    <col min="13" max="13" width="13.21875" style="2" customWidth="1"/>
    <col min="14" max="16384" width="8.88671875" style="2"/>
  </cols>
  <sheetData>
    <row r="2" spans="2:13" ht="19.95" customHeight="1" thickBot="1" x14ac:dyDescent="0.35">
      <c r="B2" s="12" t="s">
        <v>22</v>
      </c>
      <c r="C2" s="12"/>
      <c r="L2" s="12" t="s">
        <v>38</v>
      </c>
      <c r="M2" s="12"/>
    </row>
    <row r="3" spans="2:13" ht="19.95" customHeight="1" thickTop="1" x14ac:dyDescent="0.3"/>
    <row r="4" spans="2:13" ht="19.95" customHeight="1" x14ac:dyDescent="0.3">
      <c r="B4" s="5" t="s">
        <v>17</v>
      </c>
      <c r="C4" s="6">
        <v>17500</v>
      </c>
      <c r="L4" s="5" t="s">
        <v>17</v>
      </c>
      <c r="M4" s="6">
        <v>17500</v>
      </c>
    </row>
    <row r="5" spans="2:13" ht="19.95" customHeight="1" x14ac:dyDescent="0.3">
      <c r="B5" s="5" t="s">
        <v>18</v>
      </c>
      <c r="C5" s="6">
        <v>100</v>
      </c>
      <c r="L5" s="5" t="s">
        <v>18</v>
      </c>
      <c r="M5" s="6">
        <v>100</v>
      </c>
    </row>
    <row r="6" spans="2:13" ht="19.95" customHeight="1" x14ac:dyDescent="0.3">
      <c r="B6" s="5" t="s">
        <v>19</v>
      </c>
      <c r="C6" s="6">
        <v>4000</v>
      </c>
      <c r="L6" s="5" t="s">
        <v>19</v>
      </c>
      <c r="M6" s="6">
        <v>4000</v>
      </c>
    </row>
    <row r="7" spans="2:13" ht="19.95" customHeight="1" x14ac:dyDescent="0.3">
      <c r="B7" s="5" t="s">
        <v>20</v>
      </c>
      <c r="C7" s="6">
        <v>3100</v>
      </c>
      <c r="L7" s="5" t="s">
        <v>20</v>
      </c>
      <c r="M7" s="6">
        <v>3100</v>
      </c>
    </row>
    <row r="8" spans="2:13" ht="19.95" customHeight="1" x14ac:dyDescent="0.3">
      <c r="B8"/>
      <c r="C8"/>
      <c r="L8"/>
      <c r="M8"/>
    </row>
    <row r="9" spans="2:13" ht="19.95" customHeight="1" x14ac:dyDescent="0.3">
      <c r="B9" s="5" t="s">
        <v>21</v>
      </c>
      <c r="C9" s="7">
        <f>C4+C5-C6-C7</f>
        <v>10500</v>
      </c>
      <c r="L9" s="5" t="s">
        <v>21</v>
      </c>
      <c r="M9" s="7"/>
    </row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B7B2-CE03-4EC0-9DF3-6C1594E25FF5}">
  <dimension ref="B2:M9"/>
  <sheetViews>
    <sheetView showGridLines="0" zoomScaleNormal="100" workbookViewId="0">
      <selection activeCell="E5" sqref="E5"/>
    </sheetView>
  </sheetViews>
  <sheetFormatPr defaultRowHeight="19.95" customHeight="1" x14ac:dyDescent="0.3"/>
  <cols>
    <col min="1" max="1" width="4.6640625" style="2" customWidth="1"/>
    <col min="2" max="2" width="32.77734375" style="2" customWidth="1"/>
    <col min="3" max="3" width="24.21875" style="2" customWidth="1"/>
    <col min="4" max="11" width="8.88671875" style="2"/>
    <col min="12" max="12" width="28.6640625" style="2" customWidth="1"/>
    <col min="13" max="13" width="12.5546875" style="2" customWidth="1"/>
    <col min="14" max="16384" width="8.88671875" style="2"/>
  </cols>
  <sheetData>
    <row r="2" spans="2:13" ht="19.95" customHeight="1" thickBot="1" x14ac:dyDescent="0.35">
      <c r="B2" s="12" t="s">
        <v>23</v>
      </c>
      <c r="C2" s="12"/>
      <c r="L2" s="12" t="s">
        <v>38</v>
      </c>
      <c r="M2" s="12"/>
    </row>
    <row r="3" spans="2:13" ht="19.95" customHeight="1" thickTop="1" x14ac:dyDescent="0.3"/>
    <row r="4" spans="2:13" ht="19.95" customHeight="1" x14ac:dyDescent="0.3">
      <c r="B4" s="5" t="s">
        <v>24</v>
      </c>
      <c r="C4" s="6">
        <v>17500</v>
      </c>
      <c r="L4" s="5" t="s">
        <v>24</v>
      </c>
      <c r="M4" s="6">
        <v>17500</v>
      </c>
    </row>
    <row r="5" spans="2:13" ht="19.95" customHeight="1" x14ac:dyDescent="0.3">
      <c r="B5" s="5" t="s">
        <v>18</v>
      </c>
      <c r="C5" s="6">
        <v>100</v>
      </c>
      <c r="L5" s="5" t="s">
        <v>18</v>
      </c>
      <c r="M5" s="6">
        <v>100</v>
      </c>
    </row>
    <row r="6" spans="2:13" ht="19.95" customHeight="1" x14ac:dyDescent="0.3">
      <c r="B6" s="5" t="s">
        <v>19</v>
      </c>
      <c r="C6" s="6">
        <v>4000</v>
      </c>
      <c r="L6" s="5" t="s">
        <v>19</v>
      </c>
      <c r="M6" s="6">
        <v>4000</v>
      </c>
    </row>
    <row r="7" spans="2:13" ht="19.95" customHeight="1" x14ac:dyDescent="0.3">
      <c r="B7" s="5" t="s">
        <v>25</v>
      </c>
      <c r="C7" s="6">
        <v>1500</v>
      </c>
      <c r="L7" s="5" t="s">
        <v>25</v>
      </c>
      <c r="M7" s="6">
        <v>1500</v>
      </c>
    </row>
    <row r="8" spans="2:13" ht="19.95" customHeight="1" x14ac:dyDescent="0.3">
      <c r="B8"/>
      <c r="C8"/>
      <c r="L8"/>
      <c r="M8"/>
    </row>
    <row r="9" spans="2:13" ht="19.95" customHeight="1" x14ac:dyDescent="0.3">
      <c r="B9" s="5" t="s">
        <v>3</v>
      </c>
      <c r="C9" s="7">
        <f>C4+C5-C6-C7</f>
        <v>12100</v>
      </c>
      <c r="L9" s="5" t="s">
        <v>3</v>
      </c>
      <c r="M9" s="7"/>
    </row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86ED-C2B1-455A-900C-A39676EB9E36}">
  <dimension ref="B2:M8"/>
  <sheetViews>
    <sheetView showGridLines="0" zoomScaleNormal="100" workbookViewId="0">
      <selection activeCell="F7" sqref="F7"/>
    </sheetView>
  </sheetViews>
  <sheetFormatPr defaultRowHeight="19.95" customHeight="1" x14ac:dyDescent="0.3"/>
  <cols>
    <col min="1" max="1" width="4.6640625" style="2" customWidth="1"/>
    <col min="2" max="2" width="32.77734375" style="2" customWidth="1"/>
    <col min="3" max="3" width="24.21875" style="2" customWidth="1"/>
    <col min="4" max="11" width="8.88671875" style="2"/>
    <col min="12" max="12" width="28.5546875" style="2" customWidth="1"/>
    <col min="13" max="13" width="16.88671875" style="2" customWidth="1"/>
    <col min="14" max="16384" width="8.88671875" style="2"/>
  </cols>
  <sheetData>
    <row r="2" spans="2:13" ht="19.95" customHeight="1" thickBot="1" x14ac:dyDescent="0.35">
      <c r="B2" s="12" t="s">
        <v>29</v>
      </c>
      <c r="C2" s="12"/>
      <c r="L2" s="12" t="s">
        <v>38</v>
      </c>
      <c r="M2" s="12"/>
    </row>
    <row r="3" spans="2:13" ht="19.95" customHeight="1" thickTop="1" x14ac:dyDescent="0.3"/>
    <row r="4" spans="2:13" ht="19.95" customHeight="1" x14ac:dyDescent="0.3">
      <c r="B4" s="5" t="s">
        <v>26</v>
      </c>
      <c r="C4" s="6">
        <v>17500</v>
      </c>
      <c r="L4" s="5" t="s">
        <v>26</v>
      </c>
      <c r="M4" s="6">
        <v>17500</v>
      </c>
    </row>
    <row r="5" spans="2:13" ht="19.95" customHeight="1" x14ac:dyDescent="0.3">
      <c r="B5" s="5" t="s">
        <v>27</v>
      </c>
      <c r="C5" s="6">
        <v>20000</v>
      </c>
      <c r="L5" s="5" t="s">
        <v>27</v>
      </c>
      <c r="M5" s="6">
        <v>20000</v>
      </c>
    </row>
    <row r="6" spans="2:13" ht="19.95" customHeight="1" x14ac:dyDescent="0.3">
      <c r="B6" s="5" t="s">
        <v>28</v>
      </c>
      <c r="C6" s="6">
        <v>4000</v>
      </c>
      <c r="L6" s="5" t="s">
        <v>28</v>
      </c>
      <c r="M6" s="6">
        <v>4000</v>
      </c>
    </row>
    <row r="7" spans="2:13" ht="19.95" customHeight="1" x14ac:dyDescent="0.3">
      <c r="B7"/>
      <c r="C7"/>
      <c r="L7"/>
      <c r="M7"/>
    </row>
    <row r="8" spans="2:13" ht="19.95" customHeight="1" x14ac:dyDescent="0.3">
      <c r="B8" s="5" t="s">
        <v>37</v>
      </c>
      <c r="C8" s="7">
        <f>C4+C5-C6</f>
        <v>33500</v>
      </c>
      <c r="L8" s="5" t="s">
        <v>37</v>
      </c>
      <c r="M8" s="7"/>
    </row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B958-B4F1-4022-8DDF-F434EBA59D70}">
  <dimension ref="B2:M8"/>
  <sheetViews>
    <sheetView showGridLines="0" zoomScaleNormal="100" workbookViewId="0">
      <selection activeCell="E4" sqref="E4"/>
    </sheetView>
  </sheetViews>
  <sheetFormatPr defaultRowHeight="19.95" customHeight="1" x14ac:dyDescent="0.3"/>
  <cols>
    <col min="1" max="1" width="4.6640625" style="2" customWidth="1"/>
    <col min="2" max="2" width="32.77734375" style="2" customWidth="1"/>
    <col min="3" max="3" width="24.21875" style="2" customWidth="1"/>
    <col min="4" max="10" width="8.88671875" style="2"/>
    <col min="11" max="11" width="0.109375" style="2" customWidth="1"/>
    <col min="12" max="12" width="34.77734375" style="2" customWidth="1"/>
    <col min="13" max="13" width="16.6640625" style="2" customWidth="1"/>
    <col min="14" max="16384" width="8.88671875" style="2"/>
  </cols>
  <sheetData>
    <row r="2" spans="2:13" ht="19.95" customHeight="1" thickBot="1" x14ac:dyDescent="0.35">
      <c r="B2" s="12" t="s">
        <v>33</v>
      </c>
      <c r="C2" s="12"/>
      <c r="L2" s="12" t="s">
        <v>38</v>
      </c>
      <c r="M2" s="12"/>
    </row>
    <row r="3" spans="2:13" ht="19.95" customHeight="1" thickTop="1" x14ac:dyDescent="0.3"/>
    <row r="4" spans="2:13" ht="19.95" customHeight="1" x14ac:dyDescent="0.3">
      <c r="B4" s="5" t="s">
        <v>30</v>
      </c>
      <c r="C4" s="6">
        <v>37500</v>
      </c>
      <c r="L4" s="5" t="s">
        <v>30</v>
      </c>
      <c r="M4" s="6">
        <v>37500</v>
      </c>
    </row>
    <row r="5" spans="2:13" ht="19.95" customHeight="1" x14ac:dyDescent="0.3">
      <c r="B5" s="5" t="s">
        <v>31</v>
      </c>
      <c r="C5" s="6">
        <v>50000</v>
      </c>
      <c r="L5" s="5" t="s">
        <v>31</v>
      </c>
      <c r="M5" s="6">
        <v>50000</v>
      </c>
    </row>
    <row r="6" spans="2:13" ht="19.95" customHeight="1" x14ac:dyDescent="0.3">
      <c r="B6" s="5" t="s">
        <v>32</v>
      </c>
      <c r="C6" s="6">
        <v>4000</v>
      </c>
      <c r="L6" s="5" t="s">
        <v>32</v>
      </c>
      <c r="M6" s="6">
        <v>4000</v>
      </c>
    </row>
    <row r="7" spans="2:13" ht="19.95" customHeight="1" x14ac:dyDescent="0.3">
      <c r="B7"/>
      <c r="C7"/>
      <c r="L7"/>
      <c r="M7"/>
    </row>
    <row r="8" spans="2:13" ht="19.95" customHeight="1" x14ac:dyDescent="0.3">
      <c r="B8" s="5" t="s">
        <v>34</v>
      </c>
      <c r="C8" s="7">
        <f>-C4+C5-C6</f>
        <v>8500</v>
      </c>
      <c r="L8" s="5" t="s">
        <v>34</v>
      </c>
      <c r="M8" s="7"/>
    </row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40AD-E716-4F9D-B62F-4671E3A3E0E8}">
  <dimension ref="A2:R11"/>
  <sheetViews>
    <sheetView showGridLines="0" tabSelected="1" workbookViewId="0">
      <selection activeCell="C14" sqref="C14"/>
    </sheetView>
  </sheetViews>
  <sheetFormatPr defaultRowHeight="19.95" customHeight="1" x14ac:dyDescent="0.3"/>
  <cols>
    <col min="1" max="1" width="4.6640625" style="2" customWidth="1"/>
    <col min="2" max="2" width="28.6640625" style="2" customWidth="1"/>
    <col min="3" max="3" width="13.77734375" style="2" customWidth="1"/>
    <col min="4" max="4" width="14.109375" style="2" customWidth="1"/>
    <col min="5" max="5" width="12.109375" style="2" bestFit="1" customWidth="1"/>
    <col min="6" max="6" width="12.5546875" style="2" bestFit="1" customWidth="1"/>
    <col min="7" max="8" width="11.21875" style="2" bestFit="1" customWidth="1"/>
    <col min="9" max="10" width="8.88671875" style="2"/>
    <col min="11" max="11" width="3.109375" style="2" customWidth="1"/>
    <col min="12" max="12" width="31.21875" style="2" customWidth="1"/>
    <col min="13" max="16384" width="8.88671875" style="2"/>
  </cols>
  <sheetData>
    <row r="2" spans="1:18" ht="19.95" customHeight="1" thickBot="1" x14ac:dyDescent="0.35">
      <c r="B2" s="12" t="s">
        <v>16</v>
      </c>
      <c r="C2" s="12"/>
      <c r="D2" s="12"/>
      <c r="E2" s="12"/>
      <c r="F2" s="12"/>
      <c r="G2" s="12"/>
      <c r="H2" s="12"/>
      <c r="L2" s="12" t="s">
        <v>38</v>
      </c>
      <c r="M2" s="12"/>
      <c r="N2" s="12"/>
      <c r="O2" s="12"/>
      <c r="P2" s="12"/>
      <c r="Q2" s="12"/>
      <c r="R2" s="12"/>
    </row>
    <row r="3" spans="1:18" ht="19.95" customHeight="1" thickTop="1" x14ac:dyDescent="0.3"/>
    <row r="4" spans="1:18" ht="19.95" customHeight="1" x14ac:dyDescent="0.3">
      <c r="B4" s="5" t="s">
        <v>1</v>
      </c>
      <c r="C4" s="4">
        <v>0.08</v>
      </c>
      <c r="D4" s="9"/>
      <c r="L4" s="5" t="s">
        <v>1</v>
      </c>
      <c r="M4" s="4">
        <v>0.08</v>
      </c>
      <c r="N4" s="9"/>
    </row>
    <row r="5" spans="1:18" ht="19.95" customHeight="1" x14ac:dyDescent="0.3">
      <c r="A5"/>
      <c r="B5"/>
      <c r="C5"/>
      <c r="D5"/>
      <c r="E5"/>
      <c r="F5"/>
      <c r="L5"/>
      <c r="M5"/>
      <c r="N5"/>
      <c r="O5"/>
      <c r="P5"/>
    </row>
    <row r="6" spans="1:18" ht="19.95" customHeight="1" x14ac:dyDescent="0.3">
      <c r="B6" s="5" t="s">
        <v>2</v>
      </c>
      <c r="C6" s="3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L6" s="5" t="s">
        <v>2</v>
      </c>
      <c r="M6" s="3">
        <v>0</v>
      </c>
      <c r="N6" s="3">
        <v>1</v>
      </c>
      <c r="O6" s="3">
        <v>2</v>
      </c>
      <c r="P6" s="3">
        <v>3</v>
      </c>
      <c r="Q6" s="3">
        <v>4</v>
      </c>
      <c r="R6" s="3">
        <v>5</v>
      </c>
    </row>
    <row r="7" spans="1:18" ht="19.95" customHeight="1" x14ac:dyDescent="0.3">
      <c r="B7" s="5" t="s">
        <v>13</v>
      </c>
      <c r="C7" s="11">
        <v>-20000</v>
      </c>
      <c r="D7" s="11">
        <v>-5000</v>
      </c>
      <c r="E7" s="11">
        <v>-2500</v>
      </c>
      <c r="F7" s="11">
        <v>-3600</v>
      </c>
      <c r="G7" s="11">
        <v>-5000</v>
      </c>
      <c r="H7" s="11">
        <v>-6500</v>
      </c>
      <c r="L7" s="5" t="s">
        <v>13</v>
      </c>
      <c r="M7" s="11">
        <v>-20000</v>
      </c>
      <c r="N7" s="11">
        <v>-5000</v>
      </c>
      <c r="O7" s="11">
        <v>-2500</v>
      </c>
      <c r="P7" s="11">
        <v>-3600</v>
      </c>
      <c r="Q7" s="11">
        <v>-5000</v>
      </c>
      <c r="R7" s="11">
        <v>-6500</v>
      </c>
    </row>
    <row r="8" spans="1:18" ht="19.95" customHeight="1" x14ac:dyDescent="0.3">
      <c r="B8" s="5" t="s">
        <v>14</v>
      </c>
      <c r="C8" s="3"/>
      <c r="D8" s="6">
        <v>10000</v>
      </c>
      <c r="E8" s="6">
        <v>14000</v>
      </c>
      <c r="F8" s="6">
        <v>16000</v>
      </c>
      <c r="G8" s="6">
        <v>22000</v>
      </c>
      <c r="H8" s="6">
        <v>24000</v>
      </c>
      <c r="L8" s="5" t="s">
        <v>14</v>
      </c>
      <c r="M8" s="3"/>
      <c r="N8" s="6">
        <v>10000</v>
      </c>
      <c r="O8" s="6">
        <v>14000</v>
      </c>
      <c r="P8" s="6">
        <v>16000</v>
      </c>
      <c r="Q8" s="6">
        <v>22000</v>
      </c>
      <c r="R8" s="6">
        <v>24000</v>
      </c>
    </row>
    <row r="9" spans="1:18" ht="19.95" customHeight="1" x14ac:dyDescent="0.3">
      <c r="B9" s="5" t="s">
        <v>7</v>
      </c>
      <c r="C9" s="11">
        <f>C7+C8</f>
        <v>-20000</v>
      </c>
      <c r="D9" s="11">
        <f>D7+D8</f>
        <v>5000</v>
      </c>
      <c r="E9" s="11">
        <f t="shared" ref="E9:H9" si="0">E7+E8</f>
        <v>11500</v>
      </c>
      <c r="F9" s="11">
        <f t="shared" si="0"/>
        <v>12400</v>
      </c>
      <c r="G9" s="11">
        <f t="shared" si="0"/>
        <v>17000</v>
      </c>
      <c r="H9" s="11">
        <f t="shared" si="0"/>
        <v>17500</v>
      </c>
      <c r="L9" s="5" t="s">
        <v>7</v>
      </c>
      <c r="M9" s="11"/>
      <c r="N9" s="11"/>
      <c r="O9" s="11"/>
      <c r="P9" s="11"/>
      <c r="Q9" s="11"/>
      <c r="R9" s="11"/>
    </row>
    <row r="10" spans="1:18" ht="19.95" customHeight="1" x14ac:dyDescent="0.3">
      <c r="B10"/>
      <c r="C10"/>
      <c r="D10" s="1"/>
      <c r="E10" s="8"/>
      <c r="F10" s="8"/>
      <c r="G10" s="8"/>
      <c r="H10" s="8"/>
    </row>
    <row r="11" spans="1:18" ht="19.95" customHeight="1" x14ac:dyDescent="0.3">
      <c r="B11" s="5" t="s">
        <v>15</v>
      </c>
      <c r="C11" s="4">
        <f>IRR(C9:H9)</f>
        <v>0.43876056907703265</v>
      </c>
      <c r="D11" s="10"/>
      <c r="L11" s="5" t="s">
        <v>15</v>
      </c>
      <c r="M11" s="13"/>
      <c r="N11" s="1"/>
      <c r="O11" s="8"/>
      <c r="P11" s="8"/>
      <c r="Q11" s="8"/>
      <c r="R11" s="8"/>
    </row>
  </sheetData>
  <mergeCells count="2">
    <mergeCell ref="B2:H2"/>
    <mergeCell ref="L2: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PV</vt:lpstr>
      <vt:lpstr>Generic for CCF</vt:lpstr>
      <vt:lpstr>NPV</vt:lpstr>
      <vt:lpstr>Free CF</vt:lpstr>
      <vt:lpstr>Operating CF </vt:lpstr>
      <vt:lpstr>Forecast CF</vt:lpstr>
      <vt:lpstr>Incremental CF</vt:lpstr>
      <vt:lpstr>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2022-09-15T04:55:37Z</dcterms:created>
  <dcterms:modified xsi:type="dcterms:W3CDTF">2022-09-15T12:22:52Z</dcterms:modified>
</cp:coreProperties>
</file>