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 Digital\92. Aging\"/>
    </mc:Choice>
  </mc:AlternateContent>
  <xr:revisionPtr revIDLastSave="0" documentId="13_ncr:1_{43851C81-241D-47E1-A6F7-8C6FFF76C9BB}" xr6:coauthVersionLast="47" xr6:coauthVersionMax="47" xr10:uidLastSave="{00000000-0000-0000-0000-000000000000}"/>
  <bookViews>
    <workbookView xWindow="-120" yWindow="-120" windowWidth="20730" windowHeight="11160" xr2:uid="{03A3FE1B-76B4-4B13-938A-9CDE21C789DB}"/>
  </bookViews>
  <sheets>
    <sheet name="Sheet1" sheetId="4" r:id="rId1"/>
    <sheet name="PivotTable" sheetId="1" r:id="rId2"/>
    <sheet name="Use of VLOOKUP" sheetId="2" r:id="rId3"/>
    <sheet name="Use of IF" sheetId="3" r:id="rId4"/>
  </sheet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7" i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12" i="2"/>
  <c r="F12" i="2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7" i="3"/>
  <c r="F14" i="2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E13" i="2"/>
  <c r="F13" i="2" s="1"/>
  <c r="E12" i="2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7" i="1"/>
</calcChain>
</file>

<file path=xl/sharedStrings.xml><?xml version="1.0" encoding="utf-8"?>
<sst xmlns="http://schemas.openxmlformats.org/spreadsheetml/2006/main" count="151" uniqueCount="58">
  <si>
    <t>Customer ID</t>
  </si>
  <si>
    <t>Invoice No</t>
  </si>
  <si>
    <t>Date of Issue</t>
  </si>
  <si>
    <t>Amount</t>
  </si>
  <si>
    <t>Due Date</t>
  </si>
  <si>
    <t>Days Overdue</t>
  </si>
  <si>
    <t>C-001</t>
  </si>
  <si>
    <t>C-002</t>
  </si>
  <si>
    <t>C-003</t>
  </si>
  <si>
    <t>C-004</t>
  </si>
  <si>
    <t>INV-001</t>
  </si>
  <si>
    <t>INV-002</t>
  </si>
  <si>
    <t>INV-003</t>
  </si>
  <si>
    <t>INV-004</t>
  </si>
  <si>
    <t>INV-005</t>
  </si>
  <si>
    <t>INV-006</t>
  </si>
  <si>
    <t>INV-007</t>
  </si>
  <si>
    <t>INV-008</t>
  </si>
  <si>
    <t>INV-009</t>
  </si>
  <si>
    <t>INV-010</t>
  </si>
  <si>
    <t>INV-011</t>
  </si>
  <si>
    <t>INV-012</t>
  </si>
  <si>
    <t>INV-013</t>
  </si>
  <si>
    <t>INV-014</t>
  </si>
  <si>
    <t>INV-015</t>
  </si>
  <si>
    <t>INV-016</t>
  </si>
  <si>
    <t>Today's Date</t>
  </si>
  <si>
    <t>C-005</t>
  </si>
  <si>
    <t>C-006</t>
  </si>
  <si>
    <t>Aging of Account Receivables</t>
  </si>
  <si>
    <t>Status</t>
  </si>
  <si>
    <t>Day</t>
  </si>
  <si>
    <t>30-59 Days</t>
  </si>
  <si>
    <t>60-89 Days</t>
  </si>
  <si>
    <t>Not Due</t>
  </si>
  <si>
    <t>1-29 Days</t>
  </si>
  <si>
    <t>90 or More</t>
  </si>
  <si>
    <t>Use of VLOOKUP Function</t>
  </si>
  <si>
    <t>Use of IF Function</t>
  </si>
  <si>
    <t>Customer 
ID</t>
  </si>
  <si>
    <t>Invoice 
No</t>
  </si>
  <si>
    <t>Date of 
Issue</t>
  </si>
  <si>
    <t>Due 
Date</t>
  </si>
  <si>
    <t>Days 
Overdue</t>
  </si>
  <si>
    <t>Grand Total</t>
  </si>
  <si>
    <t>Column Labels</t>
  </si>
  <si>
    <t>Sum of Amount</t>
  </si>
  <si>
    <t>0-29</t>
  </si>
  <si>
    <t>30-59</t>
  </si>
  <si>
    <t>60-89</t>
  </si>
  <si>
    <t>90-119</t>
  </si>
  <si>
    <t>120-149</t>
  </si>
  <si>
    <t>150-179</t>
  </si>
  <si>
    <t>180-209</t>
  </si>
  <si>
    <t>210-239</t>
  </si>
  <si>
    <t>240-269</t>
  </si>
  <si>
    <t>270-299</t>
  </si>
  <si>
    <t>300-329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</si>
</sst>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pivotButton="1"/>
    <xf numFmtId="164" fontId="0" fillId="0" borderId="0" xfId="0" applyNumberFormat="1" applyAlignment="1">
      <alignment horizontal="center" vertical="center"/>
    </xf>
    <xf numFmtId="0" fontId="0" fillId="0" borderId="0" xfId="0" pivotButton="1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1">
    <cellStyle name="Normal" xfId="0" builtinId="0"/>
  </cellStyles>
  <dxfs count="76">
    <dxf>
      <alignment horizontal="center"/>
    </dxf>
    <dxf>
      <alignment vertical="center"/>
    </dxf>
    <dxf>
      <numFmt numFmtId="164" formatCode="&quot;$&quot;#,##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vertical="center"/>
    </dxf>
    <dxf>
      <numFmt numFmtId="164" formatCode="&quot;$&quot;#,##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vertical="center"/>
    </dxf>
    <dxf>
      <numFmt numFmtId="164" formatCode="&quot;$&quot;#,##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center"/>
    </dxf>
    <dxf>
      <alignment horizontal="left"/>
    </dxf>
    <dxf>
      <alignment horizontal="center"/>
    </dxf>
    <dxf>
      <alignment horizontal="left"/>
    </dxf>
    <dxf>
      <alignment horizontal="center"/>
    </dxf>
    <dxf>
      <alignment horizontal="left"/>
    </dxf>
    <dxf>
      <alignment horizontal="center"/>
    </dxf>
    <dxf>
      <alignment horizontal="left"/>
    </dxf>
    <dxf>
      <alignment horizontal="center"/>
    </dxf>
    <dxf>
      <alignment horizontal="left"/>
    </dxf>
    <dxf>
      <alignment horizontal="center"/>
    </dxf>
    <dxf>
      <numFmt numFmtId="169" formatCode="&quot;$&quot;#,##0.0"/>
    </dxf>
    <dxf>
      <numFmt numFmtId="164" formatCode="&quot;$&quot;#,##0"/>
    </dxf>
    <dxf>
      <alignment horizontal="center"/>
    </dxf>
    <dxf>
      <alignment vertical="center"/>
    </dxf>
    <dxf>
      <numFmt numFmtId="169" formatCode="&quot;$&quot;#,##0.0"/>
    </dxf>
    <dxf>
      <numFmt numFmtId="168" formatCode="&quot;$&quot;#,##0.00"/>
    </dxf>
    <dxf>
      <alignment horizontal="center"/>
    </dxf>
    <dxf>
      <alignment vertical="center"/>
    </dxf>
    <dxf>
      <numFmt numFmtId="168" formatCode="&quot;$&quot;#,##0.00"/>
    </dxf>
    <dxf>
      <alignment horizontal="center"/>
    </dxf>
    <dxf>
      <alignment vertical="center"/>
    </dxf>
    <dxf>
      <alignment vertic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" refreshedDate="44833.577840046295" createdVersion="8" refreshedVersion="8" minRefreshableVersion="3" recordCount="16" xr:uid="{C64001C6-A8D4-4AEB-9E5F-7A067FE850B6}">
  <cacheSource type="worksheet">
    <worksheetSource ref="B6:G22" sheet="PivotTable"/>
  </cacheSource>
  <cacheFields count="6">
    <cacheField name="Customer ID" numFmtId="0">
      <sharedItems count="6">
        <s v="C-001"/>
        <s v="C-002"/>
        <s v="C-003"/>
        <s v="C-004"/>
        <s v="C-005"/>
        <s v="C-006"/>
      </sharedItems>
    </cacheField>
    <cacheField name="Invoice No" numFmtId="0">
      <sharedItems/>
    </cacheField>
    <cacheField name="Date of Issue" numFmtId="14">
      <sharedItems containsSemiMixedTypes="0" containsNonDate="0" containsDate="1" containsString="0" minDate="2021-10-26T00:00:00" maxDate="2022-08-26T00:00:00"/>
    </cacheField>
    <cacheField name="Due Date" numFmtId="14">
      <sharedItems containsSemiMixedTypes="0" containsNonDate="0" containsDate="1" containsString="0" minDate="2021-11-25T00:00:00" maxDate="2022-09-25T00:00:00"/>
    </cacheField>
    <cacheField name="Days Overdue" numFmtId="1">
      <sharedItems containsSemiMixedTypes="0" containsString="0" containsNumber="1" containsInteger="1" minValue="4" maxValue="307" count="16">
        <n v="108"/>
        <n v="61"/>
        <n v="4"/>
        <n v="81"/>
        <n v="44"/>
        <n v="54"/>
        <n v="131"/>
        <n v="96"/>
        <n v="261"/>
        <n v="209"/>
        <n v="290"/>
        <n v="239"/>
        <n v="306"/>
        <n v="156"/>
        <n v="307"/>
        <n v="263"/>
      </sharedItems>
      <fieldGroup base="4">
        <rangePr autoStart="0" startNum="0" endNum="307" groupInterval="30"/>
        <groupItems count="13">
          <s v="&lt;0"/>
          <s v="0-29"/>
          <s v="30-59"/>
          <s v="60-89"/>
          <s v="90-119"/>
          <s v="120-149"/>
          <s v="150-179"/>
          <s v="180-209"/>
          <s v="210-239"/>
          <s v="240-269"/>
          <s v="270-299"/>
          <s v="300-329"/>
          <s v="&gt;330"/>
        </groupItems>
      </fieldGroup>
    </cacheField>
    <cacheField name="Amount" numFmtId="164">
      <sharedItems containsSemiMixedTypes="0" containsString="0" containsNumber="1" containsInteger="1" minValue="5581" maxValue="97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s v="INV-001"/>
    <d v="2022-05-13T00:00:00"/>
    <d v="2022-06-12T00:00:00"/>
    <x v="0"/>
    <n v="7188"/>
  </r>
  <r>
    <x v="1"/>
    <s v="INV-002"/>
    <d v="2022-06-29T00:00:00"/>
    <d v="2022-07-29T00:00:00"/>
    <x v="1"/>
    <n v="6050"/>
  </r>
  <r>
    <x v="2"/>
    <s v="INV-003"/>
    <d v="2022-08-25T00:00:00"/>
    <d v="2022-09-24T00:00:00"/>
    <x v="2"/>
    <n v="6521"/>
  </r>
  <r>
    <x v="3"/>
    <s v="INV-004"/>
    <d v="2022-06-09T00:00:00"/>
    <d v="2022-07-09T00:00:00"/>
    <x v="3"/>
    <n v="6213"/>
  </r>
  <r>
    <x v="0"/>
    <s v="INV-005"/>
    <d v="2022-07-16T00:00:00"/>
    <d v="2022-08-15T00:00:00"/>
    <x v="4"/>
    <n v="7044"/>
  </r>
  <r>
    <x v="1"/>
    <s v="INV-006"/>
    <d v="2022-07-06T00:00:00"/>
    <d v="2022-08-05T00:00:00"/>
    <x v="5"/>
    <n v="8684"/>
  </r>
  <r>
    <x v="2"/>
    <s v="INV-007"/>
    <d v="2022-04-20T00:00:00"/>
    <d v="2022-05-20T00:00:00"/>
    <x v="6"/>
    <n v="6594"/>
  </r>
  <r>
    <x v="3"/>
    <s v="INV-008"/>
    <d v="2022-05-25T00:00:00"/>
    <d v="2022-06-24T00:00:00"/>
    <x v="7"/>
    <n v="8387"/>
  </r>
  <r>
    <x v="1"/>
    <s v="INV-009"/>
    <d v="2021-12-11T00:00:00"/>
    <d v="2022-01-10T00:00:00"/>
    <x v="8"/>
    <n v="6429"/>
  </r>
  <r>
    <x v="0"/>
    <s v="INV-010"/>
    <d v="2022-02-01T00:00:00"/>
    <d v="2022-03-03T00:00:00"/>
    <x v="9"/>
    <n v="9722"/>
  </r>
  <r>
    <x v="3"/>
    <s v="INV-011"/>
    <d v="2021-11-12T00:00:00"/>
    <d v="2021-12-12T00:00:00"/>
    <x v="10"/>
    <n v="8440"/>
  </r>
  <r>
    <x v="4"/>
    <s v="INV-012"/>
    <d v="2022-01-02T00:00:00"/>
    <d v="2022-02-01T00:00:00"/>
    <x v="11"/>
    <n v="8690"/>
  </r>
  <r>
    <x v="0"/>
    <s v="INV-013"/>
    <d v="2021-10-27T00:00:00"/>
    <d v="2021-11-26T00:00:00"/>
    <x v="12"/>
    <n v="9002"/>
  </r>
  <r>
    <x v="5"/>
    <s v="INV-014"/>
    <d v="2022-03-26T00:00:00"/>
    <d v="2022-04-25T00:00:00"/>
    <x v="13"/>
    <n v="7304"/>
  </r>
  <r>
    <x v="2"/>
    <s v="INV-015"/>
    <d v="2021-10-26T00:00:00"/>
    <d v="2021-11-25T00:00:00"/>
    <x v="14"/>
    <n v="5581"/>
  </r>
  <r>
    <x v="3"/>
    <s v="INV-016"/>
    <d v="2021-12-09T00:00:00"/>
    <d v="2022-01-08T00:00:00"/>
    <x v="15"/>
    <n v="977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50B2AB-07BA-406C-91C2-C1350191C79A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Customer ID">
  <location ref="A3:M11" firstHeaderRow="1" firstDataRow="2" firstDataCol="1"/>
  <pivotFields count="6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numFmtId="14" showAll="0"/>
    <pivotField numFmtId="14" showAll="0"/>
    <pivotField axis="axisCol" numFmtId="1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numFmtId="164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4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mount" fld="5" baseField="0" baseItem="0" numFmtId="164"/>
  </dataFields>
  <formats count="15">
    <format dxfId="75">
      <pivotArea outline="0" collapsedLevelsAreSubtotals="1" fieldPosition="0"/>
    </format>
    <format dxfId="74">
      <pivotArea outline="0" collapsedLevelsAreSubtotals="1" fieldPosition="0"/>
    </format>
    <format dxfId="64">
      <pivotArea outline="0" collapsedLevelsAreSubtotals="1" fieldPosition="0"/>
    </format>
    <format dxfId="62">
      <pivotArea outline="0" collapsedLevelsAreSubtotals="1" fieldPosition="0"/>
    </format>
    <format dxfId="60">
      <pivotArea field="0" type="button" dataOnly="0" labelOnly="1" outline="0" axis="axisRow" fieldPosition="0"/>
    </format>
    <format dxfId="58">
      <pivotArea dataOnly="0" labelOnly="1" fieldPosition="0">
        <references count="1">
          <reference field="0" count="0"/>
        </references>
      </pivotArea>
    </format>
    <format dxfId="56">
      <pivotArea dataOnly="0" labelOnly="1" grandRow="1" outline="0" fieldPosition="0"/>
    </format>
    <format dxfId="54">
      <pivotArea dataOnly="0" labelOnly="1" fieldPosition="0">
        <references count="1">
          <reference field="4" count="0"/>
        </references>
      </pivotArea>
    </format>
    <format dxfId="52">
      <pivotArea dataOnly="0" labelOnly="1" grandCol="1" outline="0" fieldPosition="0"/>
    </format>
    <format dxfId="50">
      <pivotArea outline="0" collapsedLevelsAreSubtotals="1" fieldPosition="0"/>
    </format>
    <format dxfId="49">
      <pivotArea field="0" type="button" dataOnly="0" labelOnly="1" outline="0" axis="axisRow" fieldPosition="0"/>
    </format>
    <format dxfId="48">
      <pivotArea dataOnly="0" labelOnly="1" fieldPosition="0">
        <references count="1">
          <reference field="0" count="0"/>
        </references>
      </pivotArea>
    </format>
    <format dxfId="47">
      <pivotArea dataOnly="0" labelOnly="1" grandRow="1" outline="0" fieldPosition="0"/>
    </format>
    <format dxfId="46">
      <pivotArea dataOnly="0" labelOnly="1" fieldPosition="0">
        <references count="1">
          <reference field="4" count="0"/>
        </references>
      </pivotArea>
    </format>
    <format dxfId="4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D8FE5-D170-4B26-BF1B-B01DC7F4E640}">
  <dimension ref="A3:M11"/>
  <sheetViews>
    <sheetView showGridLines="0" tabSelected="1" workbookViewId="0">
      <selection activeCell="I17" sqref="I17"/>
    </sheetView>
  </sheetViews>
  <sheetFormatPr defaultRowHeight="15" x14ac:dyDescent="0.25"/>
  <cols>
    <col min="1" max="1" width="16.42578125" bestFit="1" customWidth="1"/>
    <col min="2" max="2" width="16.28515625" bestFit="1" customWidth="1"/>
    <col min="3" max="5" width="7.5703125" bestFit="1" customWidth="1"/>
    <col min="6" max="12" width="7.7109375" bestFit="1" customWidth="1"/>
    <col min="13" max="13" width="11.28515625" bestFit="1" customWidth="1"/>
    <col min="14" max="17" width="9.140625" bestFit="1" customWidth="1"/>
    <col min="18" max="18" width="11.42578125" bestFit="1" customWidth="1"/>
  </cols>
  <sheetData>
    <row r="3" spans="1:13" x14ac:dyDescent="0.25">
      <c r="A3" s="18" t="s">
        <v>46</v>
      </c>
      <c r="B3" s="18" t="s">
        <v>45</v>
      </c>
    </row>
    <row r="4" spans="1:13" x14ac:dyDescent="0.25">
      <c r="A4" s="20" t="s">
        <v>0</v>
      </c>
      <c r="B4" s="21" t="s">
        <v>47</v>
      </c>
      <c r="C4" s="21" t="s">
        <v>48</v>
      </c>
      <c r="D4" s="21" t="s">
        <v>49</v>
      </c>
      <c r="E4" s="21" t="s">
        <v>50</v>
      </c>
      <c r="F4" s="21" t="s">
        <v>51</v>
      </c>
      <c r="G4" s="21" t="s">
        <v>52</v>
      </c>
      <c r="H4" s="21" t="s">
        <v>53</v>
      </c>
      <c r="I4" s="21" t="s">
        <v>54</v>
      </c>
      <c r="J4" s="21" t="s">
        <v>55</v>
      </c>
      <c r="K4" s="21" t="s">
        <v>56</v>
      </c>
      <c r="L4" s="21" t="s">
        <v>57</v>
      </c>
      <c r="M4" s="21" t="s">
        <v>44</v>
      </c>
    </row>
    <row r="5" spans="1:13" x14ac:dyDescent="0.25">
      <c r="A5" s="1" t="s">
        <v>6</v>
      </c>
      <c r="B5" s="19"/>
      <c r="C5" s="19">
        <v>7044</v>
      </c>
      <c r="D5" s="19"/>
      <c r="E5" s="19">
        <v>7188</v>
      </c>
      <c r="F5" s="19"/>
      <c r="G5" s="19"/>
      <c r="H5" s="19">
        <v>9722</v>
      </c>
      <c r="I5" s="19"/>
      <c r="J5" s="19"/>
      <c r="K5" s="19"/>
      <c r="L5" s="19">
        <v>9002</v>
      </c>
      <c r="M5" s="19">
        <v>32956</v>
      </c>
    </row>
    <row r="6" spans="1:13" x14ac:dyDescent="0.25">
      <c r="A6" s="1" t="s">
        <v>7</v>
      </c>
      <c r="B6" s="19"/>
      <c r="C6" s="19">
        <v>8684</v>
      </c>
      <c r="D6" s="19">
        <v>6050</v>
      </c>
      <c r="E6" s="19"/>
      <c r="F6" s="19"/>
      <c r="G6" s="19"/>
      <c r="H6" s="19"/>
      <c r="I6" s="19"/>
      <c r="J6" s="19">
        <v>6429</v>
      </c>
      <c r="K6" s="19"/>
      <c r="L6" s="19"/>
      <c r="M6" s="19">
        <v>21163</v>
      </c>
    </row>
    <row r="7" spans="1:13" x14ac:dyDescent="0.25">
      <c r="A7" s="1" t="s">
        <v>8</v>
      </c>
      <c r="B7" s="19">
        <v>6521</v>
      </c>
      <c r="C7" s="19"/>
      <c r="D7" s="19"/>
      <c r="E7" s="19"/>
      <c r="F7" s="19">
        <v>6594</v>
      </c>
      <c r="G7" s="19"/>
      <c r="H7" s="19"/>
      <c r="I7" s="19"/>
      <c r="J7" s="19"/>
      <c r="K7" s="19"/>
      <c r="L7" s="19">
        <v>5581</v>
      </c>
      <c r="M7" s="19">
        <v>18696</v>
      </c>
    </row>
    <row r="8" spans="1:13" x14ac:dyDescent="0.25">
      <c r="A8" s="1" t="s">
        <v>9</v>
      </c>
      <c r="B8" s="19"/>
      <c r="C8" s="19"/>
      <c r="D8" s="19">
        <v>6213</v>
      </c>
      <c r="E8" s="19">
        <v>8387</v>
      </c>
      <c r="F8" s="19"/>
      <c r="G8" s="19"/>
      <c r="H8" s="19"/>
      <c r="I8" s="19"/>
      <c r="J8" s="19">
        <v>9770</v>
      </c>
      <c r="K8" s="19">
        <v>8440</v>
      </c>
      <c r="L8" s="19"/>
      <c r="M8" s="19">
        <v>32810</v>
      </c>
    </row>
    <row r="9" spans="1:13" x14ac:dyDescent="0.25">
      <c r="A9" s="1" t="s">
        <v>27</v>
      </c>
      <c r="B9" s="19"/>
      <c r="C9" s="19"/>
      <c r="D9" s="19"/>
      <c r="E9" s="19"/>
      <c r="F9" s="19"/>
      <c r="G9" s="19"/>
      <c r="H9" s="19"/>
      <c r="I9" s="19">
        <v>8690</v>
      </c>
      <c r="J9" s="19"/>
      <c r="K9" s="19"/>
      <c r="L9" s="19"/>
      <c r="M9" s="19">
        <v>8690</v>
      </c>
    </row>
    <row r="10" spans="1:13" x14ac:dyDescent="0.25">
      <c r="A10" s="1" t="s">
        <v>28</v>
      </c>
      <c r="B10" s="19"/>
      <c r="C10" s="19"/>
      <c r="D10" s="19"/>
      <c r="E10" s="19"/>
      <c r="F10" s="19"/>
      <c r="G10" s="19">
        <v>7304</v>
      </c>
      <c r="H10" s="19"/>
      <c r="I10" s="19"/>
      <c r="J10" s="19"/>
      <c r="K10" s="19"/>
      <c r="L10" s="19"/>
      <c r="M10" s="19">
        <v>7304</v>
      </c>
    </row>
    <row r="11" spans="1:13" x14ac:dyDescent="0.25">
      <c r="A11" s="1" t="s">
        <v>44</v>
      </c>
      <c r="B11" s="19">
        <v>6521</v>
      </c>
      <c r="C11" s="19">
        <v>15728</v>
      </c>
      <c r="D11" s="19">
        <v>12263</v>
      </c>
      <c r="E11" s="19">
        <v>15575</v>
      </c>
      <c r="F11" s="19">
        <v>6594</v>
      </c>
      <c r="G11" s="19">
        <v>7304</v>
      </c>
      <c r="H11" s="19">
        <v>9722</v>
      </c>
      <c r="I11" s="19">
        <v>8690</v>
      </c>
      <c r="J11" s="19">
        <v>16199</v>
      </c>
      <c r="K11" s="19">
        <v>8440</v>
      </c>
      <c r="L11" s="19">
        <v>14583</v>
      </c>
      <c r="M11" s="19">
        <v>121619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C1300-C069-44BB-9221-89060E4EA2B0}">
  <dimension ref="B1:G22"/>
  <sheetViews>
    <sheetView showGridLines="0" topLeftCell="A5" workbookViewId="0">
      <selection activeCell="B6" sqref="B6:G22"/>
    </sheetView>
  </sheetViews>
  <sheetFormatPr defaultRowHeight="20.100000000000001" customHeight="1" x14ac:dyDescent="0.25"/>
  <cols>
    <col min="1" max="1" width="2.7109375" style="1" customWidth="1"/>
    <col min="2" max="2" width="17.7109375" style="1" customWidth="1"/>
    <col min="3" max="3" width="15.140625" style="1" customWidth="1"/>
    <col min="4" max="4" width="16.140625" style="1" bestFit="1" customWidth="1"/>
    <col min="5" max="5" width="15.85546875" style="1" customWidth="1"/>
    <col min="6" max="6" width="18.140625" style="1" customWidth="1"/>
    <col min="7" max="7" width="14.28515625" style="1" customWidth="1"/>
    <col min="8" max="16384" width="9.140625" style="1"/>
  </cols>
  <sheetData>
    <row r="1" spans="2:7" ht="20.100000000000001" customHeight="1" thickBot="1" x14ac:dyDescent="0.3"/>
    <row r="2" spans="2:7" ht="20.100000000000001" customHeight="1" thickBot="1" x14ac:dyDescent="0.3">
      <c r="B2" s="13" t="s">
        <v>29</v>
      </c>
      <c r="C2" s="14"/>
      <c r="D2" s="14"/>
      <c r="E2" s="14"/>
      <c r="F2" s="14"/>
      <c r="G2" s="15"/>
    </row>
    <row r="4" spans="2:7" ht="20.100000000000001" customHeight="1" x14ac:dyDescent="0.25">
      <c r="B4" s="5" t="s">
        <v>26</v>
      </c>
      <c r="C4" s="6">
        <v>44832</v>
      </c>
    </row>
    <row r="6" spans="2:7" ht="20.100000000000001" customHeight="1" x14ac:dyDescent="0.25">
      <c r="B6" s="2" t="s">
        <v>0</v>
      </c>
      <c r="C6" s="2" t="s">
        <v>1</v>
      </c>
      <c r="D6" s="2" t="s">
        <v>2</v>
      </c>
      <c r="E6" s="2" t="s">
        <v>4</v>
      </c>
      <c r="F6" s="2" t="s">
        <v>5</v>
      </c>
      <c r="G6" s="2" t="s">
        <v>3</v>
      </c>
    </row>
    <row r="7" spans="2:7" ht="20.100000000000001" customHeight="1" x14ac:dyDescent="0.25">
      <c r="B7" s="3" t="s">
        <v>6</v>
      </c>
      <c r="C7" s="3" t="s">
        <v>10</v>
      </c>
      <c r="D7" s="4">
        <v>44694</v>
      </c>
      <c r="E7" s="4">
        <f>D7+30</f>
        <v>44724</v>
      </c>
      <c r="F7" s="8">
        <f>$C$4-E7</f>
        <v>108</v>
      </c>
      <c r="G7" s="7">
        <v>7188</v>
      </c>
    </row>
    <row r="8" spans="2:7" ht="20.100000000000001" customHeight="1" x14ac:dyDescent="0.25">
      <c r="B8" s="3" t="s">
        <v>7</v>
      </c>
      <c r="C8" s="3" t="s">
        <v>11</v>
      </c>
      <c r="D8" s="4">
        <v>44741</v>
      </c>
      <c r="E8" s="4">
        <f t="shared" ref="E8:E22" si="0">D8+30</f>
        <v>44771</v>
      </c>
      <c r="F8" s="8">
        <f t="shared" ref="F8:F22" si="1">$C$4-E8</f>
        <v>61</v>
      </c>
      <c r="G8" s="7">
        <v>6050</v>
      </c>
    </row>
    <row r="9" spans="2:7" ht="20.100000000000001" customHeight="1" x14ac:dyDescent="0.25">
      <c r="B9" s="3" t="s">
        <v>8</v>
      </c>
      <c r="C9" s="3" t="s">
        <v>12</v>
      </c>
      <c r="D9" s="4">
        <v>44798</v>
      </c>
      <c r="E9" s="4">
        <f t="shared" si="0"/>
        <v>44828</v>
      </c>
      <c r="F9" s="8">
        <f t="shared" si="1"/>
        <v>4</v>
      </c>
      <c r="G9" s="7">
        <v>6521</v>
      </c>
    </row>
    <row r="10" spans="2:7" ht="20.100000000000001" customHeight="1" x14ac:dyDescent="0.25">
      <c r="B10" s="3" t="s">
        <v>9</v>
      </c>
      <c r="C10" s="3" t="s">
        <v>13</v>
      </c>
      <c r="D10" s="4">
        <v>44721</v>
      </c>
      <c r="E10" s="4">
        <f t="shared" si="0"/>
        <v>44751</v>
      </c>
      <c r="F10" s="8">
        <f t="shared" si="1"/>
        <v>81</v>
      </c>
      <c r="G10" s="7">
        <v>6213</v>
      </c>
    </row>
    <row r="11" spans="2:7" ht="20.100000000000001" customHeight="1" x14ac:dyDescent="0.25">
      <c r="B11" s="3" t="s">
        <v>6</v>
      </c>
      <c r="C11" s="3" t="s">
        <v>14</v>
      </c>
      <c r="D11" s="4">
        <v>44758</v>
      </c>
      <c r="E11" s="4">
        <f t="shared" si="0"/>
        <v>44788</v>
      </c>
      <c r="F11" s="8">
        <f t="shared" si="1"/>
        <v>44</v>
      </c>
      <c r="G11" s="7">
        <v>7044</v>
      </c>
    </row>
    <row r="12" spans="2:7" ht="20.100000000000001" customHeight="1" x14ac:dyDescent="0.25">
      <c r="B12" s="3" t="s">
        <v>7</v>
      </c>
      <c r="C12" s="3" t="s">
        <v>15</v>
      </c>
      <c r="D12" s="4">
        <v>44748</v>
      </c>
      <c r="E12" s="4">
        <f t="shared" si="0"/>
        <v>44778</v>
      </c>
      <c r="F12" s="8">
        <f t="shared" si="1"/>
        <v>54</v>
      </c>
      <c r="G12" s="7">
        <v>8684</v>
      </c>
    </row>
    <row r="13" spans="2:7" ht="20.100000000000001" customHeight="1" x14ac:dyDescent="0.25">
      <c r="B13" s="3" t="s">
        <v>8</v>
      </c>
      <c r="C13" s="3" t="s">
        <v>16</v>
      </c>
      <c r="D13" s="4">
        <v>44671</v>
      </c>
      <c r="E13" s="4">
        <f t="shared" si="0"/>
        <v>44701</v>
      </c>
      <c r="F13" s="8">
        <f t="shared" si="1"/>
        <v>131</v>
      </c>
      <c r="G13" s="7">
        <v>6594</v>
      </c>
    </row>
    <row r="14" spans="2:7" ht="20.100000000000001" customHeight="1" x14ac:dyDescent="0.25">
      <c r="B14" s="3" t="s">
        <v>9</v>
      </c>
      <c r="C14" s="3" t="s">
        <v>17</v>
      </c>
      <c r="D14" s="4">
        <v>44706</v>
      </c>
      <c r="E14" s="4">
        <f t="shared" si="0"/>
        <v>44736</v>
      </c>
      <c r="F14" s="8">
        <f t="shared" si="1"/>
        <v>96</v>
      </c>
      <c r="G14" s="7">
        <v>8387</v>
      </c>
    </row>
    <row r="15" spans="2:7" ht="20.100000000000001" customHeight="1" x14ac:dyDescent="0.25">
      <c r="B15" s="3" t="s">
        <v>7</v>
      </c>
      <c r="C15" s="3" t="s">
        <v>18</v>
      </c>
      <c r="D15" s="4">
        <v>44541</v>
      </c>
      <c r="E15" s="4">
        <f t="shared" si="0"/>
        <v>44571</v>
      </c>
      <c r="F15" s="8">
        <f t="shared" si="1"/>
        <v>261</v>
      </c>
      <c r="G15" s="7">
        <v>6429</v>
      </c>
    </row>
    <row r="16" spans="2:7" ht="20.100000000000001" customHeight="1" x14ac:dyDescent="0.25">
      <c r="B16" s="3" t="s">
        <v>6</v>
      </c>
      <c r="C16" s="3" t="s">
        <v>19</v>
      </c>
      <c r="D16" s="4">
        <v>44593</v>
      </c>
      <c r="E16" s="4">
        <f t="shared" si="0"/>
        <v>44623</v>
      </c>
      <c r="F16" s="8">
        <f t="shared" si="1"/>
        <v>209</v>
      </c>
      <c r="G16" s="7">
        <v>9722</v>
      </c>
    </row>
    <row r="17" spans="2:7" ht="20.100000000000001" customHeight="1" x14ac:dyDescent="0.25">
      <c r="B17" s="3" t="s">
        <v>9</v>
      </c>
      <c r="C17" s="3" t="s">
        <v>20</v>
      </c>
      <c r="D17" s="4">
        <v>44512</v>
      </c>
      <c r="E17" s="4">
        <f t="shared" si="0"/>
        <v>44542</v>
      </c>
      <c r="F17" s="8">
        <f t="shared" si="1"/>
        <v>290</v>
      </c>
      <c r="G17" s="7">
        <v>8440</v>
      </c>
    </row>
    <row r="18" spans="2:7" ht="20.100000000000001" customHeight="1" x14ac:dyDescent="0.25">
      <c r="B18" s="3" t="s">
        <v>27</v>
      </c>
      <c r="C18" s="3" t="s">
        <v>21</v>
      </c>
      <c r="D18" s="4">
        <v>44563</v>
      </c>
      <c r="E18" s="4">
        <f t="shared" si="0"/>
        <v>44593</v>
      </c>
      <c r="F18" s="8">
        <f t="shared" si="1"/>
        <v>239</v>
      </c>
      <c r="G18" s="7">
        <v>8690</v>
      </c>
    </row>
    <row r="19" spans="2:7" ht="20.100000000000001" customHeight="1" x14ac:dyDescent="0.25">
      <c r="B19" s="3" t="s">
        <v>6</v>
      </c>
      <c r="C19" s="3" t="s">
        <v>22</v>
      </c>
      <c r="D19" s="4">
        <v>44496</v>
      </c>
      <c r="E19" s="4">
        <f t="shared" si="0"/>
        <v>44526</v>
      </c>
      <c r="F19" s="8">
        <f t="shared" si="1"/>
        <v>306</v>
      </c>
      <c r="G19" s="7">
        <v>9002</v>
      </c>
    </row>
    <row r="20" spans="2:7" ht="20.100000000000001" customHeight="1" x14ac:dyDescent="0.25">
      <c r="B20" s="3" t="s">
        <v>28</v>
      </c>
      <c r="C20" s="3" t="s">
        <v>23</v>
      </c>
      <c r="D20" s="4">
        <v>44646</v>
      </c>
      <c r="E20" s="4">
        <f t="shared" si="0"/>
        <v>44676</v>
      </c>
      <c r="F20" s="8">
        <f t="shared" si="1"/>
        <v>156</v>
      </c>
      <c r="G20" s="7">
        <v>7304</v>
      </c>
    </row>
    <row r="21" spans="2:7" ht="20.100000000000001" customHeight="1" x14ac:dyDescent="0.25">
      <c r="B21" s="3" t="s">
        <v>8</v>
      </c>
      <c r="C21" s="3" t="s">
        <v>24</v>
      </c>
      <c r="D21" s="4">
        <v>44495</v>
      </c>
      <c r="E21" s="4">
        <f t="shared" si="0"/>
        <v>44525</v>
      </c>
      <c r="F21" s="8">
        <f t="shared" si="1"/>
        <v>307</v>
      </c>
      <c r="G21" s="7">
        <v>5581</v>
      </c>
    </row>
    <row r="22" spans="2:7" ht="20.100000000000001" customHeight="1" x14ac:dyDescent="0.25">
      <c r="B22" s="3" t="s">
        <v>9</v>
      </c>
      <c r="C22" s="3" t="s">
        <v>25</v>
      </c>
      <c r="D22" s="4">
        <v>44539</v>
      </c>
      <c r="E22" s="4">
        <f t="shared" si="0"/>
        <v>44569</v>
      </c>
      <c r="F22" s="8">
        <f t="shared" si="1"/>
        <v>263</v>
      </c>
      <c r="G22" s="7">
        <v>9770</v>
      </c>
    </row>
  </sheetData>
  <mergeCells count="1">
    <mergeCell ref="B2:G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1193B-5584-4C69-9EE7-001AC27E6910}">
  <dimension ref="B1:O27"/>
  <sheetViews>
    <sheetView showGridLines="0" workbookViewId="0">
      <selection activeCell="J8" sqref="J8"/>
    </sheetView>
  </sheetViews>
  <sheetFormatPr defaultRowHeight="20.100000000000001" customHeight="1" x14ac:dyDescent="0.25"/>
  <cols>
    <col min="1" max="1" width="5.140625" style="1" customWidth="1"/>
    <col min="2" max="2" width="15.5703125" style="1" customWidth="1"/>
    <col min="3" max="3" width="15.140625" style="1" customWidth="1"/>
    <col min="4" max="4" width="13.85546875" style="1" customWidth="1"/>
    <col min="5" max="5" width="14.42578125" style="1" customWidth="1"/>
    <col min="6" max="6" width="14.85546875" style="1" customWidth="1"/>
    <col min="7" max="7" width="12.28515625" style="1" customWidth="1"/>
    <col min="8" max="8" width="15.140625" style="1" customWidth="1"/>
    <col min="9" max="14" width="9.140625" style="1"/>
    <col min="16" max="16384" width="9.140625" style="1"/>
  </cols>
  <sheetData>
    <row r="1" spans="2:8" ht="20.100000000000001" customHeight="1" thickBot="1" x14ac:dyDescent="0.3"/>
    <row r="2" spans="2:8" ht="20.100000000000001" customHeight="1" thickBot="1" x14ac:dyDescent="0.3">
      <c r="B2" s="13" t="s">
        <v>37</v>
      </c>
      <c r="C2" s="14"/>
      <c r="D2" s="14"/>
      <c r="E2" s="14"/>
      <c r="F2" s="14"/>
      <c r="G2" s="14"/>
      <c r="H2" s="15"/>
    </row>
    <row r="4" spans="2:8" ht="20.100000000000001" customHeight="1" x14ac:dyDescent="0.25">
      <c r="B4" s="5" t="s">
        <v>26</v>
      </c>
      <c r="C4" s="6">
        <v>44832</v>
      </c>
      <c r="F4" s="10" t="s">
        <v>31</v>
      </c>
      <c r="G4" s="10" t="s">
        <v>30</v>
      </c>
    </row>
    <row r="5" spans="2:8" ht="20.100000000000001" customHeight="1" x14ac:dyDescent="0.25">
      <c r="B5" s="9"/>
      <c r="F5" s="3">
        <v>0</v>
      </c>
      <c r="G5" s="11" t="s">
        <v>34</v>
      </c>
    </row>
    <row r="6" spans="2:8" ht="20.100000000000001" customHeight="1" x14ac:dyDescent="0.25">
      <c r="B6" s="9"/>
      <c r="F6" s="3">
        <v>1</v>
      </c>
      <c r="G6" s="11" t="s">
        <v>35</v>
      </c>
    </row>
    <row r="7" spans="2:8" ht="20.100000000000001" customHeight="1" x14ac:dyDescent="0.25">
      <c r="B7" s="9"/>
      <c r="F7" s="3">
        <v>30</v>
      </c>
      <c r="G7" s="11" t="s">
        <v>32</v>
      </c>
    </row>
    <row r="8" spans="2:8" ht="20.100000000000001" customHeight="1" x14ac:dyDescent="0.25">
      <c r="B8" s="9"/>
      <c r="F8" s="3">
        <v>60</v>
      </c>
      <c r="G8" s="11" t="s">
        <v>33</v>
      </c>
    </row>
    <row r="9" spans="2:8" ht="20.100000000000001" customHeight="1" x14ac:dyDescent="0.25">
      <c r="B9" s="9"/>
      <c r="F9" s="3">
        <v>90</v>
      </c>
      <c r="G9" s="11" t="s">
        <v>36</v>
      </c>
    </row>
    <row r="11" spans="2:8" ht="37.5" x14ac:dyDescent="0.25">
      <c r="B11" s="12" t="s">
        <v>39</v>
      </c>
      <c r="C11" s="12" t="s">
        <v>40</v>
      </c>
      <c r="D11" s="12" t="s">
        <v>41</v>
      </c>
      <c r="E11" s="12" t="s">
        <v>42</v>
      </c>
      <c r="F11" s="12" t="s">
        <v>43</v>
      </c>
      <c r="G11" s="2" t="s">
        <v>3</v>
      </c>
      <c r="H11" s="2" t="s">
        <v>30</v>
      </c>
    </row>
    <row r="12" spans="2:8" ht="20.100000000000001" customHeight="1" x14ac:dyDescent="0.25">
      <c r="B12" s="3" t="s">
        <v>6</v>
      </c>
      <c r="C12" s="3" t="s">
        <v>10</v>
      </c>
      <c r="D12" s="4">
        <v>44694</v>
      </c>
      <c r="E12" s="4">
        <f>D12+30</f>
        <v>44724</v>
      </c>
      <c r="F12" s="8">
        <f>$C$4-E12</f>
        <v>108</v>
      </c>
      <c r="G12" s="7">
        <v>7188</v>
      </c>
      <c r="H12" s="17" t="str">
        <f>VLOOKUP(F12,$F$5:$G$9,2,TRUE)</f>
        <v>90 or More</v>
      </c>
    </row>
    <row r="13" spans="2:8" ht="20.100000000000001" customHeight="1" x14ac:dyDescent="0.25">
      <c r="B13" s="3" t="s">
        <v>7</v>
      </c>
      <c r="C13" s="3" t="s">
        <v>11</v>
      </c>
      <c r="D13" s="4">
        <v>44741</v>
      </c>
      <c r="E13" s="4">
        <f t="shared" ref="E13:E27" si="0">D13+30</f>
        <v>44771</v>
      </c>
      <c r="F13" s="8">
        <f t="shared" ref="F13:F27" si="1">$C$4-E13</f>
        <v>61</v>
      </c>
      <c r="G13" s="7">
        <v>6050</v>
      </c>
      <c r="H13" s="17" t="str">
        <f t="shared" ref="H13:H27" si="2">VLOOKUP(F13,$F$5:$G$9,2,TRUE)</f>
        <v>60-89 Days</v>
      </c>
    </row>
    <row r="14" spans="2:8" ht="20.100000000000001" customHeight="1" x14ac:dyDescent="0.25">
      <c r="B14" s="3" t="s">
        <v>8</v>
      </c>
      <c r="C14" s="3" t="s">
        <v>12</v>
      </c>
      <c r="D14" s="4">
        <v>44798</v>
      </c>
      <c r="E14" s="4">
        <f t="shared" si="0"/>
        <v>44828</v>
      </c>
      <c r="F14" s="8">
        <f t="shared" si="1"/>
        <v>4</v>
      </c>
      <c r="G14" s="7">
        <v>6521</v>
      </c>
      <c r="H14" s="17" t="str">
        <f t="shared" si="2"/>
        <v>1-29 Days</v>
      </c>
    </row>
    <row r="15" spans="2:8" ht="20.100000000000001" customHeight="1" x14ac:dyDescent="0.25">
      <c r="B15" s="3" t="s">
        <v>9</v>
      </c>
      <c r="C15" s="3" t="s">
        <v>13</v>
      </c>
      <c r="D15" s="4">
        <v>44721</v>
      </c>
      <c r="E15" s="4">
        <f t="shared" si="0"/>
        <v>44751</v>
      </c>
      <c r="F15" s="8">
        <f t="shared" si="1"/>
        <v>81</v>
      </c>
      <c r="G15" s="7">
        <v>6213</v>
      </c>
      <c r="H15" s="17" t="str">
        <f t="shared" si="2"/>
        <v>60-89 Days</v>
      </c>
    </row>
    <row r="16" spans="2:8" ht="20.100000000000001" customHeight="1" x14ac:dyDescent="0.25">
      <c r="B16" s="3" t="s">
        <v>6</v>
      </c>
      <c r="C16" s="3" t="s">
        <v>14</v>
      </c>
      <c r="D16" s="4">
        <v>44758</v>
      </c>
      <c r="E16" s="4">
        <f t="shared" si="0"/>
        <v>44788</v>
      </c>
      <c r="F16" s="8">
        <f t="shared" si="1"/>
        <v>44</v>
      </c>
      <c r="G16" s="7">
        <v>7044</v>
      </c>
      <c r="H16" s="17" t="str">
        <f t="shared" si="2"/>
        <v>30-59 Days</v>
      </c>
    </row>
    <row r="17" spans="2:8" ht="20.100000000000001" customHeight="1" x14ac:dyDescent="0.25">
      <c r="B17" s="3" t="s">
        <v>7</v>
      </c>
      <c r="C17" s="3" t="s">
        <v>15</v>
      </c>
      <c r="D17" s="4">
        <v>44748</v>
      </c>
      <c r="E17" s="4">
        <f t="shared" si="0"/>
        <v>44778</v>
      </c>
      <c r="F17" s="8">
        <f t="shared" si="1"/>
        <v>54</v>
      </c>
      <c r="G17" s="7">
        <v>8684</v>
      </c>
      <c r="H17" s="17" t="str">
        <f t="shared" si="2"/>
        <v>30-59 Days</v>
      </c>
    </row>
    <row r="18" spans="2:8" ht="20.100000000000001" customHeight="1" x14ac:dyDescent="0.25">
      <c r="B18" s="3" t="s">
        <v>8</v>
      </c>
      <c r="C18" s="3" t="s">
        <v>16</v>
      </c>
      <c r="D18" s="4">
        <v>44671</v>
      </c>
      <c r="E18" s="4">
        <f t="shared" si="0"/>
        <v>44701</v>
      </c>
      <c r="F18" s="8">
        <f t="shared" si="1"/>
        <v>131</v>
      </c>
      <c r="G18" s="7">
        <v>6594</v>
      </c>
      <c r="H18" s="17" t="str">
        <f t="shared" si="2"/>
        <v>90 or More</v>
      </c>
    </row>
    <row r="19" spans="2:8" ht="20.100000000000001" customHeight="1" x14ac:dyDescent="0.25">
      <c r="B19" s="3" t="s">
        <v>9</v>
      </c>
      <c r="C19" s="3" t="s">
        <v>17</v>
      </c>
      <c r="D19" s="4">
        <v>44706</v>
      </c>
      <c r="E19" s="4">
        <f t="shared" si="0"/>
        <v>44736</v>
      </c>
      <c r="F19" s="8">
        <f t="shared" si="1"/>
        <v>96</v>
      </c>
      <c r="G19" s="7">
        <v>8387</v>
      </c>
      <c r="H19" s="17" t="str">
        <f t="shared" si="2"/>
        <v>90 or More</v>
      </c>
    </row>
    <row r="20" spans="2:8" ht="20.100000000000001" customHeight="1" x14ac:dyDescent="0.25">
      <c r="B20" s="3" t="s">
        <v>7</v>
      </c>
      <c r="C20" s="3" t="s">
        <v>18</v>
      </c>
      <c r="D20" s="4">
        <v>44541</v>
      </c>
      <c r="E20" s="4">
        <f t="shared" si="0"/>
        <v>44571</v>
      </c>
      <c r="F20" s="8">
        <f t="shared" si="1"/>
        <v>261</v>
      </c>
      <c r="G20" s="7">
        <v>6429</v>
      </c>
      <c r="H20" s="17" t="str">
        <f t="shared" si="2"/>
        <v>90 or More</v>
      </c>
    </row>
    <row r="21" spans="2:8" ht="20.100000000000001" customHeight="1" x14ac:dyDescent="0.25">
      <c r="B21" s="3" t="s">
        <v>6</v>
      </c>
      <c r="C21" s="3" t="s">
        <v>19</v>
      </c>
      <c r="D21" s="4">
        <v>44593</v>
      </c>
      <c r="E21" s="4">
        <f t="shared" si="0"/>
        <v>44623</v>
      </c>
      <c r="F21" s="8">
        <f t="shared" si="1"/>
        <v>209</v>
      </c>
      <c r="G21" s="7">
        <v>9722</v>
      </c>
      <c r="H21" s="17" t="str">
        <f t="shared" si="2"/>
        <v>90 or More</v>
      </c>
    </row>
    <row r="22" spans="2:8" ht="20.100000000000001" customHeight="1" x14ac:dyDescent="0.25">
      <c r="B22" s="3" t="s">
        <v>9</v>
      </c>
      <c r="C22" s="3" t="s">
        <v>20</v>
      </c>
      <c r="D22" s="4">
        <v>44512</v>
      </c>
      <c r="E22" s="4">
        <f t="shared" si="0"/>
        <v>44542</v>
      </c>
      <c r="F22" s="8">
        <f t="shared" si="1"/>
        <v>290</v>
      </c>
      <c r="G22" s="7">
        <v>8440</v>
      </c>
      <c r="H22" s="17" t="str">
        <f t="shared" si="2"/>
        <v>90 or More</v>
      </c>
    </row>
    <row r="23" spans="2:8" ht="20.100000000000001" customHeight="1" x14ac:dyDescent="0.25">
      <c r="B23" s="3" t="s">
        <v>27</v>
      </c>
      <c r="C23" s="3" t="s">
        <v>21</v>
      </c>
      <c r="D23" s="4">
        <v>44563</v>
      </c>
      <c r="E23" s="4">
        <f t="shared" si="0"/>
        <v>44593</v>
      </c>
      <c r="F23" s="8">
        <f t="shared" si="1"/>
        <v>239</v>
      </c>
      <c r="G23" s="7">
        <v>8690</v>
      </c>
      <c r="H23" s="17" t="str">
        <f t="shared" si="2"/>
        <v>90 or More</v>
      </c>
    </row>
    <row r="24" spans="2:8" ht="20.100000000000001" customHeight="1" x14ac:dyDescent="0.25">
      <c r="B24" s="3" t="s">
        <v>6</v>
      </c>
      <c r="C24" s="3" t="s">
        <v>22</v>
      </c>
      <c r="D24" s="4">
        <v>44496</v>
      </c>
      <c r="E24" s="4">
        <f t="shared" si="0"/>
        <v>44526</v>
      </c>
      <c r="F24" s="8">
        <f t="shared" si="1"/>
        <v>306</v>
      </c>
      <c r="G24" s="7">
        <v>9002</v>
      </c>
      <c r="H24" s="17" t="str">
        <f t="shared" si="2"/>
        <v>90 or More</v>
      </c>
    </row>
    <row r="25" spans="2:8" ht="20.100000000000001" customHeight="1" x14ac:dyDescent="0.25">
      <c r="B25" s="3" t="s">
        <v>28</v>
      </c>
      <c r="C25" s="3" t="s">
        <v>23</v>
      </c>
      <c r="D25" s="4">
        <v>44646</v>
      </c>
      <c r="E25" s="4">
        <f t="shared" si="0"/>
        <v>44676</v>
      </c>
      <c r="F25" s="8">
        <f t="shared" si="1"/>
        <v>156</v>
      </c>
      <c r="G25" s="7">
        <v>7304</v>
      </c>
      <c r="H25" s="17" t="str">
        <f t="shared" si="2"/>
        <v>90 or More</v>
      </c>
    </row>
    <row r="26" spans="2:8" ht="20.100000000000001" customHeight="1" x14ac:dyDescent="0.25">
      <c r="B26" s="3" t="s">
        <v>8</v>
      </c>
      <c r="C26" s="3" t="s">
        <v>24</v>
      </c>
      <c r="D26" s="4">
        <v>44495</v>
      </c>
      <c r="E26" s="4">
        <f t="shared" si="0"/>
        <v>44525</v>
      </c>
      <c r="F26" s="8">
        <f t="shared" si="1"/>
        <v>307</v>
      </c>
      <c r="G26" s="7">
        <v>5581</v>
      </c>
      <c r="H26" s="17" t="str">
        <f t="shared" si="2"/>
        <v>90 or More</v>
      </c>
    </row>
    <row r="27" spans="2:8" ht="20.100000000000001" customHeight="1" x14ac:dyDescent="0.25">
      <c r="B27" s="3" t="s">
        <v>9</v>
      </c>
      <c r="C27" s="3" t="s">
        <v>25</v>
      </c>
      <c r="D27" s="4">
        <v>44539</v>
      </c>
      <c r="E27" s="4">
        <f t="shared" si="0"/>
        <v>44569</v>
      </c>
      <c r="F27" s="8">
        <f t="shared" si="1"/>
        <v>263</v>
      </c>
      <c r="G27" s="7">
        <v>9770</v>
      </c>
      <c r="H27" s="17" t="str">
        <f t="shared" si="2"/>
        <v>90 or More</v>
      </c>
    </row>
  </sheetData>
  <mergeCells count="1">
    <mergeCell ref="B2:H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91C27-BAF2-4112-B650-1E81AFE7C589}">
  <dimension ref="B1:K22"/>
  <sheetViews>
    <sheetView showGridLines="0" workbookViewId="0">
      <selection activeCell="O4" sqref="O4"/>
    </sheetView>
  </sheetViews>
  <sheetFormatPr defaultRowHeight="20.100000000000001" customHeight="1" x14ac:dyDescent="0.25"/>
  <cols>
    <col min="1" max="1" width="3.85546875" style="1" customWidth="1"/>
    <col min="2" max="2" width="15.42578125" style="1" customWidth="1"/>
    <col min="3" max="3" width="13.7109375" style="1" bestFit="1" customWidth="1"/>
    <col min="4" max="4" width="14.5703125" style="1" customWidth="1"/>
    <col min="5" max="5" width="13.85546875" style="1" customWidth="1"/>
    <col min="6" max="6" width="11.140625" style="1" bestFit="1" customWidth="1"/>
    <col min="7" max="7" width="10.85546875" style="1" customWidth="1"/>
    <col min="8" max="8" width="14.5703125" style="1" customWidth="1"/>
    <col min="9" max="10" width="9.140625" style="1"/>
    <col min="12" max="16384" width="9.140625" style="1"/>
  </cols>
  <sheetData>
    <row r="1" spans="2:8" ht="20.100000000000001" customHeight="1" thickBot="1" x14ac:dyDescent="0.3"/>
    <row r="2" spans="2:8" ht="20.100000000000001" customHeight="1" thickBot="1" x14ac:dyDescent="0.3">
      <c r="B2" s="13" t="s">
        <v>38</v>
      </c>
      <c r="C2" s="14"/>
      <c r="D2" s="14"/>
      <c r="E2" s="14"/>
      <c r="F2" s="14"/>
      <c r="G2" s="14"/>
      <c r="H2" s="15"/>
    </row>
    <row r="4" spans="2:8" ht="20.100000000000001" customHeight="1" x14ac:dyDescent="0.25">
      <c r="B4" s="5" t="s">
        <v>26</v>
      </c>
      <c r="C4" s="6">
        <v>44832</v>
      </c>
    </row>
    <row r="6" spans="2:8" ht="44.25" customHeight="1" x14ac:dyDescent="0.25">
      <c r="B6" s="12" t="s">
        <v>39</v>
      </c>
      <c r="C6" s="12" t="s">
        <v>40</v>
      </c>
      <c r="D6" s="12" t="s">
        <v>41</v>
      </c>
      <c r="E6" s="12" t="s">
        <v>42</v>
      </c>
      <c r="F6" s="12" t="s">
        <v>43</v>
      </c>
      <c r="G6" s="2" t="s">
        <v>3</v>
      </c>
      <c r="H6" s="2" t="s">
        <v>30</v>
      </c>
    </row>
    <row r="7" spans="2:8" ht="20.100000000000001" customHeight="1" x14ac:dyDescent="0.25">
      <c r="B7" s="3" t="s">
        <v>6</v>
      </c>
      <c r="C7" s="3" t="s">
        <v>10</v>
      </c>
      <c r="D7" s="4">
        <v>44694</v>
      </c>
      <c r="E7" s="4">
        <f>D7+30</f>
        <v>44724</v>
      </c>
      <c r="F7" s="16">
        <f>$C$4-E7</f>
        <v>108</v>
      </c>
      <c r="G7" s="7">
        <v>7188</v>
      </c>
      <c r="H7" s="16" t="str">
        <f>IF(F7&gt;90,"90+ Days",IF(AND(F7&gt;=60,F7&lt;=90),"60-90 Days",IF(AND(F7&gt;=30,F7&lt;=59),"30-59 Days",IF(AND(F7&gt;0,F7&lt;=29),"1-29 Days","Not Due"))))</f>
        <v>90+ Days</v>
      </c>
    </row>
    <row r="8" spans="2:8" ht="20.100000000000001" customHeight="1" x14ac:dyDescent="0.25">
      <c r="B8" s="3" t="s">
        <v>7</v>
      </c>
      <c r="C8" s="3" t="s">
        <v>11</v>
      </c>
      <c r="D8" s="4">
        <v>44741</v>
      </c>
      <c r="E8" s="4">
        <f t="shared" ref="E8:E22" si="0">D8+30</f>
        <v>44771</v>
      </c>
      <c r="F8" s="16">
        <f t="shared" ref="F8:F22" si="1">$C$4-E8</f>
        <v>61</v>
      </c>
      <c r="G8" s="7">
        <v>6050</v>
      </c>
      <c r="H8" s="16" t="str">
        <f t="shared" ref="H8:H22" si="2">IF(F8&gt;90,"90+ Days",IF(AND(F8&gt;=60,F8&lt;=90),"60-90 Days",IF(AND(F8&gt;=30,F8&lt;=59),"30-59 Days",IF(AND(F8&gt;0,F8&lt;=29),"1-29 Days","Not Due"))))</f>
        <v>60-90 Days</v>
      </c>
    </row>
    <row r="9" spans="2:8" ht="20.100000000000001" customHeight="1" x14ac:dyDescent="0.25">
      <c r="B9" s="3" t="s">
        <v>8</v>
      </c>
      <c r="C9" s="3" t="s">
        <v>12</v>
      </c>
      <c r="D9" s="4">
        <v>44798</v>
      </c>
      <c r="E9" s="4">
        <f t="shared" si="0"/>
        <v>44828</v>
      </c>
      <c r="F9" s="16">
        <f t="shared" si="1"/>
        <v>4</v>
      </c>
      <c r="G9" s="7">
        <v>6521</v>
      </c>
      <c r="H9" s="16" t="str">
        <f t="shared" si="2"/>
        <v>1-29 Days</v>
      </c>
    </row>
    <row r="10" spans="2:8" ht="20.100000000000001" customHeight="1" x14ac:dyDescent="0.25">
      <c r="B10" s="3" t="s">
        <v>9</v>
      </c>
      <c r="C10" s="3" t="s">
        <v>13</v>
      </c>
      <c r="D10" s="4">
        <v>44721</v>
      </c>
      <c r="E10" s="4">
        <f t="shared" si="0"/>
        <v>44751</v>
      </c>
      <c r="F10" s="16">
        <f t="shared" si="1"/>
        <v>81</v>
      </c>
      <c r="G10" s="7">
        <v>6213</v>
      </c>
      <c r="H10" s="16" t="str">
        <f t="shared" si="2"/>
        <v>60-90 Days</v>
      </c>
    </row>
    <row r="11" spans="2:8" ht="20.100000000000001" customHeight="1" x14ac:dyDescent="0.25">
      <c r="B11" s="3" t="s">
        <v>6</v>
      </c>
      <c r="C11" s="3" t="s">
        <v>14</v>
      </c>
      <c r="D11" s="4">
        <v>44758</v>
      </c>
      <c r="E11" s="4">
        <f t="shared" si="0"/>
        <v>44788</v>
      </c>
      <c r="F11" s="16">
        <f t="shared" si="1"/>
        <v>44</v>
      </c>
      <c r="G11" s="7">
        <v>7044</v>
      </c>
      <c r="H11" s="16" t="str">
        <f t="shared" si="2"/>
        <v>30-59 Days</v>
      </c>
    </row>
    <row r="12" spans="2:8" ht="20.100000000000001" customHeight="1" x14ac:dyDescent="0.25">
      <c r="B12" s="3" t="s">
        <v>7</v>
      </c>
      <c r="C12" s="3" t="s">
        <v>15</v>
      </c>
      <c r="D12" s="4">
        <v>44748</v>
      </c>
      <c r="E12" s="4">
        <f t="shared" si="0"/>
        <v>44778</v>
      </c>
      <c r="F12" s="16">
        <f t="shared" si="1"/>
        <v>54</v>
      </c>
      <c r="G12" s="7">
        <v>8684</v>
      </c>
      <c r="H12" s="16" t="str">
        <f t="shared" si="2"/>
        <v>30-59 Days</v>
      </c>
    </row>
    <row r="13" spans="2:8" ht="20.100000000000001" customHeight="1" x14ac:dyDescent="0.25">
      <c r="B13" s="3" t="s">
        <v>8</v>
      </c>
      <c r="C13" s="3" t="s">
        <v>16</v>
      </c>
      <c r="D13" s="4">
        <v>44671</v>
      </c>
      <c r="E13" s="4">
        <f t="shared" si="0"/>
        <v>44701</v>
      </c>
      <c r="F13" s="16">
        <f t="shared" si="1"/>
        <v>131</v>
      </c>
      <c r="G13" s="7">
        <v>6594</v>
      </c>
      <c r="H13" s="16" t="str">
        <f t="shared" si="2"/>
        <v>90+ Days</v>
      </c>
    </row>
    <row r="14" spans="2:8" ht="20.100000000000001" customHeight="1" x14ac:dyDescent="0.25">
      <c r="B14" s="3" t="s">
        <v>9</v>
      </c>
      <c r="C14" s="3" t="s">
        <v>17</v>
      </c>
      <c r="D14" s="4">
        <v>44706</v>
      </c>
      <c r="E14" s="4">
        <f t="shared" si="0"/>
        <v>44736</v>
      </c>
      <c r="F14" s="16">
        <f t="shared" si="1"/>
        <v>96</v>
      </c>
      <c r="G14" s="7">
        <v>8387</v>
      </c>
      <c r="H14" s="16" t="str">
        <f t="shared" si="2"/>
        <v>90+ Days</v>
      </c>
    </row>
    <row r="15" spans="2:8" ht="20.100000000000001" customHeight="1" x14ac:dyDescent="0.25">
      <c r="B15" s="3" t="s">
        <v>7</v>
      </c>
      <c r="C15" s="3" t="s">
        <v>18</v>
      </c>
      <c r="D15" s="4">
        <v>44541</v>
      </c>
      <c r="E15" s="4">
        <f t="shared" si="0"/>
        <v>44571</v>
      </c>
      <c r="F15" s="16">
        <f t="shared" si="1"/>
        <v>261</v>
      </c>
      <c r="G15" s="7">
        <v>6429</v>
      </c>
      <c r="H15" s="16" t="str">
        <f t="shared" si="2"/>
        <v>90+ Days</v>
      </c>
    </row>
    <row r="16" spans="2:8" ht="20.100000000000001" customHeight="1" x14ac:dyDescent="0.25">
      <c r="B16" s="3" t="s">
        <v>6</v>
      </c>
      <c r="C16" s="3" t="s">
        <v>19</v>
      </c>
      <c r="D16" s="4">
        <v>44593</v>
      </c>
      <c r="E16" s="4">
        <f t="shared" si="0"/>
        <v>44623</v>
      </c>
      <c r="F16" s="16">
        <f t="shared" si="1"/>
        <v>209</v>
      </c>
      <c r="G16" s="7">
        <v>9722</v>
      </c>
      <c r="H16" s="16" t="str">
        <f t="shared" si="2"/>
        <v>90+ Days</v>
      </c>
    </row>
    <row r="17" spans="2:8" ht="20.100000000000001" customHeight="1" x14ac:dyDescent="0.25">
      <c r="B17" s="3" t="s">
        <v>9</v>
      </c>
      <c r="C17" s="3" t="s">
        <v>20</v>
      </c>
      <c r="D17" s="4">
        <v>44512</v>
      </c>
      <c r="E17" s="4">
        <f t="shared" si="0"/>
        <v>44542</v>
      </c>
      <c r="F17" s="16">
        <f t="shared" si="1"/>
        <v>290</v>
      </c>
      <c r="G17" s="7">
        <v>8440</v>
      </c>
      <c r="H17" s="16" t="str">
        <f t="shared" si="2"/>
        <v>90+ Days</v>
      </c>
    </row>
    <row r="18" spans="2:8" ht="20.100000000000001" customHeight="1" x14ac:dyDescent="0.25">
      <c r="B18" s="3" t="s">
        <v>27</v>
      </c>
      <c r="C18" s="3" t="s">
        <v>21</v>
      </c>
      <c r="D18" s="4">
        <v>44563</v>
      </c>
      <c r="E18" s="4">
        <f t="shared" si="0"/>
        <v>44593</v>
      </c>
      <c r="F18" s="16">
        <f t="shared" si="1"/>
        <v>239</v>
      </c>
      <c r="G18" s="7">
        <v>8690</v>
      </c>
      <c r="H18" s="16" t="str">
        <f t="shared" si="2"/>
        <v>90+ Days</v>
      </c>
    </row>
    <row r="19" spans="2:8" ht="20.100000000000001" customHeight="1" x14ac:dyDescent="0.25">
      <c r="B19" s="3" t="s">
        <v>6</v>
      </c>
      <c r="C19" s="3" t="s">
        <v>22</v>
      </c>
      <c r="D19" s="4">
        <v>44496</v>
      </c>
      <c r="E19" s="4">
        <f t="shared" si="0"/>
        <v>44526</v>
      </c>
      <c r="F19" s="16">
        <f t="shared" si="1"/>
        <v>306</v>
      </c>
      <c r="G19" s="7">
        <v>9002</v>
      </c>
      <c r="H19" s="16" t="str">
        <f t="shared" si="2"/>
        <v>90+ Days</v>
      </c>
    </row>
    <row r="20" spans="2:8" ht="20.100000000000001" customHeight="1" x14ac:dyDescent="0.25">
      <c r="B20" s="3" t="s">
        <v>28</v>
      </c>
      <c r="C20" s="3" t="s">
        <v>23</v>
      </c>
      <c r="D20" s="4">
        <v>44646</v>
      </c>
      <c r="E20" s="4">
        <f t="shared" si="0"/>
        <v>44676</v>
      </c>
      <c r="F20" s="16">
        <f t="shared" si="1"/>
        <v>156</v>
      </c>
      <c r="G20" s="7">
        <v>7304</v>
      </c>
      <c r="H20" s="16" t="str">
        <f t="shared" si="2"/>
        <v>90+ Days</v>
      </c>
    </row>
    <row r="21" spans="2:8" ht="20.100000000000001" customHeight="1" x14ac:dyDescent="0.25">
      <c r="B21" s="3" t="s">
        <v>8</v>
      </c>
      <c r="C21" s="3" t="s">
        <v>24</v>
      </c>
      <c r="D21" s="4">
        <v>44495</v>
      </c>
      <c r="E21" s="4">
        <f t="shared" si="0"/>
        <v>44525</v>
      </c>
      <c r="F21" s="16">
        <f t="shared" si="1"/>
        <v>307</v>
      </c>
      <c r="G21" s="7">
        <v>5581</v>
      </c>
      <c r="H21" s="16" t="str">
        <f t="shared" si="2"/>
        <v>90+ Days</v>
      </c>
    </row>
    <row r="22" spans="2:8" ht="20.100000000000001" customHeight="1" x14ac:dyDescent="0.25">
      <c r="B22" s="3" t="s">
        <v>9</v>
      </c>
      <c r="C22" s="3" t="s">
        <v>25</v>
      </c>
      <c r="D22" s="4">
        <v>44539</v>
      </c>
      <c r="E22" s="4">
        <f t="shared" si="0"/>
        <v>44569</v>
      </c>
      <c r="F22" s="16">
        <f t="shared" si="1"/>
        <v>263</v>
      </c>
      <c r="G22" s="7">
        <v>9770</v>
      </c>
      <c r="H22" s="16" t="str">
        <f t="shared" si="2"/>
        <v>90+ Days</v>
      </c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PivotTable</vt:lpstr>
      <vt:lpstr>Use of VLOOKUP</vt:lpstr>
      <vt:lpstr>Use of 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</cp:lastModifiedBy>
  <dcterms:created xsi:type="dcterms:W3CDTF">2022-09-28T07:55:19Z</dcterms:created>
  <dcterms:modified xsi:type="dcterms:W3CDTF">2022-09-29T09:52:09Z</dcterms:modified>
</cp:coreProperties>
</file>