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76_Pay Off Credit Card Debt Calculator\"/>
    </mc:Choice>
  </mc:AlternateContent>
  <xr:revisionPtr revIDLastSave="0" documentId="13_ncr:1_{FEE40732-BE1C-4624-8716-BAEC66AA96D4}" xr6:coauthVersionLast="47" xr6:coauthVersionMax="47" xr10:uidLastSave="{00000000-0000-0000-0000-000000000000}"/>
  <bookViews>
    <workbookView xWindow="-108" yWindow="-108" windowWidth="23256" windowHeight="12456" xr2:uid="{09A339D1-300C-4753-B78D-CCC9E99B8580}"/>
  </bookViews>
  <sheets>
    <sheet name="Calculator" sheetId="1" r:id="rId1"/>
    <sheet name="Payment-Interest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D15" i="2" s="1"/>
  <c r="C16" i="2"/>
  <c r="D16" i="2" s="1"/>
  <c r="C17" i="2"/>
  <c r="D17" i="2" s="1"/>
  <c r="C18" i="2"/>
  <c r="D18" i="2" s="1"/>
  <c r="F16" i="1"/>
  <c r="F17" i="1" s="1"/>
  <c r="C15" i="1"/>
  <c r="C17" i="1" s="1"/>
  <c r="C16" i="1"/>
  <c r="F15" i="1"/>
  <c r="C14" i="2"/>
  <c r="D14" i="2" s="1"/>
  <c r="C5" i="2"/>
  <c r="D5" i="2" s="1"/>
  <c r="C6" i="2"/>
  <c r="D6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12" i="1"/>
</calcChain>
</file>

<file path=xl/sharedStrings.xml><?xml version="1.0" encoding="utf-8"?>
<sst xmlns="http://schemas.openxmlformats.org/spreadsheetml/2006/main" count="29" uniqueCount="27">
  <si>
    <t>Credit Card Payoff Calculator</t>
  </si>
  <si>
    <t>Months</t>
  </si>
  <si>
    <t>Payment</t>
  </si>
  <si>
    <t>Interest</t>
  </si>
  <si>
    <t>Current Balance</t>
  </si>
  <si>
    <t>Monthly Payment</t>
  </si>
  <si>
    <t>Total Interest</t>
  </si>
  <si>
    <t>Credit Card Information</t>
  </si>
  <si>
    <t>Jim Street</t>
  </si>
  <si>
    <t>Annual Interest Rate</t>
  </si>
  <si>
    <t>Months Required to Payoff</t>
  </si>
  <si>
    <t>Expected Monthly Payment</t>
  </si>
  <si>
    <t>Excepted Payoff Period (Months)</t>
  </si>
  <si>
    <t>American Express</t>
  </si>
  <si>
    <t>Owner's Name :</t>
  </si>
  <si>
    <t>Address :</t>
  </si>
  <si>
    <t>Card Number :</t>
  </si>
  <si>
    <t>Card Type :</t>
  </si>
  <si>
    <t>Annual Payoff Time</t>
  </si>
  <si>
    <t>Excepted Payoff Period (Year)</t>
  </si>
  <si>
    <t>Interest per Payment</t>
  </si>
  <si>
    <t>User Input</t>
  </si>
  <si>
    <t>Check in Payment-Interest Chart</t>
  </si>
  <si>
    <t>xxxx-xxxx-xxxx-xxxx</t>
  </si>
  <si>
    <t>47 W 13th St, New York, NY 10011, USA</t>
  </si>
  <si>
    <t>Number of Months to Payoff</t>
  </si>
  <si>
    <t>Half Yearly Payment-Interest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</si>
</sst>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6" fontId="6" fillId="0" borderId="3" xfId="0" applyNumberFormat="1" applyFont="1" applyFill="1" applyBorder="1" applyAlignment="1">
      <alignment horizontal="left" vertical="center"/>
    </xf>
    <xf numFmtId="44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right" vertical="center"/>
    </xf>
    <xf numFmtId="44" fontId="6" fillId="0" borderId="3" xfId="0" applyNumberFormat="1" applyFont="1" applyFill="1" applyBorder="1" applyAlignment="1">
      <alignment horizontal="right" vertical="center"/>
    </xf>
    <xf numFmtId="2" fontId="6" fillId="0" borderId="3" xfId="1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4" fontId="6" fillId="0" borderId="3" xfId="1" applyFont="1" applyFill="1" applyBorder="1" applyAlignment="1" applyProtection="1">
      <alignment horizontal="right" vertical="center"/>
    </xf>
    <xf numFmtId="0" fontId="6" fillId="2" borderId="3" xfId="3" applyFont="1" applyBorder="1" applyAlignment="1">
      <alignment vertical="center"/>
    </xf>
    <xf numFmtId="44" fontId="6" fillId="2" borderId="3" xfId="1" applyFont="1" applyFill="1" applyBorder="1" applyAlignment="1">
      <alignment vertical="center"/>
    </xf>
    <xf numFmtId="164" fontId="6" fillId="2" borderId="3" xfId="3" applyNumberFormat="1" applyFont="1" applyBorder="1" applyAlignment="1" applyProtection="1">
      <alignment vertical="center"/>
      <protection locked="0"/>
    </xf>
    <xf numFmtId="10" fontId="6" fillId="2" borderId="3" xfId="3" applyNumberFormat="1" applyFont="1" applyBorder="1" applyAlignment="1" applyProtection="1">
      <alignment vertical="center"/>
      <protection locked="0"/>
    </xf>
    <xf numFmtId="44" fontId="0" fillId="0" borderId="3" xfId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5" borderId="3" xfId="4" applyFont="1" applyFill="1" applyBorder="1" applyAlignment="1">
      <alignment horizontal="center" vertical="center"/>
    </xf>
  </cellXfs>
  <cellStyles count="5">
    <cellStyle name="Currency" xfId="1" builtinId="4"/>
    <cellStyle name="Heading 2" xfId="2" builtinId="17"/>
    <cellStyle name="Hyperlink" xfId="4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F4C0-737B-4C9C-B899-EA12CC2BD234}">
  <dimension ref="A1:F30"/>
  <sheetViews>
    <sheetView showGridLines="0" tabSelected="1" workbookViewId="0"/>
  </sheetViews>
  <sheetFormatPr defaultRowHeight="19.95" customHeight="1" x14ac:dyDescent="0.3"/>
  <cols>
    <col min="1" max="1" width="3.77734375" style="2" customWidth="1"/>
    <col min="2" max="2" width="25.6640625" style="2" customWidth="1"/>
    <col min="3" max="3" width="18.44140625" style="2" customWidth="1"/>
    <col min="4" max="4" width="3.77734375" style="2" customWidth="1"/>
    <col min="5" max="5" width="29.33203125" style="2" bestFit="1" customWidth="1"/>
    <col min="6" max="6" width="15.109375" style="2" bestFit="1" customWidth="1"/>
    <col min="7" max="7" width="8.88671875" style="2"/>
    <col min="8" max="8" width="11.77734375" style="2" customWidth="1"/>
    <col min="9" max="16384" width="8.88671875" style="2"/>
  </cols>
  <sheetData>
    <row r="1" spans="1:6" s="1" customFormat="1" ht="19.95" customHeight="1" x14ac:dyDescent="0.3">
      <c r="B1" s="2"/>
      <c r="C1" s="2"/>
      <c r="D1" s="2"/>
      <c r="E1" s="2"/>
      <c r="F1" s="2"/>
    </row>
    <row r="2" spans="1:6" ht="19.95" customHeight="1" x14ac:dyDescent="0.3">
      <c r="A2" s="1"/>
      <c r="B2" s="28" t="s">
        <v>0</v>
      </c>
      <c r="C2" s="28"/>
      <c r="D2" s="28"/>
      <c r="E2" s="28"/>
      <c r="F2" s="28"/>
    </row>
    <row r="3" spans="1:6" ht="19.95" customHeight="1" x14ac:dyDescent="0.3">
      <c r="A3" s="1"/>
      <c r="B3" s="1"/>
      <c r="C3" s="1"/>
      <c r="D3" s="1"/>
    </row>
    <row r="4" spans="1:6" ht="19.95" customHeight="1" x14ac:dyDescent="0.3">
      <c r="A4" s="1"/>
      <c r="B4" s="12" t="s">
        <v>14</v>
      </c>
      <c r="C4" s="29" t="s">
        <v>8</v>
      </c>
      <c r="D4" s="29"/>
      <c r="E4" s="29"/>
      <c r="F4" s="29"/>
    </row>
    <row r="5" spans="1:6" ht="19.95" customHeight="1" x14ac:dyDescent="0.3">
      <c r="A5" s="1"/>
      <c r="B5" s="12" t="s">
        <v>15</v>
      </c>
      <c r="C5" s="29" t="s">
        <v>24</v>
      </c>
      <c r="D5" s="29"/>
      <c r="E5" s="29"/>
      <c r="F5" s="29"/>
    </row>
    <row r="6" spans="1:6" ht="19.95" customHeight="1" x14ac:dyDescent="0.3">
      <c r="A6" s="1"/>
      <c r="B6" s="12" t="s">
        <v>16</v>
      </c>
      <c r="C6" s="29" t="s">
        <v>23</v>
      </c>
      <c r="D6" s="29"/>
      <c r="E6" s="29"/>
      <c r="F6" s="29"/>
    </row>
    <row r="7" spans="1:6" ht="19.95" customHeight="1" x14ac:dyDescent="0.3">
      <c r="A7" s="1"/>
      <c r="B7" s="12" t="s">
        <v>17</v>
      </c>
      <c r="C7" s="1" t="s">
        <v>13</v>
      </c>
      <c r="D7" s="1"/>
      <c r="E7" s="1"/>
    </row>
    <row r="8" spans="1:6" ht="19.95" customHeight="1" x14ac:dyDescent="0.3">
      <c r="A8" s="1"/>
      <c r="B8" s="1"/>
      <c r="C8" s="1"/>
      <c r="D8" s="1"/>
    </row>
    <row r="9" spans="1:6" s="1" customFormat="1" ht="19.95" customHeight="1" x14ac:dyDescent="0.3">
      <c r="B9" s="27" t="s">
        <v>7</v>
      </c>
      <c r="C9" s="27"/>
      <c r="E9" s="27" t="s">
        <v>21</v>
      </c>
      <c r="F9" s="27"/>
    </row>
    <row r="10" spans="1:6" ht="19.95" customHeight="1" x14ac:dyDescent="0.3">
      <c r="A10" s="1"/>
      <c r="B10" s="10" t="s">
        <v>4</v>
      </c>
      <c r="C10" s="24">
        <v>15000</v>
      </c>
      <c r="D10" s="1"/>
      <c r="E10" s="10" t="s">
        <v>11</v>
      </c>
      <c r="F10" s="23">
        <v>400</v>
      </c>
    </row>
    <row r="11" spans="1:6" ht="19.95" customHeight="1" x14ac:dyDescent="0.3">
      <c r="A11" s="1"/>
      <c r="B11" s="10" t="s">
        <v>9</v>
      </c>
      <c r="C11" s="25">
        <v>0.14499999999999999</v>
      </c>
      <c r="D11" s="1"/>
      <c r="E11" s="10" t="s">
        <v>12</v>
      </c>
      <c r="F11" s="22">
        <v>48</v>
      </c>
    </row>
    <row r="12" spans="1:6" ht="19.95" customHeight="1" x14ac:dyDescent="0.3">
      <c r="A12" s="1"/>
      <c r="B12" s="8" t="s">
        <v>20</v>
      </c>
      <c r="C12" s="9">
        <f>C10*C11/12</f>
        <v>181.25</v>
      </c>
      <c r="D12" s="1"/>
      <c r="E12" s="30" t="s">
        <v>22</v>
      </c>
      <c r="F12" s="30"/>
    </row>
    <row r="13" spans="1:6" ht="19.95" customHeight="1" x14ac:dyDescent="0.3">
      <c r="A13" s="1"/>
      <c r="B13" s="3"/>
      <c r="C13" s="3"/>
      <c r="D13" s="1"/>
    </row>
    <row r="14" spans="1:6" ht="19.95" customHeight="1" x14ac:dyDescent="0.3">
      <c r="A14" s="1"/>
      <c r="B14" s="27" t="s">
        <v>25</v>
      </c>
      <c r="C14" s="27"/>
      <c r="D14" s="1"/>
      <c r="E14" s="27" t="s">
        <v>5</v>
      </c>
      <c r="F14" s="27"/>
    </row>
    <row r="15" spans="1:6" ht="19.95" customHeight="1" x14ac:dyDescent="0.3">
      <c r="A15" s="1"/>
      <c r="B15" s="10" t="s">
        <v>10</v>
      </c>
      <c r="C15" s="19">
        <f>IF(F10=0," - ",NPER(C11/12,F10,-C10))</f>
        <v>50.248889376401557</v>
      </c>
      <c r="D15" s="1"/>
      <c r="E15" s="11" t="s">
        <v>19</v>
      </c>
      <c r="F15" s="20" t="str">
        <f>ROUND(F11/12,2)&amp;IF(ROUND(F11/12,2)&gt;1," Years "," Year ")</f>
        <v xml:space="preserve">4 Years </v>
      </c>
    </row>
    <row r="16" spans="1:6" ht="19.95" customHeight="1" x14ac:dyDescent="0.3">
      <c r="A16" s="1"/>
      <c r="B16" s="10" t="s">
        <v>18</v>
      </c>
      <c r="C16" s="20" t="str">
        <f>ROUND(F10/12,2)&amp;IF(ROUND(F10/12,2)&gt;1," Years "," Year ")</f>
        <v xml:space="preserve">33.33 Years </v>
      </c>
      <c r="D16" s="1"/>
      <c r="E16" s="10" t="s">
        <v>5</v>
      </c>
      <c r="F16" s="21">
        <f>IF(F11=0," - ",PMT(C11/12,F11,-C10))</f>
        <v>413.66929277232828</v>
      </c>
    </row>
    <row r="17" spans="1:6" ht="19.95" customHeight="1" x14ac:dyDescent="0.3">
      <c r="A17" s="1"/>
      <c r="B17" s="8" t="s">
        <v>6</v>
      </c>
      <c r="C17" s="17">
        <f>IF(F10=0," - ",C15*F10-C10)</f>
        <v>5099.555750560623</v>
      </c>
      <c r="D17" s="1"/>
      <c r="E17" s="8" t="s">
        <v>6</v>
      </c>
      <c r="F17" s="18">
        <f>IF(F11=0," - ",F16*F11-C10)</f>
        <v>4856.1260530717555</v>
      </c>
    </row>
    <row r="18" spans="1:6" ht="19.95" customHeight="1" x14ac:dyDescent="0.3">
      <c r="A18" s="1"/>
      <c r="B18" s="6"/>
      <c r="C18" s="7"/>
      <c r="E18" s="7"/>
      <c r="F18" s="7"/>
    </row>
    <row r="19" spans="1:6" ht="19.95" customHeight="1" x14ac:dyDescent="0.3">
      <c r="A19" s="1"/>
      <c r="B19" s="1"/>
      <c r="C19" s="1"/>
      <c r="D19" s="1"/>
    </row>
    <row r="20" spans="1:6" ht="19.95" customHeight="1" x14ac:dyDescent="0.3">
      <c r="A20" s="1"/>
      <c r="D20" s="1"/>
    </row>
    <row r="21" spans="1:6" ht="19.95" customHeight="1" x14ac:dyDescent="0.3">
      <c r="A21" s="1"/>
      <c r="D21" s="1"/>
    </row>
    <row r="22" spans="1:6" ht="19.95" customHeight="1" x14ac:dyDescent="0.3">
      <c r="A22" s="1"/>
      <c r="D22" s="1"/>
    </row>
    <row r="23" spans="1:6" ht="19.95" customHeight="1" x14ac:dyDescent="0.3">
      <c r="A23" s="1"/>
      <c r="D23" s="1"/>
    </row>
    <row r="24" spans="1:6" ht="19.95" customHeight="1" x14ac:dyDescent="0.3">
      <c r="A24" s="1"/>
      <c r="D24" s="1"/>
    </row>
    <row r="25" spans="1:6" ht="19.95" customHeight="1" x14ac:dyDescent="0.3">
      <c r="A25" s="1"/>
      <c r="D25" s="1"/>
    </row>
    <row r="26" spans="1:6" ht="19.95" customHeight="1" x14ac:dyDescent="0.3">
      <c r="A26" s="1"/>
      <c r="B26" s="1"/>
      <c r="C26" s="4"/>
      <c r="D26" s="1"/>
    </row>
    <row r="27" spans="1:6" ht="19.95" customHeight="1" x14ac:dyDescent="0.3">
      <c r="A27" s="1"/>
      <c r="D27" s="1"/>
    </row>
    <row r="28" spans="1:6" ht="19.95" customHeight="1" x14ac:dyDescent="0.3">
      <c r="A28" s="1"/>
      <c r="B28" s="5"/>
      <c r="C28" s="5"/>
      <c r="D28" s="1"/>
    </row>
    <row r="29" spans="1:6" ht="19.95" customHeight="1" x14ac:dyDescent="0.3">
      <c r="A29" s="1"/>
      <c r="D29" s="1"/>
    </row>
    <row r="30" spans="1:6" ht="19.95" customHeight="1" x14ac:dyDescent="0.3">
      <c r="A30" s="1"/>
      <c r="D30" s="1"/>
    </row>
  </sheetData>
  <mergeCells count="9">
    <mergeCell ref="B14:C14"/>
    <mergeCell ref="B2:F2"/>
    <mergeCell ref="E14:F14"/>
    <mergeCell ref="C4:F4"/>
    <mergeCell ref="C5:F5"/>
    <mergeCell ref="C6:F6"/>
    <mergeCell ref="E9:F9"/>
    <mergeCell ref="E12:F12"/>
    <mergeCell ref="B9:C9"/>
  </mergeCells>
  <dataValidations count="1">
    <dataValidation type="list" allowBlank="1" showInputMessage="1" showErrorMessage="1" sqref="C7" xr:uid="{F9AC0B20-10EE-4A94-B1AA-4E8B66DE5E96}">
      <formula1>"Visa,Master Card,American Express"</formula1>
    </dataValidation>
  </dataValidations>
  <hyperlinks>
    <hyperlink ref="E12:F12" location="'Payment-Interest Chart'!A1" display="Check in Payment-Interest Chart" xr:uid="{BB39E5ED-71BC-46CE-B482-C7706722A0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59D1-C0B1-434B-9339-64B06B8003B4}">
  <dimension ref="B2:D18"/>
  <sheetViews>
    <sheetView showGridLines="0" workbookViewId="0"/>
  </sheetViews>
  <sheetFormatPr defaultRowHeight="19.95" customHeight="1" x14ac:dyDescent="0.3"/>
  <cols>
    <col min="1" max="1" width="3.77734375" style="15" customWidth="1"/>
    <col min="2" max="4" width="13.21875" style="15" customWidth="1"/>
    <col min="5" max="16384" width="8.88671875" style="15"/>
  </cols>
  <sheetData>
    <row r="2" spans="2:4" ht="19.95" customHeight="1" x14ac:dyDescent="0.3">
      <c r="B2" s="28" t="s">
        <v>26</v>
      </c>
      <c r="C2" s="28"/>
      <c r="D2" s="28"/>
    </row>
    <row r="4" spans="2:4" ht="19.95" customHeight="1" x14ac:dyDescent="0.3">
      <c r="B4" s="13" t="s">
        <v>1</v>
      </c>
      <c r="C4" s="13" t="s">
        <v>2</v>
      </c>
      <c r="D4" s="13" t="s">
        <v>3</v>
      </c>
    </row>
    <row r="5" spans="2:4" ht="19.95" customHeight="1" x14ac:dyDescent="0.3">
      <c r="B5" s="16">
        <v>6</v>
      </c>
      <c r="C5" s="26">
        <f>PMT(Calculator!$C$11/12,B5,-Calculator!$C$10)</f>
        <v>2606.7873256903549</v>
      </c>
      <c r="D5" s="26">
        <f>(B5*C5)-Calculator!$C$10</f>
        <v>640.72395414212951</v>
      </c>
    </row>
    <row r="6" spans="2:4" ht="19.95" customHeight="1" x14ac:dyDescent="0.3">
      <c r="B6" s="14">
        <v>12</v>
      </c>
      <c r="C6" s="26">
        <f>PMT(Calculator!$C$11/12,B6,-Calculator!$C$10)</f>
        <v>1350.3381900282302</v>
      </c>
      <c r="D6" s="26">
        <f>(B6*C6)-Calculator!$C$10</f>
        <v>1204.0582803387624</v>
      </c>
    </row>
    <row r="7" spans="2:4" ht="19.95" customHeight="1" x14ac:dyDescent="0.3">
      <c r="B7" s="14">
        <v>18</v>
      </c>
      <c r="C7" s="26">
        <f>PMT(Calculator!$C$11/12,B7,-Calculator!$C$10)</f>
        <v>932.24590283966165</v>
      </c>
      <c r="D7" s="26">
        <f>(B7*C7)-Calculator!$C$10</f>
        <v>1780.4262511139095</v>
      </c>
    </row>
    <row r="8" spans="2:4" ht="19.95" customHeight="1" x14ac:dyDescent="0.3">
      <c r="B8" s="14">
        <v>24</v>
      </c>
      <c r="C8" s="26">
        <f>PMT(Calculator!$C$11/12,B8,-Calculator!$C$10)</f>
        <v>723.74142061966256</v>
      </c>
      <c r="D8" s="26">
        <f>(B8*C8)-Calculator!$C$10</f>
        <v>2369.7940948719006</v>
      </c>
    </row>
    <row r="9" spans="2:4" ht="19.95" customHeight="1" x14ac:dyDescent="0.3">
      <c r="B9" s="14">
        <v>30</v>
      </c>
      <c r="C9" s="26">
        <f>PMT(Calculator!$C$11/12,B9,-Calculator!$C$10)</f>
        <v>599.07049020637771</v>
      </c>
      <c r="D9" s="26">
        <f>(B9*C9)-Calculator!$C$10</f>
        <v>2972.1147061913325</v>
      </c>
    </row>
    <row r="10" spans="2:4" ht="19.95" customHeight="1" x14ac:dyDescent="0.3">
      <c r="B10" s="14">
        <v>36</v>
      </c>
      <c r="C10" s="26">
        <f>PMT(Calculator!$C$11/12,B10,-Calculator!$C$10)</f>
        <v>516.31466164220603</v>
      </c>
      <c r="D10" s="26">
        <f>(B10*C10)-Calculator!$C$10</f>
        <v>3587.3278191194186</v>
      </c>
    </row>
    <row r="11" spans="2:4" ht="19.95" customHeight="1" x14ac:dyDescent="0.3">
      <c r="B11" s="14">
        <v>42</v>
      </c>
      <c r="C11" s="26">
        <f>PMT(Calculator!$C$11/12,B11,-Calculator!$C$10)</f>
        <v>457.50857685310768</v>
      </c>
      <c r="D11" s="26">
        <f>(B11*C11)-Calculator!$C$10</f>
        <v>4215.3602278305225</v>
      </c>
    </row>
    <row r="12" spans="2:4" ht="19.95" customHeight="1" x14ac:dyDescent="0.3">
      <c r="B12" s="14">
        <v>54</v>
      </c>
      <c r="C12" s="26">
        <f>PMT(Calculator!$C$11/12,B12,-Calculator!$C$10)</f>
        <v>379.80605652789029</v>
      </c>
      <c r="D12" s="26">
        <f>(B12*C12)-Calculator!$C$10</f>
        <v>5509.5270525060769</v>
      </c>
    </row>
    <row r="13" spans="2:4" ht="19.95" customHeight="1" x14ac:dyDescent="0.3">
      <c r="B13" s="14">
        <v>60</v>
      </c>
      <c r="C13" s="26">
        <f>PMT(Calculator!$C$11/12,B13,-Calculator!$C$10)</f>
        <v>352.92421621287104</v>
      </c>
      <c r="D13" s="26">
        <f>(B13*C13)-Calculator!$C$10</f>
        <v>6175.452972772262</v>
      </c>
    </row>
    <row r="14" spans="2:4" ht="19.95" customHeight="1" x14ac:dyDescent="0.3">
      <c r="B14" s="14">
        <v>66</v>
      </c>
      <c r="C14" s="26">
        <f>PMT(Calculator!$C$11/12,B14,-Calculator!$C$10)</f>
        <v>331.11790819415933</v>
      </c>
      <c r="D14" s="26">
        <f>(B14*C14)-Calculator!$C$10</f>
        <v>6853.7819408145151</v>
      </c>
    </row>
    <row r="15" spans="2:4" ht="19.95" customHeight="1" x14ac:dyDescent="0.3">
      <c r="B15" s="14">
        <v>72</v>
      </c>
      <c r="C15" s="26">
        <f>PMT(Calculator!$C$11/12,B15,-Calculator!$C$10)</f>
        <v>313.11640127493627</v>
      </c>
      <c r="D15" s="26">
        <f>(B15*C15)-Calculator!$C$10</f>
        <v>7544.380891795412</v>
      </c>
    </row>
    <row r="16" spans="2:4" ht="19.95" customHeight="1" x14ac:dyDescent="0.3">
      <c r="B16" s="14">
        <v>78</v>
      </c>
      <c r="C16" s="26">
        <f>PMT(Calculator!$C$11/12,B16,-Calculator!$C$10)</f>
        <v>298.0398209063631</v>
      </c>
      <c r="D16" s="26">
        <f>(B16*C16)-Calculator!$C$10</f>
        <v>8247.1060306963227</v>
      </c>
    </row>
    <row r="17" spans="2:4" ht="19.95" customHeight="1" x14ac:dyDescent="0.3">
      <c r="B17" s="14">
        <v>84</v>
      </c>
      <c r="C17" s="26">
        <f>PMT(Calculator!$C$11/12,B17,-Calculator!$C$10)</f>
        <v>285.25956338727156</v>
      </c>
      <c r="D17" s="26">
        <f>(B17*C17)-Calculator!$C$10</f>
        <v>8961.8033245308106</v>
      </c>
    </row>
    <row r="18" spans="2:4" ht="19.95" customHeight="1" x14ac:dyDescent="0.3">
      <c r="B18" s="14">
        <v>90</v>
      </c>
      <c r="C18" s="26">
        <f>PMT(Calculator!$C$11/12,B18,-Calculator!$C$10)</f>
        <v>274.31454468834232</v>
      </c>
      <c r="D18" s="26">
        <f>(B18*C18)-Calculator!$C$10</f>
        <v>9688.3090219508085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Payment-Interest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2022-07-31T06:17:59Z</dcterms:created>
  <dcterms:modified xsi:type="dcterms:W3CDTF">2022-08-01T07:24:15Z</dcterms:modified>
</cp:coreProperties>
</file>