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61-0091\"/>
    </mc:Choice>
  </mc:AlternateContent>
  <xr:revisionPtr revIDLastSave="0" documentId="13_ncr:1_{CEDA4732-2587-4BFB-8C19-B912FF3D3D2C}" xr6:coauthVersionLast="47" xr6:coauthVersionMax="47" xr10:uidLastSave="{00000000-0000-0000-0000-000000000000}"/>
  <bookViews>
    <workbookView xWindow="-120" yWindow="-120" windowWidth="20730" windowHeight="11160" xr2:uid="{BF257059-BA40-4FAD-B472-948C5EDAE4C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3" i="1" l="1"/>
  <c r="H10" i="1"/>
  <c r="I10" i="1"/>
  <c r="J10" i="1"/>
  <c r="K10" i="1"/>
  <c r="L10" i="1"/>
  <c r="L11" i="1" s="1"/>
  <c r="G10" i="1"/>
  <c r="H11" i="1"/>
  <c r="H12" i="1" s="1"/>
  <c r="H13" i="1" s="1"/>
  <c r="I11" i="1"/>
  <c r="I12" i="1" s="1"/>
  <c r="I13" i="1" s="1"/>
  <c r="J11" i="1"/>
  <c r="J12" i="1" s="1"/>
  <c r="J13" i="1" s="1"/>
  <c r="K11" i="1"/>
  <c r="K12" i="1" s="1"/>
  <c r="K13" i="1" s="1"/>
  <c r="G11" i="1"/>
  <c r="G12" i="1" s="1"/>
  <c r="G13" i="1" s="1"/>
  <c r="H9" i="1"/>
  <c r="I9" i="1"/>
  <c r="J9" i="1"/>
  <c r="K9" i="1"/>
  <c r="L9" i="1"/>
  <c r="G9" i="1"/>
  <c r="L12" i="1" l="1"/>
  <c r="L13" i="1" s="1"/>
  <c r="C9" i="1"/>
  <c r="B16" i="1" s="1"/>
  <c r="C11" i="1" l="1"/>
</calcChain>
</file>

<file path=xl/sharedStrings.xml><?xml version="1.0" encoding="utf-8"?>
<sst xmlns="http://schemas.openxmlformats.org/spreadsheetml/2006/main" count="25" uniqueCount="23">
  <si>
    <t xml:space="preserve">IRR Sensitivity Analysis </t>
  </si>
  <si>
    <t>Particular</t>
  </si>
  <si>
    <t>Value</t>
  </si>
  <si>
    <t>Investment</t>
  </si>
  <si>
    <t>Exit Year</t>
  </si>
  <si>
    <t>Multiple (Exit Year)</t>
  </si>
  <si>
    <t>EBIT</t>
  </si>
  <si>
    <t>Projected (Year)</t>
  </si>
  <si>
    <t>From Cash Flow Statement</t>
  </si>
  <si>
    <t>Depreciation &amp; Amortization</t>
  </si>
  <si>
    <t>EBITDA</t>
  </si>
  <si>
    <t>EBITDA Multiple</t>
  </si>
  <si>
    <t>Inflows</t>
  </si>
  <si>
    <t>Ownership (%)</t>
  </si>
  <si>
    <t>Equity</t>
  </si>
  <si>
    <t>Actual IRR</t>
  </si>
  <si>
    <t>Difference</t>
  </si>
  <si>
    <t>Multiple of EBITDA Exit</t>
  </si>
  <si>
    <t>Calculated (Year)</t>
  </si>
  <si>
    <t>From Income Statement</t>
  </si>
  <si>
    <t>IRR Sensitivity Table</t>
  </si>
  <si>
    <t>z</t>
  </si>
  <si>
    <t>IRR (Target)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</si>
</sst>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0" fillId="0" borderId="2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0" fontId="3" fillId="4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2" borderId="1" xfId="2" applyFill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</cellXfs>
  <cellStyles count="4">
    <cellStyle name="Currency" xfId="1" builtinId="4"/>
    <cellStyle name="Heading 2" xfId="2" builtinId="17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E113B-219C-4306-A64B-C13DC918CE41}">
  <dimension ref="B2:O22"/>
  <sheetViews>
    <sheetView showGridLines="0" tabSelected="1" workbookViewId="0"/>
  </sheetViews>
  <sheetFormatPr defaultRowHeight="20.100000000000001" customHeight="1" x14ac:dyDescent="0.25"/>
  <cols>
    <col min="1" max="1" width="4.28515625" style="1" customWidth="1"/>
    <col min="2" max="2" width="18.28515625" style="1" bestFit="1" customWidth="1"/>
    <col min="3" max="3" width="10.5703125" style="1" bestFit="1" customWidth="1"/>
    <col min="4" max="4" width="9.140625" style="1"/>
    <col min="5" max="5" width="14.28515625" style="1" bestFit="1" customWidth="1"/>
    <col min="6" max="6" width="11.5703125" style="1" customWidth="1"/>
    <col min="7" max="7" width="10.5703125" style="1" customWidth="1"/>
    <col min="8" max="8" width="9.140625" style="1"/>
    <col min="9" max="9" width="11.5703125" style="1" bestFit="1" customWidth="1"/>
    <col min="10" max="11" width="9.140625" style="1"/>
    <col min="12" max="12" width="11.5703125" style="1" bestFit="1" customWidth="1"/>
    <col min="13" max="13" width="6.42578125" style="1" customWidth="1"/>
    <col min="14" max="16384" width="9.140625" style="1"/>
  </cols>
  <sheetData>
    <row r="2" spans="2:15" ht="20.100000000000001" customHeight="1" thickBot="1" x14ac:dyDescent="0.3">
      <c r="B2" s="22" t="s">
        <v>0</v>
      </c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2:15" ht="20.100000000000001" customHeight="1" thickTop="1" x14ac:dyDescent="0.25"/>
    <row r="4" spans="2:15" ht="20.100000000000001" customHeight="1" x14ac:dyDescent="0.25">
      <c r="B4" s="12" t="s">
        <v>1</v>
      </c>
      <c r="C4" s="12" t="s">
        <v>2</v>
      </c>
      <c r="E4" s="21" t="s">
        <v>1</v>
      </c>
      <c r="F4" s="21"/>
      <c r="G4" s="17" t="s">
        <v>18</v>
      </c>
      <c r="H4" s="18"/>
      <c r="I4" s="19"/>
      <c r="J4" s="17" t="s">
        <v>7</v>
      </c>
      <c r="K4" s="18"/>
      <c r="L4" s="19"/>
    </row>
    <row r="5" spans="2:15" ht="20.100000000000001" customHeight="1" x14ac:dyDescent="0.25">
      <c r="B5" s="2" t="s">
        <v>3</v>
      </c>
      <c r="C5" s="6">
        <v>-2000</v>
      </c>
      <c r="E5" s="20" t="s">
        <v>19</v>
      </c>
      <c r="F5" s="20"/>
      <c r="G5" s="2">
        <v>2020</v>
      </c>
      <c r="H5" s="2">
        <v>2021</v>
      </c>
      <c r="I5" s="2">
        <v>2022</v>
      </c>
      <c r="J5" s="2">
        <v>2023</v>
      </c>
      <c r="K5" s="2">
        <v>2024</v>
      </c>
      <c r="L5" s="2">
        <v>2025</v>
      </c>
    </row>
    <row r="6" spans="2:15" ht="20.100000000000001" customHeight="1" x14ac:dyDescent="0.25">
      <c r="B6" s="2" t="s">
        <v>4</v>
      </c>
      <c r="C6" s="2">
        <v>2025</v>
      </c>
      <c r="E6" s="16" t="s">
        <v>6</v>
      </c>
      <c r="F6" s="16"/>
      <c r="G6" s="6">
        <v>400</v>
      </c>
      <c r="H6" s="6">
        <v>500</v>
      </c>
      <c r="I6" s="6">
        <v>600</v>
      </c>
      <c r="J6" s="6">
        <v>700</v>
      </c>
      <c r="K6" s="6">
        <v>800</v>
      </c>
      <c r="L6" s="8">
        <v>900</v>
      </c>
    </row>
    <row r="7" spans="2:15" ht="20.100000000000001" customHeight="1" x14ac:dyDescent="0.25">
      <c r="B7" s="2" t="s">
        <v>5</v>
      </c>
      <c r="C7" s="2">
        <v>55</v>
      </c>
      <c r="E7" s="23" t="s">
        <v>8</v>
      </c>
      <c r="F7" s="24"/>
      <c r="G7" s="3"/>
      <c r="H7" s="3"/>
      <c r="I7" s="3"/>
      <c r="J7" s="3"/>
      <c r="K7" s="3"/>
      <c r="L7" s="5"/>
    </row>
    <row r="8" spans="2:15" ht="20.100000000000001" customHeight="1" x14ac:dyDescent="0.25">
      <c r="E8" s="16" t="s">
        <v>9</v>
      </c>
      <c r="F8" s="16"/>
      <c r="G8" s="6">
        <v>20</v>
      </c>
      <c r="H8" s="6">
        <v>30</v>
      </c>
      <c r="I8" s="6">
        <v>40</v>
      </c>
      <c r="J8" s="6">
        <v>50</v>
      </c>
      <c r="K8" s="6">
        <v>60</v>
      </c>
      <c r="L8" s="6">
        <v>70</v>
      </c>
    </row>
    <row r="9" spans="2:15" ht="20.100000000000001" customHeight="1" x14ac:dyDescent="0.25">
      <c r="B9" s="9" t="s">
        <v>15</v>
      </c>
      <c r="C9" s="10">
        <f>IRR(F13:L13)</f>
        <v>0.48375001574333609</v>
      </c>
      <c r="E9" s="16" t="s">
        <v>10</v>
      </c>
      <c r="F9" s="16"/>
      <c r="G9" s="6">
        <f>G6+G8</f>
        <v>420</v>
      </c>
      <c r="H9" s="6">
        <f t="shared" ref="H9:L9" si="0">H6+H8</f>
        <v>530</v>
      </c>
      <c r="I9" s="6">
        <f t="shared" si="0"/>
        <v>640</v>
      </c>
      <c r="J9" s="6">
        <f t="shared" si="0"/>
        <v>750</v>
      </c>
      <c r="K9" s="6">
        <f t="shared" si="0"/>
        <v>860</v>
      </c>
      <c r="L9" s="6">
        <f t="shared" si="0"/>
        <v>970</v>
      </c>
    </row>
    <row r="10" spans="2:15" ht="20.100000000000001" customHeight="1" x14ac:dyDescent="0.25">
      <c r="B10" s="9" t="s">
        <v>22</v>
      </c>
      <c r="C10" s="11">
        <v>0.45</v>
      </c>
      <c r="E10" s="16" t="s">
        <v>11</v>
      </c>
      <c r="F10" s="16"/>
      <c r="G10" s="2">
        <f>$C$7</f>
        <v>55</v>
      </c>
      <c r="H10" s="2">
        <f t="shared" ref="H10:L10" si="1">$C$7</f>
        <v>55</v>
      </c>
      <c r="I10" s="2">
        <f t="shared" si="1"/>
        <v>55</v>
      </c>
      <c r="J10" s="2">
        <f t="shared" si="1"/>
        <v>55</v>
      </c>
      <c r="K10" s="2">
        <f t="shared" si="1"/>
        <v>55</v>
      </c>
      <c r="L10" s="2">
        <f t="shared" si="1"/>
        <v>55</v>
      </c>
      <c r="O10" s="1" t="s">
        <v>21</v>
      </c>
    </row>
    <row r="11" spans="2:15" ht="20.100000000000001" customHeight="1" x14ac:dyDescent="0.25">
      <c r="B11" s="9" t="s">
        <v>16</v>
      </c>
      <c r="C11" s="10">
        <f>C9-C10</f>
        <v>3.3750015743336081E-2</v>
      </c>
      <c r="E11" s="16" t="s">
        <v>12</v>
      </c>
      <c r="F11" s="16"/>
      <c r="G11" s="6">
        <f>IF(G5=$C$6,G10*G9,0)</f>
        <v>0</v>
      </c>
      <c r="H11" s="6">
        <f t="shared" ref="H11:K11" si="2">IF(H5=$C$6,H10*H9,0)</f>
        <v>0</v>
      </c>
      <c r="I11" s="6">
        <f t="shared" si="2"/>
        <v>0</v>
      </c>
      <c r="J11" s="6">
        <f t="shared" si="2"/>
        <v>0</v>
      </c>
      <c r="K11" s="6">
        <f t="shared" si="2"/>
        <v>0</v>
      </c>
      <c r="L11" s="6">
        <f>IF(L5=$C$6,L10*L9,0)</f>
        <v>53350</v>
      </c>
    </row>
    <row r="12" spans="2:15" ht="20.100000000000001" customHeight="1" x14ac:dyDescent="0.25">
      <c r="E12" s="9" t="s">
        <v>13</v>
      </c>
      <c r="F12" s="4">
        <v>0.4</v>
      </c>
      <c r="G12" s="6">
        <f t="shared" ref="G12:L12" si="3">G11*$F$12</f>
        <v>0</v>
      </c>
      <c r="H12" s="6">
        <f t="shared" si="3"/>
        <v>0</v>
      </c>
      <c r="I12" s="6">
        <f t="shared" si="3"/>
        <v>0</v>
      </c>
      <c r="J12" s="6">
        <f t="shared" si="3"/>
        <v>0</v>
      </c>
      <c r="K12" s="6">
        <f t="shared" si="3"/>
        <v>0</v>
      </c>
      <c r="L12" s="6">
        <f t="shared" si="3"/>
        <v>21340</v>
      </c>
    </row>
    <row r="13" spans="2:15" ht="20.100000000000001" customHeight="1" x14ac:dyDescent="0.25">
      <c r="E13" s="9" t="s">
        <v>14</v>
      </c>
      <c r="F13" s="7">
        <f>C5</f>
        <v>-2000</v>
      </c>
      <c r="G13" s="6">
        <f>G12</f>
        <v>0</v>
      </c>
      <c r="H13" s="6">
        <f t="shared" ref="H13:K13" si="4">H12</f>
        <v>0</v>
      </c>
      <c r="I13" s="6">
        <f t="shared" si="4"/>
        <v>0</v>
      </c>
      <c r="J13" s="6">
        <f t="shared" si="4"/>
        <v>0</v>
      </c>
      <c r="K13" s="6">
        <f t="shared" si="4"/>
        <v>0</v>
      </c>
      <c r="L13" s="6">
        <f t="shared" ref="L13" si="5">L12</f>
        <v>21340</v>
      </c>
    </row>
    <row r="14" spans="2:15" ht="20.100000000000001" customHeight="1" x14ac:dyDescent="0.25">
      <c r="B14" s="14" t="s">
        <v>20</v>
      </c>
      <c r="C14" s="14"/>
    </row>
    <row r="15" spans="2:15" ht="20.100000000000001" customHeight="1" x14ac:dyDescent="0.25">
      <c r="B15" s="13" t="s">
        <v>4</v>
      </c>
      <c r="C15" s="15" t="s">
        <v>17</v>
      </c>
      <c r="D15" s="15"/>
      <c r="E15" s="15"/>
      <c r="F15" s="15"/>
      <c r="G15" s="15"/>
    </row>
    <row r="16" spans="2:15" ht="20.100000000000001" customHeight="1" x14ac:dyDescent="0.25">
      <c r="B16" s="10">
        <f>$C$9</f>
        <v>0.48375001574333609</v>
      </c>
      <c r="C16" s="9">
        <v>15</v>
      </c>
      <c r="D16" s="9">
        <v>16</v>
      </c>
      <c r="E16" s="9">
        <v>17</v>
      </c>
      <c r="F16" s="9">
        <v>18</v>
      </c>
      <c r="G16" s="9">
        <v>19</v>
      </c>
    </row>
    <row r="17" spans="2:7" ht="20.100000000000001" customHeight="1" x14ac:dyDescent="0.25">
      <c r="B17" s="9">
        <v>2020</v>
      </c>
      <c r="C17" s="11">
        <f t="dataTable" ref="C17:G22" dt2D="1" dtr="1" r1="C7" r2="C6"/>
        <v>0.25999999999999979</v>
      </c>
      <c r="D17" s="11">
        <v>0.34399999999999986</v>
      </c>
      <c r="E17" s="11">
        <v>0.42800000000000016</v>
      </c>
      <c r="F17" s="11">
        <v>0.51200000000000001</v>
      </c>
      <c r="G17" s="11">
        <v>0.59599999999999986</v>
      </c>
    </row>
    <row r="18" spans="2:7" ht="20.100000000000001" customHeight="1" x14ac:dyDescent="0.25">
      <c r="B18" s="9">
        <v>2021</v>
      </c>
      <c r="C18" s="11">
        <v>0.26095202129184725</v>
      </c>
      <c r="D18" s="11">
        <v>0.30230564768794732</v>
      </c>
      <c r="E18" s="11">
        <v>0.34238593556373265</v>
      </c>
      <c r="F18" s="11">
        <v>0.38130373198509404</v>
      </c>
      <c r="G18" s="11">
        <v>0.41915467796218175</v>
      </c>
    </row>
    <row r="19" spans="2:7" ht="20.100000000000001" customHeight="1" x14ac:dyDescent="0.25">
      <c r="B19" s="9">
        <v>2022</v>
      </c>
      <c r="C19" s="11">
        <v>0.24289300238022404</v>
      </c>
      <c r="D19" s="11">
        <v>0.26992084157455953</v>
      </c>
      <c r="E19" s="11">
        <v>0.29584472051099353</v>
      </c>
      <c r="F19" s="11">
        <v>0.32077089955785043</v>
      </c>
      <c r="G19" s="11">
        <v>0.34479016271958418</v>
      </c>
    </row>
    <row r="20" spans="2:7" ht="20.100000000000001" customHeight="1" x14ac:dyDescent="0.25">
      <c r="B20" s="9">
        <v>2023</v>
      </c>
      <c r="C20" s="11">
        <v>0.22474487139158916</v>
      </c>
      <c r="D20" s="11">
        <v>0.2446659545769565</v>
      </c>
      <c r="E20" s="11">
        <v>0.26367398575230938</v>
      </c>
      <c r="F20" s="11">
        <v>0.28186101918869233</v>
      </c>
      <c r="G20" s="11">
        <v>0.299305315010016</v>
      </c>
    </row>
    <row r="21" spans="2:7" ht="20.100000000000001" customHeight="1" x14ac:dyDescent="0.25">
      <c r="B21" s="9">
        <v>2024</v>
      </c>
      <c r="C21" s="11">
        <v>0.20871508213597334</v>
      </c>
      <c r="D21" s="11">
        <v>0.22441794484618849</v>
      </c>
      <c r="E21" s="11">
        <v>0.23935428784412571</v>
      </c>
      <c r="F21" s="11">
        <v>0.25360348386674492</v>
      </c>
      <c r="G21" s="11">
        <v>0.26723281244146913</v>
      </c>
    </row>
    <row r="22" spans="2:7" ht="20.100000000000001" customHeight="1" x14ac:dyDescent="0.25">
      <c r="B22" s="9">
        <v>2025</v>
      </c>
      <c r="C22" s="11">
        <v>0.19485580583603879</v>
      </c>
      <c r="D22" s="11">
        <v>0.20777754820733385</v>
      </c>
      <c r="E22" s="11">
        <v>0.22004291866035852</v>
      </c>
      <c r="F22" s="11">
        <v>0.23172107542625642</v>
      </c>
      <c r="G22" s="11">
        <v>0.24287052427710032</v>
      </c>
    </row>
  </sheetData>
  <mergeCells count="13">
    <mergeCell ref="B2:L2"/>
    <mergeCell ref="J4:L4"/>
    <mergeCell ref="E7:F7"/>
    <mergeCell ref="E8:F8"/>
    <mergeCell ref="E9:F9"/>
    <mergeCell ref="B14:C14"/>
    <mergeCell ref="C15:G15"/>
    <mergeCell ref="E11:F11"/>
    <mergeCell ref="G4:I4"/>
    <mergeCell ref="E5:F5"/>
    <mergeCell ref="E6:F6"/>
    <mergeCell ref="E4:F4"/>
    <mergeCell ref="E10:F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2022-08-17T03:25:47Z</dcterms:created>
  <dcterms:modified xsi:type="dcterms:W3CDTF">2022-08-17T10:05:48Z</dcterms:modified>
</cp:coreProperties>
</file>