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R\Desktop\Ayon\"/>
    </mc:Choice>
  </mc:AlternateContent>
  <xr:revisionPtr revIDLastSave="0" documentId="13_ncr:1_{003DC402-777D-4C9F-ABB1-CAF619005E0A}" xr6:coauthVersionLast="47" xr6:coauthVersionMax="47" xr10:uidLastSave="{00000000-0000-0000-0000-000000000000}"/>
  <bookViews>
    <workbookView xWindow="-120" yWindow="-120" windowWidth="29040" windowHeight="15840" activeTab="1" xr2:uid="{00000000-000D-0000-FFFF-FFFF00000000}"/>
  </bookViews>
  <sheets>
    <sheet name="Bing maps" sheetId="1" r:id="rId1"/>
    <sheet name="Google maps" sheetId="2" r:id="rId2"/>
  </sheets>
  <definedNames>
    <definedName name="bingmaps.key">'Bing maps'!$C$4</definedName>
    <definedName name="distance.url">'Bing maps'!$C$7</definedName>
    <definedName name="gmaps.distance.url">'Google maps'!$C$5</definedName>
    <definedName name="gmaps.key">'Google maps'!$C$4</definedName>
    <definedName name="gmaps.travel.mode">'Google maps'!$C$9</definedName>
    <definedName name="point.url">'Bing maps'!$C$6</definedName>
    <definedName name="travel.mode">'Bing maps'!$C$25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8" i="1" s="1"/>
  <c r="C21" i="1" s="1"/>
  <c r="C11" i="2"/>
  <c r="C12" i="2" s="1"/>
  <c r="D16" i="1"/>
  <c r="D18" i="1" s="1"/>
  <c r="D19" i="1" s="1"/>
  <c r="C20" i="1" l="1"/>
  <c r="C23" i="1" s="1"/>
  <c r="D20" i="1"/>
  <c r="D21" i="1"/>
  <c r="C13" i="2"/>
  <c r="C19" i="1"/>
  <c r="D23" i="1" l="1"/>
  <c r="C27" i="1"/>
  <c r="C28" i="1" s="1"/>
  <c r="C32" i="1" s="1"/>
  <c r="C29" i="1" l="1"/>
  <c r="C31" i="1"/>
</calcChain>
</file>

<file path=xl/sharedStrings.xml><?xml version="1.0" encoding="utf-8"?>
<sst xmlns="http://schemas.openxmlformats.org/spreadsheetml/2006/main" count="55" uniqueCount="39">
  <si>
    <t>Key</t>
  </si>
  <si>
    <t>Point Lookup URL</t>
  </si>
  <si>
    <t>Origin</t>
  </si>
  <si>
    <t>Country</t>
  </si>
  <si>
    <t>Address line</t>
  </si>
  <si>
    <t>Postal code</t>
  </si>
  <si>
    <t>Locality</t>
  </si>
  <si>
    <t>Johnsonville</t>
  </si>
  <si>
    <t>Wellington</t>
  </si>
  <si>
    <t>New Zealand</t>
  </si>
  <si>
    <t>Destination</t>
  </si>
  <si>
    <t>Bowen Street</t>
  </si>
  <si>
    <t>URL</t>
  </si>
  <si>
    <t>Response</t>
  </si>
  <si>
    <t>Distance</t>
  </si>
  <si>
    <t>Travel Time</t>
  </si>
  <si>
    <t>Distance Lookup URL</t>
  </si>
  <si>
    <t>Travel Mode</t>
  </si>
  <si>
    <t>https://dev.virtualearth.net/REST/v1/Routes/DistanceMatrix?origins=$1&amp;destinations=$2&amp;travelMode=$3&amp;o=xml&amp;key=$k</t>
  </si>
  <si>
    <t>km</t>
  </si>
  <si>
    <t>mins</t>
  </si>
  <si>
    <t>Status</t>
  </si>
  <si>
    <t>Request URL</t>
  </si>
  <si>
    <t>https://maps.googleapis.com/maps/api/distancematrix/xml?origins=$1&amp;destinations=$2&amp;mode=$3&amp;key=$k</t>
  </si>
  <si>
    <t>Travel mode</t>
  </si>
  <si>
    <t>https://dev.virtualearth.net/REST/v1/Locations?countryRegion=$1&amp;adminDistrict=$2&amp;locality=$3&amp;postalCode=$4&amp;addressLine=$5&amp;maxResults=1&amp;o=xml&amp;key=$k</t>
  </si>
  <si>
    <t>Bassett Rd</t>
  </si>
  <si>
    <t>AjnvDWaG-bIlY4_6smtziGarlaBLHZWW_lJSRc7r1FVKJFfym76iGlUO1WNxsct3</t>
  </si>
  <si>
    <t>State/Region/District</t>
  </si>
  <si>
    <t>Use of Bing Maps API</t>
  </si>
  <si>
    <t>Specification</t>
  </si>
  <si>
    <t>Location</t>
  </si>
  <si>
    <t>AlzaSyB_cubc936GBenYVdjBb1hjzeAGeYM6g3Y</t>
  </si>
  <si>
    <t>Use of Google Maps API</t>
  </si>
  <si>
    <t>Bassett Rd, Johnsonville, Wellington, New Zealand</t>
  </si>
  <si>
    <t>Bowen Street, Wellington,
New Zealand</t>
  </si>
  <si>
    <t>Latitude</t>
  </si>
  <si>
    <t>Longitude</t>
  </si>
  <si>
    <t>walking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</si>
</sst>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b/>
      <sz val="13"/>
      <color theme="3"/>
      <name val="Calibri"/>
      <family val="2"/>
      <scheme val="minor"/>
    </font>
    <font>
      <b/>
      <sz val="11"/>
      <color theme="1"/>
      <name val="Calibri"/>
      <family val="2"/>
      <scheme val="minor"/>
    </font>
    <font>
      <b/>
      <sz val="14"/>
      <color theme="3"/>
      <name val="Calibri"/>
      <family val="2"/>
      <scheme val="minor"/>
    </font>
    <font>
      <sz val="11"/>
      <color rgb="FF333333"/>
      <name val="Calibri"/>
      <family val="2"/>
      <scheme val="minor"/>
    </font>
    <font>
      <b/>
      <sz val="12"/>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s>
  <borders count="8">
    <border>
      <left/>
      <right/>
      <top/>
      <bottom/>
      <diagonal/>
    </border>
    <border>
      <left style="thin">
        <color indexed="64"/>
      </left>
      <right/>
      <top style="thin">
        <color indexed="64"/>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2" applyNumberFormat="0" applyFill="0" applyAlignment="0" applyProtection="0"/>
  </cellStyleXfs>
  <cellXfs count="27">
    <xf numFmtId="0" fontId="0" fillId="0" borderId="0" xfId="0"/>
    <xf numFmtId="0" fontId="0" fillId="0" borderId="0" xfId="0" applyAlignment="1">
      <alignment horizontal="center" vertical="center"/>
    </xf>
    <xf numFmtId="0" fontId="6" fillId="6" borderId="3" xfId="0" applyFont="1" applyFill="1" applyBorder="1" applyAlignment="1">
      <alignment horizontal="center" vertical="center"/>
    </xf>
    <xf numFmtId="0" fontId="6" fillId="7" borderId="3" xfId="0" applyFont="1" applyFill="1" applyBorder="1" applyAlignment="1">
      <alignment horizontal="center" vertical="center"/>
    </xf>
    <xf numFmtId="0" fontId="1" fillId="0" borderId="0" xfId="1" applyAlignment="1">
      <alignment horizontal="left" vertical="center"/>
    </xf>
    <xf numFmtId="0" fontId="1" fillId="0" borderId="3" xfId="1" applyBorder="1" applyAlignment="1">
      <alignment horizontal="left" vertical="center"/>
    </xf>
    <xf numFmtId="0" fontId="0" fillId="0" borderId="3" xfId="0" applyBorder="1" applyAlignment="1">
      <alignment horizontal="center" vertical="center"/>
    </xf>
    <xf numFmtId="0" fontId="6"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8" borderId="3" xfId="0" applyFill="1" applyBorder="1" applyAlignment="1">
      <alignment horizontal="center" vertical="center"/>
    </xf>
    <xf numFmtId="0" fontId="6" fillId="6" borderId="4" xfId="0" applyFont="1"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center" vertical="center"/>
    </xf>
    <xf numFmtId="0" fontId="6" fillId="7"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xf>
    <xf numFmtId="2" fontId="0" fillId="8" borderId="3" xfId="0" applyNumberFormat="1" applyFill="1" applyBorder="1" applyAlignment="1">
      <alignment horizontal="center" vertical="center"/>
    </xf>
    <xf numFmtId="0" fontId="0" fillId="8" borderId="3" xfId="0" applyFont="1" applyFill="1" applyBorder="1" applyAlignment="1">
      <alignment horizontal="center" vertical="center"/>
    </xf>
    <xf numFmtId="0" fontId="6" fillId="9" borderId="3" xfId="0" applyFont="1" applyFill="1" applyBorder="1" applyAlignment="1">
      <alignment horizontal="center" vertical="center"/>
    </xf>
    <xf numFmtId="0" fontId="0" fillId="8" borderId="3" xfId="0" applyFill="1" applyBorder="1" applyAlignment="1">
      <alignment horizontal="center" vertical="center" wrapText="1"/>
    </xf>
    <xf numFmtId="0" fontId="4" fillId="5" borderId="2" xfId="2" applyFont="1" applyFill="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left" vertical="center"/>
    </xf>
    <xf numFmtId="0" fontId="4" fillId="5" borderId="2" xfId="2" applyFont="1" applyFill="1" applyAlignment="1">
      <alignment vertical="center"/>
    </xf>
    <xf numFmtId="0" fontId="0" fillId="8" borderId="3" xfId="0" applyNumberFormat="1" applyFill="1" applyBorder="1" applyAlignment="1">
      <alignment horizontal="center" vertical="center"/>
    </xf>
  </cellXfs>
  <cellStyles count="3">
    <cellStyle name="Heading 2" xfId="2" builtinId="1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virtualearth.net/REST/v1/Routes/DistanceMatrix?origins=$1&amp;destinations=$2&amp;travelMode=$3&amp;o=xml&amp;key=$k" TargetMode="External"/><Relationship Id="rId1" Type="http://schemas.openxmlformats.org/officeDocument/2006/relationships/hyperlink" Target="https://dev.virtualearth.net/REST/v1/Locations?countryRegion=$1&amp;adminDistrict=$2&amp;locality=$3&amp;postalCode=$4&amp;addressLine=$5&amp;maxResults=1&amp;o=xml&amp;key=$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aps.googleapis.com/maps/api/distancematrix/xml?origins=$1&amp;destinations=$2&amp;mode=$3&amp;key=$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2"/>
  <sheetViews>
    <sheetView showGridLines="0" zoomScaleNormal="100" workbookViewId="0">
      <pane ySplit="2" topLeftCell="A15" activePane="bottomLeft" state="frozen"/>
      <selection pane="bottomLeft" activeCell="C32" sqref="C32"/>
    </sheetView>
  </sheetViews>
  <sheetFormatPr defaultColWidth="20.7109375" defaultRowHeight="20.100000000000001" customHeight="1" x14ac:dyDescent="0.25"/>
  <cols>
    <col min="1" max="1" width="3.5703125" style="1" customWidth="1"/>
    <col min="2" max="2" width="21.85546875" style="1" bestFit="1" customWidth="1"/>
    <col min="3" max="3" width="23.85546875" style="1" customWidth="1"/>
    <col min="4" max="4" width="22.140625" style="1" customWidth="1"/>
    <col min="5" max="9" width="20.7109375" style="1"/>
    <col min="10" max="10" width="31.28515625" style="1" customWidth="1"/>
    <col min="11" max="16384" width="20.7109375" style="1"/>
  </cols>
  <sheetData>
    <row r="2" spans="2:5" ht="20.100000000000001" customHeight="1" thickBot="1" x14ac:dyDescent="0.3">
      <c r="B2" s="20" t="s">
        <v>29</v>
      </c>
      <c r="C2" s="20"/>
      <c r="D2" s="20"/>
      <c r="E2" s="20"/>
    </row>
    <row r="3" spans="2:5" ht="20.100000000000001" customHeight="1" thickTop="1" x14ac:dyDescent="0.25"/>
    <row r="4" spans="2:5" ht="20.100000000000001" customHeight="1" x14ac:dyDescent="0.25">
      <c r="B4" s="2" t="s">
        <v>0</v>
      </c>
      <c r="C4" s="21" t="s">
        <v>27</v>
      </c>
      <c r="D4" s="22"/>
      <c r="E4" s="23"/>
    </row>
    <row r="6" spans="2:5" ht="20.100000000000001" customHeight="1" x14ac:dyDescent="0.25">
      <c r="B6" s="3" t="s">
        <v>1</v>
      </c>
      <c r="C6" s="5" t="s">
        <v>25</v>
      </c>
    </row>
    <row r="7" spans="2:5" ht="20.100000000000001" customHeight="1" x14ac:dyDescent="0.25">
      <c r="B7" s="3" t="s">
        <v>16</v>
      </c>
      <c r="C7" s="5" t="s">
        <v>18</v>
      </c>
    </row>
    <row r="9" spans="2:5" ht="20.100000000000001" customHeight="1" x14ac:dyDescent="0.25">
      <c r="B9" s="3" t="s">
        <v>30</v>
      </c>
      <c r="C9" s="8" t="s">
        <v>2</v>
      </c>
      <c r="D9" s="8" t="s">
        <v>10</v>
      </c>
    </row>
    <row r="10" spans="2:5" ht="20.100000000000001" customHeight="1" x14ac:dyDescent="0.25">
      <c r="B10" s="7" t="s">
        <v>4</v>
      </c>
      <c r="C10" s="9" t="s">
        <v>26</v>
      </c>
      <c r="D10" s="9" t="s">
        <v>11</v>
      </c>
    </row>
    <row r="11" spans="2:5" ht="20.100000000000001" customHeight="1" x14ac:dyDescent="0.25">
      <c r="B11" s="7" t="s">
        <v>5</v>
      </c>
      <c r="C11" s="9">
        <v>6037</v>
      </c>
      <c r="D11" s="9"/>
    </row>
    <row r="12" spans="2:5" ht="20.100000000000001" customHeight="1" x14ac:dyDescent="0.25">
      <c r="B12" s="7" t="s">
        <v>6</v>
      </c>
      <c r="C12" s="9" t="s">
        <v>7</v>
      </c>
      <c r="D12" s="9"/>
    </row>
    <row r="13" spans="2:5" ht="20.100000000000001" customHeight="1" x14ac:dyDescent="0.25">
      <c r="B13" s="7" t="s">
        <v>28</v>
      </c>
      <c r="C13" s="9" t="s">
        <v>8</v>
      </c>
      <c r="D13" s="9" t="s">
        <v>8</v>
      </c>
    </row>
    <row r="14" spans="2:5" ht="20.100000000000001" customHeight="1" x14ac:dyDescent="0.25">
      <c r="B14" s="7" t="s">
        <v>3</v>
      </c>
      <c r="C14" s="9" t="s">
        <v>9</v>
      </c>
      <c r="D14" s="9" t="s">
        <v>9</v>
      </c>
    </row>
    <row r="16" spans="2:5" ht="20.100000000000001" customHeight="1" x14ac:dyDescent="0.25">
      <c r="B16" s="10" t="s">
        <v>12</v>
      </c>
      <c r="C16" s="11" t="str">
        <f>SUBSTITUTE(SUBSTITUTE(SUBSTITUTE(SUBSTITUTE(SUBSTITUTE(SUBSTITUTE(point.url,"$1",C$14),"$2",C$13),"$3",C$12),"$4",C$11),"$5",C$10),"$k",bingmaps.key)</f>
        <v>https://dev.virtualearth.net/REST/v1/Locations?countryRegion=New Zealand&amp;adminDistrict=Wellington&amp;locality=Johnsonville&amp;postalCode=6037&amp;addressLine=Bassett Rd&amp;maxResults=1&amp;o=xml&amp;key=AjnvDWaG-bIlY4_6smtziGarlaBLHZWW_lJSRc7r1FVKJFfym76iGlUO1WNxsct3</v>
      </c>
      <c r="D16" s="1" t="str">
        <f>SUBSTITUTE(SUBSTITUTE(SUBSTITUTE(SUBSTITUTE(SUBSTITUTE(SUBSTITUTE(point.url,"$1",D$14),"$2",D$13),"$3",D$12),"$4",D$11),"$5",D$10),"$k",bingmaps.key)</f>
        <v>https://dev.virtualearth.net/REST/v1/Locations?countryRegion=New Zealand&amp;adminDistrict=Wellington&amp;locality=&amp;postalCode=&amp;addressLine=Bowen Street&amp;maxResults=1&amp;o=xml&amp;key=AjnvDWaG-bIlY4_6smtziGarlaBLHZWW_lJSRc7r1FVKJFfym76iGlUO1WNxsct3</v>
      </c>
    </row>
    <row r="18" spans="2:4" ht="20.100000000000001" customHeight="1" x14ac:dyDescent="0.25">
      <c r="B18" s="13" t="s">
        <v>13</v>
      </c>
      <c r="C18" s="11" t="str">
        <f>_xlfn.WEBSERVICE(C16)</f>
        <v>&lt;?xml version="1.0" encoding="utf-8"?&gt;&lt;Response xmlns:xsd="http://www.w3.org/2001/XMLSchema" xmlns:xsi="http://www.w3.org/2001/XMLSchema-instance" xmlns="http://schemas.microsoft.com/search/local/ws/rest/v1"&gt;&lt;Copyright&gt;Copyright © 2022 Microsoft and its suppliers. All rights reserved. This API cannot be accessed and the content and any results may not be used, reproduced or transmitted in any manner without express written permission from Microsoft Corporation.&lt;/Copyright&gt;&lt;BrandLogoUri&gt;http://dev.virtualearth.net/Branding/logo_powered_by.png&lt;/BrandLogoUri&gt;&lt;StatusCode&gt;200&lt;/StatusCode&gt;&lt;StatusDescription&gt;OK&lt;/StatusDescription&gt;&lt;AuthenticationResultCode&gt;ValidCredentials&lt;/AuthenticationResultCode&gt;&lt;TraceId&gt;a7b4961e40a54d0da99c084880947dc7|PUS0004C68|0.0.0.1|Ref A: 7D0882B2553044F3925B5E54759F90FA Ref B: SEL20EDGE0508 Ref C: 2022-08-28T06:29:26Z&lt;/TraceId&gt;&lt;ResourceSets&gt;&lt;ResourceSet&gt;&lt;EstimatedTotal&gt;1&lt;/EstimatedTotal&gt;&lt;Resources&gt;&lt;Location&gt;&lt;Name&gt;Bassett Rd, Johnsonville, Wellington 6037, New Zealand&lt;/Name&gt;&lt;Point&gt;&lt;Latitude&gt;-41.2202656&lt;/Latitude&gt;&lt;Longitude&gt;174.8073664&lt;/Longitude&gt;&lt;/Point&gt;&lt;BoundingBox&gt;&lt;SouthLatitude&gt;-41.224128317571775&lt;/SouthLatitude&gt;&lt;WestLongitude&gt;174.80051967040819&lt;/WestLongitude&gt;&lt;NorthLatitude&gt;-41.216402882430422&lt;/NorthLatitude&gt;&lt;EastLongitude&gt;174.81421312958182&lt;/EastLongitude&gt;&lt;/BoundingBox&gt;&lt;EntityType&gt;RoadBlock&lt;/EntityType&gt;&lt;Address&gt;&lt;AddressLine&gt;Bassett Rd&lt;/AddressLine&gt;&lt;AdminDistrict&gt;Wellington Region&lt;/AdminDistrict&gt;&lt;CountryRegion&gt;New Zealand&lt;/CountryRegion&gt;&lt;FormattedAddress&gt;Bassett Rd, Johnsonville, Wellington 6037, New Zealand&lt;/FormattedAddress&gt;&lt;Locality&gt;Wellington&lt;/Locality&gt;&lt;PostalCode&gt;6037&lt;/PostalCode&gt;&lt;/Address&gt;&lt;Confidence&gt;High&lt;/Confidence&gt;&lt;MatchCode&gt;Good&lt;/MatchCode&gt;&lt;GeocodePoint&gt;&lt;Latitude&gt;-41.2202656&lt;/Latitude&gt;&lt;Longitude&gt;174.8073664&lt;/Longitude&gt;&lt;CalculationMethod&gt;Interpolation&lt;/CalculationMethod&gt;&lt;UsageType&gt;Display&lt;/UsageType&gt;&lt;/GeocodePoint&gt;&lt;/Location&gt;&lt;/Resources&gt;&lt;/ResourceSet&gt;&lt;/ResourceSets&gt;&lt;/Response&gt;</v>
      </c>
      <c r="D18" s="24" t="str">
        <f>_xlfn.WEBSERVICE(D16)</f>
        <v>&lt;?xml version="1.0" encoding="utf-8"?&gt;&lt;Response xmlns:xsd="http://www.w3.org/2001/XMLSchema" xmlns:xsi="http://www.w3.org/2001/XMLSchema-instance" xmlns="http://schemas.microsoft.com/search/local/ws/rest/v1"&gt;&lt;Copyright&gt;Copyright © 2022 Microsoft and its suppliers. All rights reserved. This API cannot be accessed and the content and any results may not be used, reproduced or transmitted in any manner without express written permission from Microsoft Corporation.&lt;/Copyright&gt;&lt;BrandLogoUri&gt;http://dev.virtualearth.net/Branding/logo_powered_by.png&lt;/BrandLogoUri&gt;&lt;StatusCode&gt;200&lt;/StatusCode&gt;&lt;StatusDescription&gt;OK&lt;/StatusDescription&gt;&lt;AuthenticationResultCode&gt;ValidCredentials&lt;/AuthenticationResultCode&gt;&lt;TraceId&gt;dc78280e50a54cff86c189617b0d979c|PUS0004C6A|0.0.0.1|Ref A: 67A0DE657D2E4271BB143D7C91E104FF Ref B: SEL20EDGE0410 Ref C: 2022-08-28T06:29:26Z&lt;/TraceId&gt;&lt;ResourceSets&gt;&lt;ResourceSet&gt;&lt;EstimatedTotal&gt;1&lt;/EstimatedTotal&gt;&lt;Resources&gt;&lt;Location&gt;&lt;Name&gt;Bowen Street, Wellington, Wellington&lt;/Name&gt;&lt;Point&gt;&lt;Latitude&gt;-41.27804&lt;/Latitude&gt;&lt;Longitude&gt;174.77276&lt;/Longitude&gt;&lt;/Point&gt;&lt;BoundingBox&gt;&lt;SouthLatitude&gt;-41.27956&lt;/SouthLatitude&gt;&lt;WestLongitude&gt;174.76922&lt;/WestLongitude&gt;&lt;NorthLatitude&gt;-41.27786&lt;/NorthLatitude&gt;&lt;EastLongitude&gt;174.77707&lt;/EastLongitude&gt;&lt;/BoundingBox&gt;&lt;EntityType&gt;RoadBlock&lt;/EntityType&gt;&lt;Address&gt;&lt;AddressLine&gt;Bowen Street&lt;/AddressLine&gt;&lt;AdminDistrict&gt;North Island&lt;/AdminDistrict&gt;&lt;AdminDistrict2&gt;Wellington&lt;/AdminDistrict2&gt;&lt;CountryRegion&gt;New Zealand&lt;/CountryRegion&gt;&lt;FormattedAddress&gt;Bowen Street, Wellington, Wellington&lt;/FormattedAddress&gt;&lt;Locality&gt;Wellington&lt;/Locality&gt;&lt;/Address&gt;&lt;Confidence&gt;High&lt;/Confidence&gt;&lt;MatchCode&gt;Good&lt;/MatchCode&gt;&lt;GeocodePoint&gt;&lt;Latitude&gt;-41.27804&lt;/Latitude&gt;&lt;Longitude&gt;174.77276&lt;/Longitude&gt;&lt;CalculationMethod&gt;Interpolation&lt;/CalculationMethod&gt;&lt;UsageType&gt;Display&lt;/UsageType&gt;&lt;/GeocodePoint&gt;&lt;/Location&gt;&lt;/Resources&gt;&lt;/ResourceSet&gt;&lt;/ResourceSets&gt;&lt;/Response&gt;</v>
      </c>
    </row>
    <row r="19" spans="2:4" ht="20.100000000000001" customHeight="1" x14ac:dyDescent="0.25">
      <c r="B19" s="7" t="s">
        <v>21</v>
      </c>
      <c r="C19" s="12">
        <f>_xlfn.FILTERXML(C18,"//StatusCode[1]")</f>
        <v>200</v>
      </c>
      <c r="D19" s="6">
        <f>_xlfn.FILTERXML(D18,"//StatusCode[1]")</f>
        <v>200</v>
      </c>
    </row>
    <row r="20" spans="2:4" ht="20.100000000000001" customHeight="1" x14ac:dyDescent="0.25">
      <c r="B20" s="7" t="s">
        <v>36</v>
      </c>
      <c r="C20" s="6">
        <f>_xlfn.FILTERXML(C18,"//Latitude[1]")</f>
        <v>-41.220265599999998</v>
      </c>
      <c r="D20" s="6">
        <f>_xlfn.FILTERXML(D18,"//Latitude[1]")</f>
        <v>-41.278039999999997</v>
      </c>
    </row>
    <row r="21" spans="2:4" ht="20.100000000000001" customHeight="1" x14ac:dyDescent="0.25">
      <c r="B21" s="7" t="s">
        <v>37</v>
      </c>
      <c r="C21" s="6">
        <f>_xlfn.FILTERXML(C18,"//Longitude[1]")</f>
        <v>174.80736640000001</v>
      </c>
      <c r="D21" s="6">
        <f>_xlfn.FILTERXML(D18,"//Longitude[1]")</f>
        <v>174.77276000000001</v>
      </c>
    </row>
    <row r="23" spans="2:4" ht="20.100000000000001" customHeight="1" x14ac:dyDescent="0.25">
      <c r="B23" s="2" t="s">
        <v>31</v>
      </c>
      <c r="C23" s="6" t="str">
        <f>C20&amp;", "&amp;C21</f>
        <v>-41.2202656, 174.8073664</v>
      </c>
      <c r="D23" s="6" t="str">
        <f>D20&amp;", "&amp;D21</f>
        <v>-41.27804, 174.77276</v>
      </c>
    </row>
    <row r="25" spans="2:4" ht="20.100000000000001" customHeight="1" x14ac:dyDescent="0.25">
      <c r="B25" s="7" t="s">
        <v>17</v>
      </c>
      <c r="C25" s="14" t="s">
        <v>38</v>
      </c>
    </row>
    <row r="27" spans="2:4" ht="20.100000000000001" customHeight="1" x14ac:dyDescent="0.25">
      <c r="B27" s="3" t="s">
        <v>12</v>
      </c>
      <c r="C27" s="11" t="str">
        <f>SUBSTITUTE(SUBSTITUTE(SUBSTITUTE(SUBSTITUTE(distance.url,"$1",C23),"$2",D23),"$3",travel.mode),"$k",bingmaps.key)</f>
        <v>https://dev.virtualearth.net/REST/v1/Routes/DistanceMatrix?origins=-41.2202656, 174.8073664&amp;destinations=-41.27804, 174.77276&amp;travelMode=walking&amp;o=xml&amp;key=AjnvDWaG-bIlY4_6smtziGarlaBLHZWW_lJSRc7r1FVKJFfym76iGlUO1WNxsct3</v>
      </c>
    </row>
    <row r="28" spans="2:4" ht="20.100000000000001" customHeight="1" x14ac:dyDescent="0.25">
      <c r="B28" s="3" t="s">
        <v>13</v>
      </c>
      <c r="C28" s="11" t="str">
        <f>_xlfn.WEBSERVICE(C27)</f>
        <v>&lt;?xml version="1.0" encoding="utf-8"?&gt;&lt;Response xmlns:xsd="http://www.w3.org/2001/XMLSchema" xmlns:xsi="http://www.w3.org/2001/XMLSchema-instance" xmlns="http://schemas.microsoft.com/search/local/ws/rest/v1"&gt;&lt;Copyright&gt;Copyright © 2022 Microsoft and its suppliers. All rights reserved. This API cannot be accessed and the content and any results may not be used, reproduced or transmitted in any manner without express written permission from Microsoft Corporation.&lt;/Copyright&gt;&lt;BrandLogoUri&gt;http://dev.virtualearth.net/Branding/logo_powered_by.png&lt;/BrandLogoUri&gt;&lt;StatusCode&gt;200&lt;/StatusCode&gt;&lt;StatusDescription&gt;OK&lt;/StatusDescription&gt;&lt;AuthenticationResultCode&gt;ValidCredentials&lt;/AuthenticationResultCode&gt;&lt;TraceId&gt;a1475a21c168435fb2d8bea192acce6e|PUS00024DD|0.0.0.0|PUS00021F6&lt;/TraceId&gt;&lt;ResourceSets&gt;&lt;ResourceSet&gt;&lt;EstimatedTotal&gt;1&lt;/EstimatedTotal&gt;&lt;Resources&gt;&lt;Resource xsi:type="DistanceMatrix"&gt;&lt;Origins&gt;&lt;Coordinate&gt;&lt;Latitude&gt;-41.2202656&lt;/Latitude&gt;&lt;Longitude&gt;174.8073664&lt;/Longitude&gt;&lt;/Coordinate&gt;&lt;/Origins&gt;&lt;Destinations&gt;&lt;Coordinate&gt;&lt;Latitude&gt;-41.27804&lt;/Latitude&gt;&lt;Longitude&gt;174.77276&lt;/Longitude&gt;&lt;/Coordinate&gt;&lt;/Destinations&gt;&lt;Results&gt;&lt;Distance&gt;&lt;DepartureTime xsi:nil="true" /&gt;&lt;OriginIndex&gt;0&lt;/OriginIndex&gt;&lt;DestinationIndex&gt;0&lt;/DestinationIndex&gt;&lt;TravelDistance&gt;10.214&lt;/TravelDistance&gt;&lt;TravelDuration&gt;121.5833&lt;/TravelDuration&gt;&lt;TotalWalkDuration&gt;0&lt;/TotalWalkDuration&gt;&lt;/Distance&gt;&lt;/Results&gt;&lt;/Resource&gt;&lt;/Resources&gt;&lt;/ResourceSet&gt;&lt;/ResourceSets&gt;&lt;/Response&gt;</v>
      </c>
    </row>
    <row r="29" spans="2:4" ht="20.100000000000001" customHeight="1" x14ac:dyDescent="0.25">
      <c r="B29" s="3" t="s">
        <v>21</v>
      </c>
      <c r="C29" s="6">
        <f>_xlfn.FILTERXML(C28,"//StatusCode[1]")</f>
        <v>200</v>
      </c>
    </row>
    <row r="31" spans="2:4" ht="20.100000000000001" customHeight="1" x14ac:dyDescent="0.25">
      <c r="B31" s="15" t="s">
        <v>14</v>
      </c>
      <c r="C31" s="16">
        <f>_xlfn.FILTERXML(C28,"//TravelDistance[1]")</f>
        <v>10.214</v>
      </c>
      <c r="D31" s="17" t="s">
        <v>19</v>
      </c>
    </row>
    <row r="32" spans="2:4" ht="20.100000000000001" customHeight="1" x14ac:dyDescent="0.25">
      <c r="B32" s="15" t="s">
        <v>15</v>
      </c>
      <c r="C32" s="16">
        <f>_xlfn.FILTERXML(C28,"//TravelDuration[1]")</f>
        <v>121.58329999999999</v>
      </c>
      <c r="D32" s="17" t="s">
        <v>20</v>
      </c>
    </row>
  </sheetData>
  <mergeCells count="2">
    <mergeCell ref="B2:E2"/>
    <mergeCell ref="C4:E4"/>
  </mergeCells>
  <dataValidations count="1">
    <dataValidation type="list" allowBlank="1" showInputMessage="1" showErrorMessage="1" sqref="C25" xr:uid="{00000000-0002-0000-0000-000000000000}">
      <formula1>"driving, walking, transit"</formula1>
    </dataValidation>
  </dataValidations>
  <hyperlinks>
    <hyperlink ref="C6" r:id="rId1" xr:uid="{00000000-0004-0000-0000-000000000000}"/>
    <hyperlink ref="C7"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6"/>
  <sheetViews>
    <sheetView showGridLines="0" tabSelected="1" zoomScaleNormal="100" workbookViewId="0">
      <pane ySplit="2" topLeftCell="A3" activePane="bottomLeft" state="frozen"/>
      <selection pane="bottomLeft" activeCell="F16" sqref="F16"/>
    </sheetView>
  </sheetViews>
  <sheetFormatPr defaultColWidth="20.7109375" defaultRowHeight="20.100000000000001" customHeight="1" x14ac:dyDescent="0.25"/>
  <cols>
    <col min="1" max="1" width="4" style="1" customWidth="1"/>
    <col min="2" max="2" width="18" style="1" customWidth="1"/>
    <col min="3" max="3" width="27.85546875" style="1" customWidth="1"/>
    <col min="4" max="4" width="16.28515625" style="1" customWidth="1"/>
    <col min="5" max="16384" width="20.7109375" style="1"/>
  </cols>
  <sheetData>
    <row r="2" spans="2:4" ht="20.100000000000001" customHeight="1" thickBot="1" x14ac:dyDescent="0.3">
      <c r="B2" s="20" t="s">
        <v>33</v>
      </c>
      <c r="C2" s="20"/>
      <c r="D2" s="25"/>
    </row>
    <row r="3" spans="2:4" ht="20.100000000000001" customHeight="1" thickTop="1" x14ac:dyDescent="0.25"/>
    <row r="4" spans="2:4" ht="20.100000000000001" customHeight="1" x14ac:dyDescent="0.25">
      <c r="B4" s="2" t="s">
        <v>0</v>
      </c>
      <c r="C4" s="26" t="s">
        <v>32</v>
      </c>
      <c r="D4" s="26"/>
    </row>
    <row r="5" spans="2:4" ht="20.100000000000001" customHeight="1" x14ac:dyDescent="0.25">
      <c r="B5" s="18" t="s">
        <v>22</v>
      </c>
      <c r="C5" s="4" t="s">
        <v>23</v>
      </c>
    </row>
    <row r="7" spans="2:4" ht="30" x14ac:dyDescent="0.25">
      <c r="B7" s="7" t="s">
        <v>2</v>
      </c>
      <c r="C7" s="19" t="s">
        <v>34</v>
      </c>
    </row>
    <row r="8" spans="2:4" ht="30" x14ac:dyDescent="0.25">
      <c r="B8" s="7" t="s">
        <v>10</v>
      </c>
      <c r="C8" s="19" t="s">
        <v>35</v>
      </c>
    </row>
    <row r="9" spans="2:4" ht="20.100000000000001" customHeight="1" x14ac:dyDescent="0.25">
      <c r="B9" s="7" t="s">
        <v>24</v>
      </c>
      <c r="C9" s="9" t="s">
        <v>38</v>
      </c>
    </row>
    <row r="11" spans="2:4" ht="20.100000000000001" customHeight="1" x14ac:dyDescent="0.25">
      <c r="B11" s="18" t="s">
        <v>12</v>
      </c>
      <c r="C11" s="11" t="str">
        <f>SUBSTITUTE(SUBSTITUTE(SUBSTITUTE(SUBSTITUTE(gmaps.distance.url,"$1",SUBSTITUTE(C7," ","+")),"$2",SUBSTITUTE(C8," ","+")),"$3",gmaps.travel.mode),"$k",gmaps.key)</f>
        <v>https://maps.googleapis.com/maps/api/distancematrix/xml?origins=Bassett+Rd,+Johnsonville,+Wellington,+New+Zealand&amp;destinations=Bowen+Street,+Wellington,
New+Zealand&amp;mode=walking&amp;key=AlzaSyB_cubc936GBenYVdjBb1hjzeAGeYM6g3Y</v>
      </c>
    </row>
    <row r="12" spans="2:4" ht="20.100000000000001" customHeight="1" x14ac:dyDescent="0.25">
      <c r="B12" s="18" t="s">
        <v>13</v>
      </c>
      <c r="C12" s="11" t="str">
        <f>_xlfn.WEBSERVICE(C11)</f>
        <v xml:space="preserve">&lt;?xml version="1.0" encoding="UTF-8"?&gt;
&lt;DistanceMatrixResponse&gt;
 &lt;status&gt;REQUEST_DENIED&lt;/status&gt;
 &lt;error_message&gt;The provided API key is invalid. &lt;/error_message&gt;
&lt;/DistanceMatrixResponse&gt;
</v>
      </c>
    </row>
    <row r="13" spans="2:4" ht="20.100000000000001" customHeight="1" x14ac:dyDescent="0.25">
      <c r="B13" s="18" t="s">
        <v>21</v>
      </c>
      <c r="C13" s="6" t="str">
        <f>_xlfn.FILTERXML(C12,"//status[1]")</f>
        <v>REQUEST_DENIED</v>
      </c>
    </row>
    <row r="15" spans="2:4" ht="20.100000000000001" customHeight="1" x14ac:dyDescent="0.25">
      <c r="B15" s="15" t="s">
        <v>14</v>
      </c>
      <c r="C15" s="16">
        <v>10.214</v>
      </c>
      <c r="D15" s="17" t="s">
        <v>19</v>
      </c>
    </row>
    <row r="16" spans="2:4" ht="20.100000000000001" customHeight="1" x14ac:dyDescent="0.25">
      <c r="B16" s="15" t="s">
        <v>15</v>
      </c>
      <c r="C16" s="16">
        <v>121.58329999999999</v>
      </c>
      <c r="D16" s="17" t="s">
        <v>20</v>
      </c>
    </row>
  </sheetData>
  <mergeCells count="2">
    <mergeCell ref="C4:D4"/>
    <mergeCell ref="B2:C2"/>
  </mergeCells>
  <dataValidations count="1">
    <dataValidation type="list" allowBlank="1" showInputMessage="1" showErrorMessage="1" sqref="C9" xr:uid="{00000000-0002-0000-0100-000000000000}">
      <formula1>"driving, walking, bicycling, transit"</formula1>
    </dataValidation>
  </dataValidations>
  <hyperlinks>
    <hyperlink ref="C5" r:id="rId1" xr:uid="{00000000-0004-0000-0100-000000000000}"/>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Bing maps</vt:lpstr>
      <vt:lpstr>Google maps</vt:lpstr>
      <vt:lpstr>bingmaps.key</vt:lpstr>
      <vt:lpstr>distance.url</vt:lpstr>
      <vt:lpstr>gmaps.distance.url</vt:lpstr>
      <vt:lpstr>gmaps.key</vt:lpstr>
      <vt:lpstr>gmaps.travel.mode</vt:lpstr>
      <vt:lpstr>point.url</vt:lpstr>
      <vt:lpstr>travel.mode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Derry Hill</dc:creator>
  <cp:lastModifiedBy>USER</cp:lastModifiedBy>
  <dcterms:created xsi:type="dcterms:W3CDTF">2018-07-17T22:53:33Z</dcterms:created>
  <dcterms:modified xsi:type="dcterms:W3CDTF">2022-08-28T06:51:19Z</dcterms:modified>
</cp:coreProperties>
</file>