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Alok\"/>
    </mc:Choice>
  </mc:AlternateContent>
  <xr:revisionPtr revIDLastSave="0" documentId="13_ncr:1_{A4EE0445-8479-41BA-A0E1-002311AFCBAC}" xr6:coauthVersionLast="47" xr6:coauthVersionMax="47" xr10:uidLastSave="{00000000-0000-0000-0000-000000000000}"/>
  <bookViews>
    <workbookView xWindow="-120" yWindow="-120" windowWidth="29040" windowHeight="15840" tabRatio="745" xr2:uid="{00000000-000D-0000-FFFF-FFFF00000000}"/>
  </bookViews>
  <sheets>
    <sheet name="Solution" sheetId="47" r:id="rId1"/>
  </sheets>
  <definedNames>
    <definedName name="solver_adj" localSheetId="0" hidden="1">Solution!$C$4:$C$6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Solution!$C$4:$C$6</definedName>
    <definedName name="solver_lhs2" localSheetId="0" hidden="1">Solution!$C$4:$C$6</definedName>
    <definedName name="solver_lhs3" localSheetId="0" hidden="1">Solution!$C$4:$C$6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Solution!$C$7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3</definedName>
    <definedName name="solver_rel3" localSheetId="0" hidden="1">3</definedName>
    <definedName name="solver_rhs1" localSheetId="0" hidden="1">1</definedName>
    <definedName name="solver_rhs2" localSheetId="0" hidden="1">0</definedName>
    <definedName name="solver_rhs3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47" l="1"/>
  <c r="F12" i="47"/>
  <c r="F13" i="47"/>
  <c r="F14" i="47"/>
  <c r="F15" i="47"/>
  <c r="F16" i="47"/>
  <c r="F17" i="47"/>
  <c r="F18" i="47"/>
  <c r="F19" i="47"/>
  <c r="F20" i="47"/>
  <c r="F21" i="47"/>
  <c r="F10" i="47"/>
  <c r="D22" i="47" s="1"/>
  <c r="F22" i="47" s="1"/>
  <c r="E22" i="47" l="1"/>
  <c r="D23" i="47" s="1"/>
  <c r="E23" i="47" l="1"/>
  <c r="D24" i="47" s="1"/>
  <c r="F23" i="47"/>
  <c r="G23" i="47" l="1"/>
  <c r="H23" i="47" s="1"/>
  <c r="F24" i="47"/>
  <c r="E24" i="47"/>
  <c r="G24" i="47" s="1"/>
  <c r="H24" i="47" s="1"/>
  <c r="D25" i="47" l="1"/>
  <c r="E25" i="47" s="1"/>
  <c r="G25" i="47" s="1"/>
  <c r="H25" i="47" s="1"/>
  <c r="F25" i="47" l="1"/>
  <c r="D26" i="47"/>
  <c r="E26" i="47" s="1"/>
  <c r="F26" i="47" l="1"/>
  <c r="G26" i="47"/>
  <c r="H26" i="47" s="1"/>
  <c r="D27" i="47"/>
  <c r="E27" i="47" s="1"/>
  <c r="G27" i="47" s="1"/>
  <c r="H27" i="47" s="1"/>
  <c r="F27" i="47" l="1"/>
  <c r="D28" i="47"/>
  <c r="F28" i="47" s="1"/>
  <c r="E28" i="47" l="1"/>
  <c r="G28" i="47" s="1"/>
  <c r="H28" i="47" s="1"/>
  <c r="D29" i="47" l="1"/>
  <c r="E29" i="47" s="1"/>
  <c r="G29" i="47" s="1"/>
  <c r="H29" i="47" s="1"/>
  <c r="D30" i="47" l="1"/>
  <c r="E30" i="47" s="1"/>
  <c r="D31" i="47" s="1"/>
  <c r="E31" i="47" s="1"/>
  <c r="G31" i="47" s="1"/>
  <c r="H31" i="47" s="1"/>
  <c r="F29" i="47"/>
  <c r="F30" i="47" l="1"/>
  <c r="G30" i="47"/>
  <c r="H30" i="47" s="1"/>
  <c r="F31" i="47"/>
  <c r="D32" i="47"/>
  <c r="E32" i="47" s="1"/>
  <c r="F32" i="47" l="1"/>
  <c r="G32" i="47"/>
  <c r="H32" i="47" s="1"/>
  <c r="D33" i="47"/>
  <c r="E33" i="47" s="1"/>
  <c r="G33" i="47" s="1"/>
  <c r="H33" i="47" s="1"/>
  <c r="C7" i="47" l="1"/>
  <c r="F33" i="47"/>
  <c r="G45" i="47" s="1"/>
  <c r="G37" i="47"/>
  <c r="G34" i="47"/>
  <c r="G44" i="47"/>
  <c r="G43" i="47"/>
  <c r="G36" i="47"/>
  <c r="G39" i="47"/>
  <c r="G35" i="47"/>
  <c r="G40" i="47"/>
  <c r="G38" i="47"/>
  <c r="G42" i="47"/>
  <c r="G41" i="47"/>
</calcChain>
</file>

<file path=xl/sharedStrings.xml><?xml version="1.0" encoding="utf-8"?>
<sst xmlns="http://schemas.openxmlformats.org/spreadsheetml/2006/main" count="13" uniqueCount="13">
  <si>
    <t>Level</t>
  </si>
  <si>
    <t>Trend</t>
  </si>
  <si>
    <t>Seasonal Index</t>
  </si>
  <si>
    <t>Forecast</t>
  </si>
  <si>
    <t>Error</t>
  </si>
  <si>
    <t>alpha</t>
  </si>
  <si>
    <t>beta</t>
  </si>
  <si>
    <t>gamma</t>
  </si>
  <si>
    <t>RMSE</t>
  </si>
  <si>
    <t>Application of Holt-Winters Method</t>
  </si>
  <si>
    <t>Weight (Kg)</t>
  </si>
  <si>
    <t>K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</si>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</sst>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FFFF"/>
      <name val="Calibri"/>
      <family val="2"/>
    </font>
    <font>
      <b/>
      <sz val="12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05496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ACCCEA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2" xfId="2" applyNumberFormat="1" applyFont="1" applyBorder="1" applyAlignment="1">
      <alignment horizontal="center" vertical="center"/>
    </xf>
    <xf numFmtId="165" fontId="1" fillId="0" borderId="2" xfId="2" applyNumberFormat="1" applyFont="1" applyBorder="1" applyAlignment="1">
      <alignment horizontal="center" vertical="center"/>
    </xf>
    <xf numFmtId="17" fontId="0" fillId="0" borderId="2" xfId="0" applyNumberFormat="1" applyBorder="1" applyAlignment="1">
      <alignment horizontal="center" vertical="center"/>
    </xf>
    <xf numFmtId="1" fontId="4" fillId="0" borderId="2" xfId="2" applyNumberFormat="1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5" fillId="2" borderId="3" xfId="0" applyFont="1" applyFill="1" applyBorder="1" applyAlignment="1">
      <alignment vertical="center"/>
    </xf>
    <xf numFmtId="0" fontId="1" fillId="3" borderId="5" xfId="2" applyNumberFormat="1" applyFont="1" applyFill="1" applyBorder="1" applyAlignment="1">
      <alignment horizontal="center" vertical="center"/>
    </xf>
    <xf numFmtId="0" fontId="1" fillId="3" borderId="2" xfId="2" applyNumberFormat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6" fillId="3" borderId="4" xfId="2" applyNumberFormat="1" applyFont="1" applyFill="1" applyBorder="1" applyAlignment="1">
      <alignment horizontal="center" vertical="center"/>
    </xf>
    <xf numFmtId="17" fontId="0" fillId="6" borderId="2" xfId="0" applyNumberFormat="1" applyFill="1" applyBorder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724DC-EB45-4A21-B2F6-5388659161F9}">
  <dimension ref="B2:H45"/>
  <sheetViews>
    <sheetView showGridLines="0" tabSelected="1" zoomScale="70" zoomScaleNormal="70" workbookViewId="0">
      <selection activeCell="C7" sqref="C7"/>
    </sheetView>
  </sheetViews>
  <sheetFormatPr defaultRowHeight="20.100000000000001" customHeight="1" x14ac:dyDescent="0.25"/>
  <cols>
    <col min="1" max="1" width="4" style="6" customWidth="1"/>
    <col min="2" max="2" width="10.7109375" style="6" customWidth="1"/>
    <col min="3" max="3" width="15.7109375" style="6" customWidth="1"/>
    <col min="4" max="5" width="10.7109375" style="6" customWidth="1"/>
    <col min="6" max="6" width="15.7109375" style="6" customWidth="1"/>
    <col min="7" max="8" width="10.7109375" style="6" customWidth="1"/>
    <col min="9" max="12" width="9.140625" style="6"/>
    <col min="13" max="13" width="10" style="6" bestFit="1" customWidth="1"/>
    <col min="14" max="16384" width="9.140625" style="6"/>
  </cols>
  <sheetData>
    <row r="2" spans="2:8" ht="20.100000000000001" customHeight="1" thickBot="1" x14ac:dyDescent="0.3">
      <c r="B2" s="11" t="s">
        <v>9</v>
      </c>
      <c r="C2" s="11"/>
      <c r="D2" s="11"/>
      <c r="E2" s="11"/>
      <c r="F2" s="11"/>
      <c r="G2" s="11"/>
      <c r="H2" s="11"/>
    </row>
    <row r="3" spans="2:8" ht="20.100000000000001" customHeight="1" thickTop="1" x14ac:dyDescent="0.25"/>
    <row r="4" spans="2:8" ht="20.100000000000001" customHeight="1" x14ac:dyDescent="0.25">
      <c r="B4" s="5" t="s">
        <v>5</v>
      </c>
      <c r="C4" s="8">
        <v>1</v>
      </c>
    </row>
    <row r="5" spans="2:8" ht="20.100000000000001" customHeight="1" x14ac:dyDescent="0.25">
      <c r="B5" s="5" t="s">
        <v>6</v>
      </c>
      <c r="C5" s="8">
        <v>0.29734541867393732</v>
      </c>
    </row>
    <row r="6" spans="2:8" ht="20.100000000000001" customHeight="1" x14ac:dyDescent="0.25">
      <c r="B6" s="5" t="s">
        <v>7</v>
      </c>
      <c r="C6" s="8">
        <v>0.3</v>
      </c>
    </row>
    <row r="7" spans="2:8" ht="20.100000000000001" customHeight="1" x14ac:dyDescent="0.25">
      <c r="B7" s="5" t="s">
        <v>8</v>
      </c>
      <c r="C7" s="8">
        <f>SQRT(SUMSQ(H23:H33)/COUNT(H23:H33))</f>
        <v>44.646791900017554</v>
      </c>
    </row>
    <row r="8" spans="2:8" ht="20.100000000000001" customHeight="1" x14ac:dyDescent="0.25">
      <c r="B8" s="7"/>
    </row>
    <row r="9" spans="2:8" ht="20.100000000000001" customHeight="1" x14ac:dyDescent="0.25">
      <c r="B9" s="5" t="s">
        <v>12</v>
      </c>
      <c r="C9" s="5" t="s">
        <v>10</v>
      </c>
      <c r="D9" s="5" t="s">
        <v>0</v>
      </c>
      <c r="E9" s="5" t="s">
        <v>1</v>
      </c>
      <c r="F9" s="5" t="s">
        <v>2</v>
      </c>
      <c r="G9" s="5" t="s">
        <v>3</v>
      </c>
      <c r="H9" s="5" t="s">
        <v>4</v>
      </c>
    </row>
    <row r="10" spans="2:8" ht="20.100000000000001" customHeight="1" x14ac:dyDescent="0.25">
      <c r="B10" s="3">
        <v>44197</v>
      </c>
      <c r="C10" s="1">
        <v>120</v>
      </c>
      <c r="D10" s="2"/>
      <c r="E10" s="1"/>
      <c r="F10" s="2">
        <f>$C10/AVERAGE($C$10:$C$21)</f>
        <v>0.54135338345864659</v>
      </c>
      <c r="G10" s="1"/>
      <c r="H10" s="1"/>
    </row>
    <row r="11" spans="2:8" ht="20.100000000000001" customHeight="1" x14ac:dyDescent="0.25">
      <c r="B11" s="3">
        <v>44228</v>
      </c>
      <c r="C11" s="1">
        <v>130</v>
      </c>
      <c r="D11" s="2"/>
      <c r="E11" s="1"/>
      <c r="F11" s="2">
        <f t="shared" ref="F11:F21" si="0">$C11/AVERAGE($C$10:$C$21)</f>
        <v>0.58646616541353391</v>
      </c>
      <c r="G11" s="1"/>
      <c r="H11" s="1"/>
    </row>
    <row r="12" spans="2:8" ht="20.100000000000001" customHeight="1" x14ac:dyDescent="0.25">
      <c r="B12" s="3">
        <v>44256</v>
      </c>
      <c r="C12" s="1">
        <v>140</v>
      </c>
      <c r="D12" s="2"/>
      <c r="E12" s="1"/>
      <c r="F12" s="2">
        <f t="shared" si="0"/>
        <v>0.63157894736842113</v>
      </c>
      <c r="G12" s="1"/>
      <c r="H12" s="1"/>
    </row>
    <row r="13" spans="2:8" ht="20.100000000000001" customHeight="1" x14ac:dyDescent="0.25">
      <c r="B13" s="3">
        <v>44287</v>
      </c>
      <c r="C13" s="1">
        <v>150</v>
      </c>
      <c r="D13" s="2"/>
      <c r="E13" s="1"/>
      <c r="F13" s="2">
        <f t="shared" si="0"/>
        <v>0.67669172932330834</v>
      </c>
      <c r="G13" s="1"/>
      <c r="H13" s="1"/>
    </row>
    <row r="14" spans="2:8" ht="20.100000000000001" customHeight="1" x14ac:dyDescent="0.25">
      <c r="B14" s="3">
        <v>44317</v>
      </c>
      <c r="C14" s="1">
        <v>250</v>
      </c>
      <c r="D14" s="2"/>
      <c r="E14" s="1"/>
      <c r="F14" s="2">
        <f t="shared" si="0"/>
        <v>1.1278195488721805</v>
      </c>
      <c r="G14" s="1"/>
      <c r="H14" s="1"/>
    </row>
    <row r="15" spans="2:8" ht="20.100000000000001" customHeight="1" x14ac:dyDescent="0.25">
      <c r="B15" s="3">
        <v>44348</v>
      </c>
      <c r="C15" s="1">
        <v>350</v>
      </c>
      <c r="D15" s="2"/>
      <c r="E15" s="1"/>
      <c r="F15" s="2">
        <f t="shared" si="0"/>
        <v>1.5789473684210527</v>
      </c>
      <c r="G15" s="1"/>
      <c r="H15" s="1"/>
    </row>
    <row r="16" spans="2:8" ht="20.100000000000001" customHeight="1" x14ac:dyDescent="0.25">
      <c r="B16" s="3">
        <v>44378</v>
      </c>
      <c r="C16" s="1">
        <v>420</v>
      </c>
      <c r="D16" s="2"/>
      <c r="E16" s="1"/>
      <c r="F16" s="2">
        <f t="shared" si="0"/>
        <v>1.8947368421052633</v>
      </c>
      <c r="G16" s="1"/>
      <c r="H16" s="1"/>
    </row>
    <row r="17" spans="2:8" ht="20.100000000000001" customHeight="1" x14ac:dyDescent="0.25">
      <c r="B17" s="3">
        <v>44409</v>
      </c>
      <c r="C17" s="1">
        <v>180</v>
      </c>
      <c r="D17" s="2"/>
      <c r="E17" s="1"/>
      <c r="F17" s="2">
        <f t="shared" si="0"/>
        <v>0.81203007518796999</v>
      </c>
      <c r="G17" s="1"/>
      <c r="H17" s="1"/>
    </row>
    <row r="18" spans="2:8" ht="20.100000000000001" customHeight="1" x14ac:dyDescent="0.25">
      <c r="B18" s="3">
        <v>44440</v>
      </c>
      <c r="C18" s="1">
        <v>220</v>
      </c>
      <c r="D18" s="2"/>
      <c r="E18" s="1"/>
      <c r="F18" s="2">
        <f t="shared" si="0"/>
        <v>0.99248120300751885</v>
      </c>
      <c r="G18" s="1"/>
      <c r="H18" s="1"/>
    </row>
    <row r="19" spans="2:8" ht="20.100000000000001" customHeight="1" x14ac:dyDescent="0.25">
      <c r="B19" s="3">
        <v>44470</v>
      </c>
      <c r="C19" s="1">
        <v>195</v>
      </c>
      <c r="D19" s="2"/>
      <c r="E19" s="1"/>
      <c r="F19" s="2">
        <f t="shared" si="0"/>
        <v>0.87969924812030076</v>
      </c>
      <c r="G19" s="1"/>
      <c r="H19" s="1"/>
    </row>
    <row r="20" spans="2:8" ht="20.100000000000001" customHeight="1" x14ac:dyDescent="0.25">
      <c r="B20" s="3">
        <v>44501</v>
      </c>
      <c r="C20" s="1">
        <v>265</v>
      </c>
      <c r="D20" s="2"/>
      <c r="E20" s="1"/>
      <c r="F20" s="2">
        <f t="shared" si="0"/>
        <v>1.1954887218045114</v>
      </c>
      <c r="G20" s="1"/>
      <c r="H20" s="1"/>
    </row>
    <row r="21" spans="2:8" ht="20.100000000000001" customHeight="1" x14ac:dyDescent="0.25">
      <c r="B21" s="3">
        <v>44531</v>
      </c>
      <c r="C21" s="1">
        <v>240</v>
      </c>
      <c r="D21" s="2"/>
      <c r="E21" s="1"/>
      <c r="F21" s="2">
        <f t="shared" si="0"/>
        <v>1.0827067669172932</v>
      </c>
      <c r="G21" s="1"/>
      <c r="H21" s="1"/>
    </row>
    <row r="22" spans="2:8" ht="20.100000000000001" customHeight="1" x14ac:dyDescent="0.25">
      <c r="B22" s="3">
        <v>44583</v>
      </c>
      <c r="C22" s="1">
        <v>260</v>
      </c>
      <c r="D22" s="2">
        <f>C22/F10</f>
        <v>480.27777777777783</v>
      </c>
      <c r="E22" s="2">
        <f>D22-C21/F21</f>
        <v>258.61111111111114</v>
      </c>
      <c r="F22" s="2">
        <f>$C$6*(C22/D22)+(1-$C$6)*F10</f>
        <v>0.54135338345864659</v>
      </c>
      <c r="G22" s="1"/>
      <c r="H22" s="1"/>
    </row>
    <row r="23" spans="2:8" ht="20.100000000000001" customHeight="1" x14ac:dyDescent="0.25">
      <c r="B23" s="3">
        <v>44614</v>
      </c>
      <c r="C23" s="1">
        <v>240</v>
      </c>
      <c r="D23" s="2">
        <f>$C$4*(C23/F11)+(1-$C$4)*(D22+E22)</f>
        <v>409.23076923076917</v>
      </c>
      <c r="E23" s="2">
        <f>$C$5*(D23-D22)+(1-$C$5)*E22</f>
        <v>160.58877950210459</v>
      </c>
      <c r="F23" s="2">
        <f t="shared" ref="F23:F33" si="1">$C$6*(C23/D23)+(1-$C$6)*F11</f>
        <v>0.58646616541353391</v>
      </c>
      <c r="G23" s="2">
        <f>(D23+E23)*F11</f>
        <v>334.17988572303875</v>
      </c>
      <c r="H23" s="2">
        <f>C23-G23</f>
        <v>-94.179885723038751</v>
      </c>
    </row>
    <row r="24" spans="2:8" ht="20.100000000000001" customHeight="1" x14ac:dyDescent="0.25">
      <c r="B24" s="3">
        <v>44642</v>
      </c>
      <c r="C24" s="1">
        <v>250</v>
      </c>
      <c r="D24" s="2">
        <f t="shared" ref="D24:D33" si="2">$C$4*(C24/F12)+(1-$C$4)*(D23+E23)</f>
        <v>395.83333333333326</v>
      </c>
      <c r="E24" s="2">
        <f t="shared" ref="E24:E33" si="3">$C$5*(D24-D23)+(1-$C$5)*E23</f>
        <v>108.85477544063438</v>
      </c>
      <c r="F24" s="2">
        <f t="shared" si="1"/>
        <v>0.63157894736842113</v>
      </c>
      <c r="G24" s="2">
        <f t="shared" ref="G24:G33" si="4">(D24+E24)*F12</f>
        <v>318.75038448882174</v>
      </c>
      <c r="H24" s="2">
        <f t="shared" ref="H24:H33" si="5">C24-G24</f>
        <v>-68.750384488821737</v>
      </c>
    </row>
    <row r="25" spans="2:8" ht="20.100000000000001" customHeight="1" x14ac:dyDescent="0.25">
      <c r="B25" s="3">
        <v>44673</v>
      </c>
      <c r="C25" s="1">
        <v>280</v>
      </c>
      <c r="D25" s="2">
        <f t="shared" si="2"/>
        <v>413.77777777777771</v>
      </c>
      <c r="E25" s="2">
        <f t="shared" si="3"/>
        <v>81.823005008786083</v>
      </c>
      <c r="F25" s="2">
        <f t="shared" si="1"/>
        <v>0.67669172932330834</v>
      </c>
      <c r="G25" s="2">
        <f t="shared" si="4"/>
        <v>335.36895075782519</v>
      </c>
      <c r="H25" s="2">
        <f t="shared" si="5"/>
        <v>-55.368950757825189</v>
      </c>
    </row>
    <row r="26" spans="2:8" ht="20.100000000000001" customHeight="1" x14ac:dyDescent="0.25">
      <c r="B26" s="3">
        <v>44703</v>
      </c>
      <c r="C26" s="1">
        <v>310</v>
      </c>
      <c r="D26" s="2">
        <f t="shared" si="2"/>
        <v>274.86666666666667</v>
      </c>
      <c r="E26" s="2">
        <f t="shared" si="3"/>
        <v>16.188726835493782</v>
      </c>
      <c r="F26" s="2">
        <f t="shared" si="1"/>
        <v>1.1278195488721805</v>
      </c>
      <c r="G26" s="2">
        <f t="shared" si="4"/>
        <v>328.25796259642152</v>
      </c>
      <c r="H26" s="2">
        <f t="shared" si="5"/>
        <v>-18.257962596421521</v>
      </c>
    </row>
    <row r="27" spans="2:8" ht="20.100000000000001" customHeight="1" x14ac:dyDescent="0.25">
      <c r="B27" s="3">
        <v>44734</v>
      </c>
      <c r="C27" s="1">
        <v>230</v>
      </c>
      <c r="D27" s="2">
        <f t="shared" si="2"/>
        <v>145.66666666666666</v>
      </c>
      <c r="E27" s="2">
        <f t="shared" si="3"/>
        <v>-27.041945015876827</v>
      </c>
      <c r="F27" s="2">
        <f t="shared" si="1"/>
        <v>1.5789473684210524</v>
      </c>
      <c r="G27" s="2">
        <f t="shared" si="4"/>
        <v>187.30219208019449</v>
      </c>
      <c r="H27" s="2">
        <f t="shared" si="5"/>
        <v>42.697807919805513</v>
      </c>
    </row>
    <row r="28" spans="2:8" ht="20.100000000000001" customHeight="1" x14ac:dyDescent="0.25">
      <c r="B28" s="3">
        <v>44764</v>
      </c>
      <c r="C28" s="1">
        <v>260</v>
      </c>
      <c r="D28" s="2">
        <f t="shared" si="2"/>
        <v>137.2222222222222</v>
      </c>
      <c r="E28" s="2">
        <f t="shared" si="3"/>
        <v>-21.512063422175483</v>
      </c>
      <c r="F28" s="2">
        <f t="shared" si="1"/>
        <v>1.8947368421052633</v>
      </c>
      <c r="G28" s="2">
        <f t="shared" si="4"/>
        <v>219.24030088429905</v>
      </c>
      <c r="H28" s="2">
        <f t="shared" si="5"/>
        <v>40.759699115700954</v>
      </c>
    </row>
    <row r="29" spans="2:8" ht="20.100000000000001" customHeight="1" x14ac:dyDescent="0.25">
      <c r="B29" s="3">
        <v>44795</v>
      </c>
      <c r="C29" s="1">
        <v>220</v>
      </c>
      <c r="D29" s="2">
        <f t="shared" si="2"/>
        <v>270.92592592592592</v>
      </c>
      <c r="E29" s="2">
        <f t="shared" si="3"/>
        <v>24.640633838665426</v>
      </c>
      <c r="F29" s="2">
        <f t="shared" si="1"/>
        <v>0.81203007518796988</v>
      </c>
      <c r="G29" s="2">
        <f t="shared" si="4"/>
        <v>240.00893574869076</v>
      </c>
      <c r="H29" s="2">
        <f t="shared" si="5"/>
        <v>-20.00893574869076</v>
      </c>
    </row>
    <row r="30" spans="2:8" ht="20.100000000000001" customHeight="1" x14ac:dyDescent="0.25">
      <c r="B30" s="3">
        <v>44826</v>
      </c>
      <c r="C30" s="1">
        <v>205</v>
      </c>
      <c r="D30" s="2">
        <f t="shared" si="2"/>
        <v>206.55303030303028</v>
      </c>
      <c r="E30" s="2">
        <f t="shared" si="3"/>
        <v>-1.8271313467273025</v>
      </c>
      <c r="F30" s="2">
        <f t="shared" si="1"/>
        <v>0.99248120300751885</v>
      </c>
      <c r="G30" s="2">
        <f t="shared" si="4"/>
        <v>203.18660648294733</v>
      </c>
      <c r="H30" s="2">
        <f t="shared" si="5"/>
        <v>1.813393517052674</v>
      </c>
    </row>
    <row r="31" spans="2:8" ht="20.100000000000001" customHeight="1" x14ac:dyDescent="0.25">
      <c r="B31" s="3">
        <v>44856</v>
      </c>
      <c r="C31" s="1">
        <v>225</v>
      </c>
      <c r="D31" s="2">
        <f t="shared" si="2"/>
        <v>255.76923076923077</v>
      </c>
      <c r="E31" s="2">
        <f t="shared" si="3"/>
        <v>13.350369521700417</v>
      </c>
      <c r="F31" s="2">
        <f t="shared" si="1"/>
        <v>0.87969924812030065</v>
      </c>
      <c r="G31" s="2">
        <f t="shared" si="4"/>
        <v>236.74431003036804</v>
      </c>
      <c r="H31" s="2">
        <f t="shared" si="5"/>
        <v>-11.744310030368041</v>
      </c>
    </row>
    <row r="32" spans="2:8" ht="20.100000000000001" customHeight="1" x14ac:dyDescent="0.25">
      <c r="B32" s="3">
        <v>44887</v>
      </c>
      <c r="C32" s="1">
        <v>210</v>
      </c>
      <c r="D32" s="2">
        <f t="shared" si="2"/>
        <v>175.66037735849056</v>
      </c>
      <c r="E32" s="2">
        <f t="shared" si="3"/>
        <v>-14.439302250086984</v>
      </c>
      <c r="F32" s="2">
        <f t="shared" si="1"/>
        <v>1.1954887218045114</v>
      </c>
      <c r="G32" s="2">
        <f t="shared" si="4"/>
        <v>192.7379770092945</v>
      </c>
      <c r="H32" s="2">
        <f t="shared" si="5"/>
        <v>17.262022990705503</v>
      </c>
    </row>
    <row r="33" spans="2:8" ht="20.100000000000001" customHeight="1" x14ac:dyDescent="0.25">
      <c r="B33" s="3">
        <v>44917</v>
      </c>
      <c r="C33" s="1">
        <v>310</v>
      </c>
      <c r="D33" s="2">
        <f t="shared" si="2"/>
        <v>286.31944444444446</v>
      </c>
      <c r="E33" s="2">
        <f t="shared" si="3"/>
        <v>22.758124755564936</v>
      </c>
      <c r="F33" s="2">
        <f t="shared" si="1"/>
        <v>1.0827067669172932</v>
      </c>
      <c r="G33" s="2">
        <f t="shared" si="4"/>
        <v>334.64037567519813</v>
      </c>
      <c r="H33" s="2">
        <f t="shared" si="5"/>
        <v>-24.640375675198129</v>
      </c>
    </row>
    <row r="34" spans="2:8" ht="20.100000000000001" customHeight="1" x14ac:dyDescent="0.25">
      <c r="B34" s="13">
        <v>44927</v>
      </c>
      <c r="C34" s="1"/>
      <c r="D34" s="2"/>
      <c r="E34" s="12" t="s">
        <v>11</v>
      </c>
      <c r="F34" s="4">
        <v>1</v>
      </c>
      <c r="G34" s="2">
        <f>($D$33+F34*$E$33)*F22</f>
        <v>167.32018783759906</v>
      </c>
      <c r="H34" s="1"/>
    </row>
    <row r="35" spans="2:8" ht="20.100000000000001" customHeight="1" x14ac:dyDescent="0.25">
      <c r="B35" s="13">
        <v>44958</v>
      </c>
      <c r="C35" s="1"/>
      <c r="D35" s="2"/>
      <c r="E35" s="9"/>
      <c r="F35" s="4">
        <v>2</v>
      </c>
      <c r="G35" s="2">
        <f t="shared" ref="G35:G45" si="6">($D$33+F35*$E$33)*F23</f>
        <v>194.61040698146468</v>
      </c>
      <c r="H35" s="1"/>
    </row>
    <row r="36" spans="2:8" ht="20.100000000000001" customHeight="1" x14ac:dyDescent="0.25">
      <c r="B36" s="13">
        <v>44986</v>
      </c>
      <c r="C36" s="1"/>
      <c r="D36" s="2"/>
      <c r="E36" s="9"/>
      <c r="F36" s="4">
        <v>3</v>
      </c>
      <c r="G36" s="2">
        <f t="shared" si="6"/>
        <v>223.95399076493007</v>
      </c>
      <c r="H36" s="1"/>
    </row>
    <row r="37" spans="2:8" ht="20.100000000000001" customHeight="1" x14ac:dyDescent="0.25">
      <c r="B37" s="13">
        <v>45017</v>
      </c>
      <c r="C37" s="1"/>
      <c r="D37" s="2"/>
      <c r="E37" s="9"/>
      <c r="F37" s="4">
        <v>4</v>
      </c>
      <c r="G37" s="2">
        <f t="shared" si="6"/>
        <v>255.35093918799535</v>
      </c>
      <c r="H37" s="1"/>
    </row>
    <row r="38" spans="2:8" ht="20.100000000000001" customHeight="1" x14ac:dyDescent="0.25">
      <c r="B38" s="13">
        <v>45047</v>
      </c>
      <c r="C38" s="1"/>
      <c r="D38" s="2"/>
      <c r="E38" s="9"/>
      <c r="F38" s="4">
        <v>5</v>
      </c>
      <c r="G38" s="2">
        <f t="shared" si="6"/>
        <v>451.25195664165693</v>
      </c>
      <c r="H38" s="1"/>
    </row>
    <row r="39" spans="2:8" ht="20.100000000000001" customHeight="1" x14ac:dyDescent="0.25">
      <c r="B39" s="13">
        <v>45078</v>
      </c>
      <c r="C39" s="1"/>
      <c r="D39" s="2"/>
      <c r="E39" s="9"/>
      <c r="F39" s="4">
        <v>6</v>
      </c>
      <c r="G39" s="2">
        <f t="shared" si="6"/>
        <v>667.68662049131683</v>
      </c>
      <c r="H39" s="1"/>
    </row>
    <row r="40" spans="2:8" ht="20.100000000000001" customHeight="1" x14ac:dyDescent="0.25">
      <c r="B40" s="13">
        <v>45108</v>
      </c>
      <c r="C40" s="1"/>
      <c r="D40" s="2"/>
      <c r="E40" s="9"/>
      <c r="F40" s="4">
        <v>7</v>
      </c>
      <c r="G40" s="2">
        <f t="shared" si="6"/>
        <v>844.34460202117714</v>
      </c>
      <c r="H40" s="1"/>
    </row>
    <row r="41" spans="2:8" ht="20.100000000000001" customHeight="1" x14ac:dyDescent="0.25">
      <c r="B41" s="13">
        <v>45139</v>
      </c>
      <c r="C41" s="1"/>
      <c r="D41" s="2"/>
      <c r="E41" s="9"/>
      <c r="F41" s="4">
        <v>8</v>
      </c>
      <c r="G41" s="2">
        <f t="shared" si="6"/>
        <v>380.34225405118872</v>
      </c>
      <c r="H41" s="1"/>
    </row>
    <row r="42" spans="2:8" ht="20.100000000000001" customHeight="1" x14ac:dyDescent="0.25">
      <c r="B42" s="13">
        <v>45170</v>
      </c>
      <c r="C42" s="1"/>
      <c r="D42" s="2"/>
      <c r="E42" s="9"/>
      <c r="F42" s="4">
        <v>9</v>
      </c>
      <c r="G42" s="2">
        <f t="shared" si="6"/>
        <v>487.44976598705125</v>
      </c>
      <c r="H42" s="1"/>
    </row>
    <row r="43" spans="2:8" ht="20.100000000000001" customHeight="1" x14ac:dyDescent="0.25">
      <c r="B43" s="13">
        <v>45200</v>
      </c>
      <c r="C43" s="1"/>
      <c r="D43" s="2"/>
      <c r="E43" s="9"/>
      <c r="F43" s="4">
        <v>10</v>
      </c>
      <c r="G43" s="2">
        <f t="shared" si="6"/>
        <v>452.07805236098477</v>
      </c>
      <c r="H43" s="1"/>
    </row>
    <row r="44" spans="2:8" ht="20.100000000000001" customHeight="1" x14ac:dyDescent="0.25">
      <c r="B44" s="13">
        <v>45231</v>
      </c>
      <c r="C44" s="1"/>
      <c r="D44" s="2"/>
      <c r="E44" s="9"/>
      <c r="F44" s="4">
        <v>11</v>
      </c>
      <c r="G44" s="2">
        <f t="shared" si="6"/>
        <v>641.56956288834397</v>
      </c>
      <c r="H44" s="1"/>
    </row>
    <row r="45" spans="2:8" ht="20.100000000000001" customHeight="1" x14ac:dyDescent="0.25">
      <c r="B45" s="13">
        <v>45261</v>
      </c>
      <c r="C45" s="1"/>
      <c r="D45" s="2"/>
      <c r="E45" s="10"/>
      <c r="F45" s="4">
        <v>12</v>
      </c>
      <c r="G45" s="2">
        <f t="shared" si="6"/>
        <v>605.68450810237755</v>
      </c>
      <c r="H45" s="1"/>
    </row>
  </sheetData>
  <mergeCells count="2">
    <mergeCell ref="B2:H2"/>
    <mergeCell ref="E34:E4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user</cp:lastModifiedBy>
  <dcterms:created xsi:type="dcterms:W3CDTF">2015-06-05T18:17:20Z</dcterms:created>
  <dcterms:modified xsi:type="dcterms:W3CDTF">2022-12-04T07:11:32Z</dcterms:modified>
</cp:coreProperties>
</file>