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af\4541_75-0006_ARAF_excel loan calculator with extra payments\"/>
    </mc:Choice>
  </mc:AlternateContent>
  <xr:revisionPtr revIDLastSave="0" documentId="13_ncr:1_{D6C246F0-05DA-491E-AC37-729BDA602283}" xr6:coauthVersionLast="47" xr6:coauthVersionMax="47" xr10:uidLastSave="{00000000-0000-0000-0000-000000000000}"/>
  <bookViews>
    <workbookView xWindow="-120" yWindow="-120" windowWidth="29040" windowHeight="15990" activeTab="2" xr2:uid="{09A632ED-7AFE-411E-B078-7E70DBDE6558}"/>
  </bookViews>
  <sheets>
    <sheet name="Using the IF function" sheetId="3" r:id="rId1"/>
    <sheet name="Using the PMT function" sheetId="4" r:id="rId2"/>
    <sheet name="Practice Sheet" sheetId="5" r:id="rId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5" l="1"/>
  <c r="G14" i="4"/>
  <c r="G15" i="4"/>
  <c r="G16" i="4"/>
  <c r="G17" i="4"/>
  <c r="G18" i="4"/>
  <c r="G19" i="4"/>
  <c r="G20" i="4"/>
  <c r="G21" i="4"/>
  <c r="G22" i="4"/>
  <c r="G23" i="4"/>
  <c r="G24" i="4"/>
  <c r="G13" i="4"/>
  <c r="F14" i="4"/>
  <c r="F15" i="4"/>
  <c r="F16" i="4"/>
  <c r="F17" i="4"/>
  <c r="F18" i="4"/>
  <c r="F19" i="4"/>
  <c r="F20" i="4"/>
  <c r="F21" i="4"/>
  <c r="F22" i="4"/>
  <c r="F23" i="4"/>
  <c r="F24" i="4"/>
  <c r="F13" i="4"/>
  <c r="C14" i="4"/>
  <c r="C15" i="4"/>
  <c r="C16" i="4"/>
  <c r="C17" i="4"/>
  <c r="C18" i="4"/>
  <c r="C19" i="4"/>
  <c r="C20" i="4"/>
  <c r="C21" i="4"/>
  <c r="C22" i="4"/>
  <c r="C23" i="4"/>
  <c r="C24" i="4"/>
  <c r="C13" i="4"/>
  <c r="C9" i="4"/>
  <c r="C14" i="3"/>
  <c r="C13" i="3"/>
  <c r="C9" i="3"/>
  <c r="D14" i="4"/>
  <c r="D15" i="4"/>
  <c r="D16" i="4"/>
  <c r="D17" i="4"/>
  <c r="D18" i="4"/>
  <c r="D19" i="4"/>
  <c r="D20" i="4"/>
  <c r="D21" i="4"/>
  <c r="D22" i="4"/>
  <c r="D23" i="4"/>
  <c r="D24" i="4"/>
  <c r="D13" i="4"/>
  <c r="H12" i="4"/>
  <c r="E21" i="4" l="1"/>
  <c r="E22" i="4"/>
  <c r="E13" i="4"/>
  <c r="E17" i="4"/>
  <c r="E24" i="4"/>
  <c r="E20" i="4"/>
  <c r="E16" i="4"/>
  <c r="E23" i="4"/>
  <c r="E19" i="4"/>
  <c r="E15" i="4"/>
  <c r="E18" i="4"/>
  <c r="E14" i="4"/>
  <c r="H13" i="4"/>
  <c r="H12" i="3"/>
  <c r="G13" i="3" l="1"/>
  <c r="F13" i="3" s="1"/>
  <c r="D13" i="3" s="1"/>
  <c r="E13" i="3" s="1"/>
  <c r="H14" i="4"/>
  <c r="H13" i="3" l="1"/>
  <c r="G14" i="3" s="1"/>
  <c r="F14" i="3" l="1"/>
  <c r="H15" i="4"/>
  <c r="D14" i="3" l="1"/>
  <c r="E14" i="3" s="1"/>
  <c r="H14" i="3" l="1"/>
  <c r="G15" i="3" l="1"/>
  <c r="C15" i="3"/>
  <c r="F15" i="3" s="1"/>
  <c r="D15" i="3" l="1"/>
  <c r="E15" i="3" s="1"/>
  <c r="H16" i="4"/>
  <c r="H15" i="3" l="1"/>
  <c r="C16" i="3" s="1"/>
  <c r="G16" i="3" l="1"/>
  <c r="F16" i="3" s="1"/>
  <c r="H17" i="4"/>
  <c r="D16" i="3" l="1"/>
  <c r="E16" i="3" s="1"/>
  <c r="H16" i="3" l="1"/>
  <c r="C17" i="3" s="1"/>
  <c r="H18" i="4" l="1"/>
  <c r="G17" i="3" l="1"/>
  <c r="F17" i="3" s="1"/>
  <c r="D17" i="3" l="1"/>
  <c r="E17" i="3" s="1"/>
  <c r="H19" i="4"/>
  <c r="H17" i="3" l="1"/>
  <c r="C18" i="3" s="1"/>
  <c r="G18" i="3" l="1"/>
  <c r="F18" i="3" s="1"/>
  <c r="H20" i="4"/>
  <c r="D18" i="3" l="1"/>
  <c r="E18" i="3" s="1"/>
  <c r="H18" i="3" l="1"/>
  <c r="C19" i="3" s="1"/>
  <c r="H21" i="4" l="1"/>
  <c r="G19" i="3" l="1"/>
  <c r="F19" i="3" s="1"/>
  <c r="D19" i="3" l="1"/>
  <c r="E19" i="3" s="1"/>
  <c r="H22" i="4"/>
  <c r="H19" i="3" l="1"/>
  <c r="C20" i="3" s="1"/>
  <c r="G20" i="3" l="1"/>
  <c r="F20" i="3" s="1"/>
  <c r="H23" i="4"/>
  <c r="D20" i="3" l="1"/>
  <c r="E20" i="3" s="1"/>
  <c r="H20" i="3" l="1"/>
  <c r="C21" i="3" s="1"/>
  <c r="H24" i="4"/>
  <c r="G21" i="3" l="1"/>
  <c r="F21" i="3" s="1"/>
  <c r="D21" i="3" l="1"/>
  <c r="E21" i="3" s="1"/>
  <c r="H21" i="3" l="1"/>
  <c r="C22" i="3" s="1"/>
  <c r="G22" i="3" l="1"/>
  <c r="F22" i="3" s="1"/>
  <c r="D22" i="3" l="1"/>
  <c r="E22" i="3" l="1"/>
  <c r="H22" i="3"/>
  <c r="C23" i="3" s="1"/>
  <c r="G23" i="3" l="1"/>
  <c r="F23" i="3" s="1"/>
  <c r="D23" i="3" l="1"/>
  <c r="E23" i="3" l="1"/>
  <c r="H23" i="3"/>
  <c r="C24" i="3" s="1"/>
  <c r="G24" i="3" l="1"/>
  <c r="F24" i="3" l="1"/>
  <c r="D24" i="3" s="1"/>
  <c r="H24" i="3" l="1"/>
  <c r="E24" i="3"/>
</calcChain>
</file>

<file path=xl/sharedStrings.xml><?xml version="1.0" encoding="utf-8"?>
<sst xmlns="http://schemas.openxmlformats.org/spreadsheetml/2006/main" count="41" uniqueCount="16">
  <si>
    <t>Payment</t>
  </si>
  <si>
    <t>Interest</t>
  </si>
  <si>
    <t>Principal</t>
  </si>
  <si>
    <t>Annual Interest rate</t>
  </si>
  <si>
    <t>Period</t>
  </si>
  <si>
    <t>Total Payment</t>
  </si>
  <si>
    <t>Balance</t>
  </si>
  <si>
    <t>Scheduled Payment</t>
  </si>
  <si>
    <t>Extra Payment</t>
  </si>
  <si>
    <t>Payment (PMT)</t>
  </si>
  <si>
    <t>Using the IFERROR Function</t>
  </si>
  <si>
    <t>Loan Term (in years)</t>
  </si>
  <si>
    <t>Payments Per Year</t>
  </si>
  <si>
    <t>Loan Amount</t>
  </si>
  <si>
    <t>Using the PPMT Function</t>
  </si>
  <si>
    <t>&gt;&gt;&gt; Pracitce Yourself 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</si>
</sst>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2"/>
      <color theme="1"/>
      <name val="Comic Sans MS"/>
      <family val="4"/>
    </font>
    <font>
      <sz val="16"/>
      <color theme="1"/>
      <name val="Comic Sans MS"/>
      <family val="4"/>
    </font>
    <font>
      <sz val="14"/>
      <color theme="0"/>
      <name val="Comic Sans MS"/>
      <family val="4"/>
    </font>
    <font>
      <sz val="12"/>
      <color theme="0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/>
    <xf numFmtId="44" fontId="3" fillId="0" borderId="1" xfId="1" applyFont="1" applyBorder="1"/>
    <xf numFmtId="10" fontId="3" fillId="0" borderId="1" xfId="0" applyNumberFormat="1" applyFont="1" applyBorder="1"/>
    <xf numFmtId="0" fontId="5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8" fontId="3" fillId="0" borderId="1" xfId="1" applyNumberFormat="1" applyFont="1" applyBorder="1"/>
    <xf numFmtId="44" fontId="2" fillId="0" borderId="0" xfId="0" applyNumberFormat="1" applyFont="1"/>
    <xf numFmtId="10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44" fontId="3" fillId="0" borderId="1" xfId="1" applyFont="1" applyBorder="1" applyAlignment="1">
      <alignment vertical="center" wrapText="1"/>
    </xf>
    <xf numFmtId="0" fontId="6" fillId="5" borderId="0" xfId="0" applyFont="1" applyFill="1" applyBorder="1" applyAlignment="1">
      <alignment vertical="center"/>
    </xf>
    <xf numFmtId="44" fontId="6" fillId="5" borderId="0" xfId="1" applyFont="1" applyFill="1" applyBorder="1" applyAlignment="1">
      <alignment vertical="center"/>
    </xf>
    <xf numFmtId="44" fontId="3" fillId="5" borderId="0" xfId="1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/>
    </xf>
    <xf numFmtId="8" fontId="3" fillId="5" borderId="0" xfId="1" applyNumberFormat="1" applyFont="1" applyFill="1" applyBorder="1"/>
    <xf numFmtId="0" fontId="3" fillId="5" borderId="0" xfId="0" applyFont="1" applyFill="1" applyBorder="1"/>
    <xf numFmtId="44" fontId="3" fillId="5" borderId="0" xfId="1" applyFont="1" applyFill="1" applyBorder="1"/>
    <xf numFmtId="44" fontId="6" fillId="0" borderId="1" xfId="1" applyFont="1" applyBorder="1"/>
    <xf numFmtId="8" fontId="3" fillId="0" borderId="1" xfId="1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2D078-3F73-4DCF-A77E-605C1F635266}">
  <dimension ref="A1:H25"/>
  <sheetViews>
    <sheetView showGridLines="0" topLeftCell="A2" workbookViewId="0">
      <selection activeCell="C7" sqref="C7"/>
    </sheetView>
  </sheetViews>
  <sheetFormatPr defaultRowHeight="20.100000000000001" customHeight="1" x14ac:dyDescent="0.3"/>
  <cols>
    <col min="1" max="1" width="2.7109375" style="1" customWidth="1"/>
    <col min="2" max="2" width="23.140625" style="1" customWidth="1"/>
    <col min="3" max="3" width="15.85546875" style="1" customWidth="1"/>
    <col min="4" max="4" width="18.85546875" style="1" customWidth="1"/>
    <col min="5" max="5" width="28.28515625" style="1" customWidth="1"/>
    <col min="6" max="6" width="14.42578125" style="1" bestFit="1" customWidth="1"/>
    <col min="7" max="7" width="11.85546875" style="1" bestFit="1" customWidth="1"/>
    <col min="8" max="8" width="15.85546875" style="1" bestFit="1" customWidth="1"/>
    <col min="9" max="9" width="128.85546875" style="1" customWidth="1"/>
    <col min="10" max="16384" width="9.140625" style="1"/>
  </cols>
  <sheetData>
    <row r="1" spans="2:8" ht="12.75" customHeight="1" x14ac:dyDescent="0.3"/>
    <row r="2" spans="2:8" ht="20.100000000000001" customHeight="1" thickBot="1" x14ac:dyDescent="0.35">
      <c r="B2" s="22" t="s">
        <v>10</v>
      </c>
      <c r="C2" s="22"/>
      <c r="D2" s="22"/>
      <c r="E2" s="22"/>
      <c r="F2" s="22"/>
      <c r="G2" s="22"/>
      <c r="H2" s="22"/>
    </row>
    <row r="3" spans="2:8" ht="20.100000000000001" customHeight="1" thickTop="1" x14ac:dyDescent="0.3"/>
    <row r="4" spans="2:8" ht="20.100000000000001" customHeight="1" x14ac:dyDescent="0.3">
      <c r="B4" s="6" t="s">
        <v>3</v>
      </c>
      <c r="C4" s="9">
        <v>5.5E-2</v>
      </c>
      <c r="E4" s="13"/>
      <c r="F4" s="15"/>
    </row>
    <row r="5" spans="2:8" ht="20.100000000000001" customHeight="1" x14ac:dyDescent="0.3">
      <c r="B5" s="6" t="s">
        <v>11</v>
      </c>
      <c r="C5" s="10">
        <v>1</v>
      </c>
      <c r="E5" s="13"/>
      <c r="F5" s="16"/>
    </row>
    <row r="6" spans="2:8" ht="20.100000000000001" customHeight="1" x14ac:dyDescent="0.3">
      <c r="B6" s="6" t="s">
        <v>12</v>
      </c>
      <c r="C6" s="10">
        <v>12</v>
      </c>
      <c r="E6" s="13"/>
      <c r="F6" s="13"/>
    </row>
    <row r="7" spans="2:8" ht="20.100000000000001" customHeight="1" x14ac:dyDescent="0.3">
      <c r="B7" s="6" t="s">
        <v>13</v>
      </c>
      <c r="C7" s="11">
        <v>30000</v>
      </c>
      <c r="E7" s="13"/>
      <c r="F7" s="14"/>
    </row>
    <row r="8" spans="2:8" ht="20.100000000000001" customHeight="1" x14ac:dyDescent="0.3">
      <c r="B8" s="6" t="s">
        <v>8</v>
      </c>
      <c r="C8" s="11">
        <v>100</v>
      </c>
      <c r="E8" s="13"/>
      <c r="F8" s="14"/>
    </row>
    <row r="9" spans="2:8" ht="20.100000000000001" customHeight="1" x14ac:dyDescent="0.3">
      <c r="B9" s="6" t="s">
        <v>7</v>
      </c>
      <c r="C9" s="11">
        <f>IFERROR(-PMT(C4/C6, C5*C6, C7), "")</f>
        <v>2575.1035371704875</v>
      </c>
      <c r="E9" s="13"/>
      <c r="F9" s="14"/>
    </row>
    <row r="11" spans="2:8" ht="20.100000000000001" customHeight="1" x14ac:dyDescent="0.3">
      <c r="B11" s="5" t="s">
        <v>4</v>
      </c>
      <c r="C11" s="5" t="s">
        <v>0</v>
      </c>
      <c r="D11" s="5" t="s">
        <v>8</v>
      </c>
      <c r="E11" s="5" t="s">
        <v>5</v>
      </c>
      <c r="F11" s="5" t="s">
        <v>2</v>
      </c>
      <c r="G11" s="5" t="s">
        <v>1</v>
      </c>
      <c r="H11" s="5" t="s">
        <v>6</v>
      </c>
    </row>
    <row r="12" spans="2:8" ht="20.100000000000001" customHeight="1" x14ac:dyDescent="0.4">
      <c r="B12" s="2">
        <v>0</v>
      </c>
      <c r="C12" s="2"/>
      <c r="D12" s="2"/>
      <c r="E12" s="2"/>
      <c r="F12" s="2"/>
      <c r="G12" s="2"/>
      <c r="H12" s="3">
        <f>C7</f>
        <v>30000</v>
      </c>
    </row>
    <row r="13" spans="2:8" ht="20.100000000000001" customHeight="1" x14ac:dyDescent="0.3">
      <c r="B13" s="10">
        <v>1</v>
      </c>
      <c r="C13" s="12">
        <f>IFERROR(IF($C$9&lt;=H12,$C$9, H12+H12*$C$4/$C$6), "")</f>
        <v>2575.1035371704875</v>
      </c>
      <c r="D13" s="12">
        <f>IFERROR(IF($C$8&lt;H12-F13,$C$8, H12-F13), "")</f>
        <v>100</v>
      </c>
      <c r="E13" s="12">
        <f>IFERROR(C13+D13, "")</f>
        <v>2675.1035371704875</v>
      </c>
      <c r="F13" s="12">
        <f>IFERROR(IF(C13&gt;0, MIN(C13-G13, H12), 0), "")</f>
        <v>2437.6035371704875</v>
      </c>
      <c r="G13" s="12">
        <f>IFERROR(IF(C13&gt;0, $C$4/$C$6*H12, 0), "")</f>
        <v>137.5</v>
      </c>
      <c r="H13" s="12">
        <f>IFERROR(IF(H12 &gt;0, H12-F13-D13, 0), "")</f>
        <v>27462.396462829514</v>
      </c>
    </row>
    <row r="14" spans="2:8" ht="20.100000000000001" customHeight="1" x14ac:dyDescent="0.3">
      <c r="B14" s="10">
        <v>2</v>
      </c>
      <c r="C14" s="12">
        <f t="shared" ref="C14:C24" si="0">IFERROR(IF($C$9&lt;=H13,$C$9, H13+H13*$C$4/$C$6), "")</f>
        <v>2575.1035371704875</v>
      </c>
      <c r="D14" s="12">
        <f t="shared" ref="D14:D24" si="1">IFERROR(IF($C$8&lt;H13-F14,$C$8, H13-F14), "")</f>
        <v>100</v>
      </c>
      <c r="E14" s="12">
        <f t="shared" ref="E14:E24" si="2">IFERROR(C14+D14, "")</f>
        <v>2675.1035371704875</v>
      </c>
      <c r="F14" s="12">
        <f t="shared" ref="F14:F24" si="3">IFERROR(IF(C14&gt;0, MIN(C14-G14, H13), 0), "")</f>
        <v>2449.2342200491858</v>
      </c>
      <c r="G14" s="12">
        <f t="shared" ref="G14:G24" si="4">IFERROR(IF(C14&gt;0, $C$4/$C$6*H13, 0), "")</f>
        <v>125.86931712130195</v>
      </c>
      <c r="H14" s="12">
        <f t="shared" ref="H14:H24" si="5">IFERROR(IF(H13 &gt;0, H13-F14-D14, 0), "")</f>
        <v>24913.16224278033</v>
      </c>
    </row>
    <row r="15" spans="2:8" ht="20.100000000000001" customHeight="1" x14ac:dyDescent="0.3">
      <c r="B15" s="10">
        <v>3</v>
      </c>
      <c r="C15" s="12">
        <f t="shared" si="0"/>
        <v>2575.1035371704875</v>
      </c>
      <c r="D15" s="12">
        <f t="shared" si="1"/>
        <v>100</v>
      </c>
      <c r="E15" s="12">
        <f t="shared" si="2"/>
        <v>2675.1035371704875</v>
      </c>
      <c r="F15" s="12">
        <f t="shared" si="3"/>
        <v>2460.9182102244108</v>
      </c>
      <c r="G15" s="12">
        <f t="shared" si="4"/>
        <v>114.18532694607651</v>
      </c>
      <c r="H15" s="12">
        <f t="shared" si="5"/>
        <v>22352.244032555918</v>
      </c>
    </row>
    <row r="16" spans="2:8" ht="20.100000000000001" customHeight="1" x14ac:dyDescent="0.3">
      <c r="B16" s="10">
        <v>4</v>
      </c>
      <c r="C16" s="12">
        <f t="shared" si="0"/>
        <v>2575.1035371704875</v>
      </c>
      <c r="D16" s="12">
        <f t="shared" si="1"/>
        <v>100</v>
      </c>
      <c r="E16" s="12">
        <f t="shared" si="2"/>
        <v>2675.1035371704875</v>
      </c>
      <c r="F16" s="12">
        <f t="shared" si="3"/>
        <v>2472.6557520212727</v>
      </c>
      <c r="G16" s="12">
        <f t="shared" si="4"/>
        <v>102.44778514921462</v>
      </c>
      <c r="H16" s="12">
        <f t="shared" si="5"/>
        <v>19779.588280534645</v>
      </c>
    </row>
    <row r="17" spans="1:8" ht="20.100000000000001" customHeight="1" x14ac:dyDescent="0.3">
      <c r="B17" s="10">
        <v>5</v>
      </c>
      <c r="C17" s="12">
        <f t="shared" si="0"/>
        <v>2575.1035371704875</v>
      </c>
      <c r="D17" s="12">
        <f t="shared" si="1"/>
        <v>100</v>
      </c>
      <c r="E17" s="12">
        <f t="shared" si="2"/>
        <v>2675.1035371704875</v>
      </c>
      <c r="F17" s="12">
        <f t="shared" si="3"/>
        <v>2484.4470908847038</v>
      </c>
      <c r="G17" s="12">
        <f t="shared" si="4"/>
        <v>90.656446285783787</v>
      </c>
      <c r="H17" s="12">
        <f t="shared" si="5"/>
        <v>17195.141189649941</v>
      </c>
    </row>
    <row r="18" spans="1:8" ht="20.100000000000001" customHeight="1" x14ac:dyDescent="0.3">
      <c r="B18" s="10">
        <v>6</v>
      </c>
      <c r="C18" s="12">
        <f t="shared" si="0"/>
        <v>2575.1035371704875</v>
      </c>
      <c r="D18" s="12">
        <f t="shared" si="1"/>
        <v>100</v>
      </c>
      <c r="E18" s="12">
        <f t="shared" si="2"/>
        <v>2675.1035371704875</v>
      </c>
      <c r="F18" s="12">
        <f t="shared" si="3"/>
        <v>2496.2924733845921</v>
      </c>
      <c r="G18" s="12">
        <f t="shared" si="4"/>
        <v>78.81106378589557</v>
      </c>
      <c r="H18" s="12">
        <f t="shared" si="5"/>
        <v>14598.848716265349</v>
      </c>
    </row>
    <row r="19" spans="1:8" ht="20.100000000000001" customHeight="1" x14ac:dyDescent="0.3">
      <c r="B19" s="10">
        <v>7</v>
      </c>
      <c r="C19" s="12">
        <f t="shared" si="0"/>
        <v>2575.1035371704875</v>
      </c>
      <c r="D19" s="12">
        <f t="shared" si="1"/>
        <v>100</v>
      </c>
      <c r="E19" s="12">
        <f t="shared" si="2"/>
        <v>2675.1035371704875</v>
      </c>
      <c r="F19" s="12">
        <f t="shared" si="3"/>
        <v>2508.1921472209378</v>
      </c>
      <c r="G19" s="12">
        <f t="shared" si="4"/>
        <v>66.911389949549516</v>
      </c>
      <c r="H19" s="12">
        <f t="shared" si="5"/>
        <v>11990.656569044411</v>
      </c>
    </row>
    <row r="20" spans="1:8" ht="20.100000000000001" customHeight="1" x14ac:dyDescent="0.3">
      <c r="B20" s="10">
        <v>8</v>
      </c>
      <c r="C20" s="12">
        <f t="shared" si="0"/>
        <v>2575.1035371704875</v>
      </c>
      <c r="D20" s="12">
        <f t="shared" si="1"/>
        <v>100</v>
      </c>
      <c r="E20" s="12">
        <f t="shared" si="2"/>
        <v>2675.1035371704875</v>
      </c>
      <c r="F20" s="12">
        <f t="shared" si="3"/>
        <v>2520.146361229034</v>
      </c>
      <c r="G20" s="12">
        <f t="shared" si="4"/>
        <v>54.957175941453549</v>
      </c>
      <c r="H20" s="12">
        <f t="shared" si="5"/>
        <v>9370.5102078153777</v>
      </c>
    </row>
    <row r="21" spans="1:8" ht="20.100000000000001" customHeight="1" x14ac:dyDescent="0.3">
      <c r="B21" s="10">
        <v>9</v>
      </c>
      <c r="C21" s="12">
        <f t="shared" si="0"/>
        <v>2575.1035371704875</v>
      </c>
      <c r="D21" s="12">
        <f t="shared" si="1"/>
        <v>100</v>
      </c>
      <c r="E21" s="12">
        <f t="shared" si="2"/>
        <v>2675.1035371704875</v>
      </c>
      <c r="F21" s="12">
        <f t="shared" si="3"/>
        <v>2532.1553653846668</v>
      </c>
      <c r="G21" s="12">
        <f t="shared" si="4"/>
        <v>42.948171785820485</v>
      </c>
      <c r="H21" s="12">
        <f t="shared" si="5"/>
        <v>6738.354842430711</v>
      </c>
    </row>
    <row r="22" spans="1:8" ht="20.100000000000001" customHeight="1" x14ac:dyDescent="0.3">
      <c r="B22" s="10">
        <v>10</v>
      </c>
      <c r="C22" s="12">
        <f t="shared" si="0"/>
        <v>2575.1035371704875</v>
      </c>
      <c r="D22" s="12">
        <f t="shared" si="1"/>
        <v>100</v>
      </c>
      <c r="E22" s="12">
        <f t="shared" si="2"/>
        <v>2675.1035371704875</v>
      </c>
      <c r="F22" s="12">
        <f t="shared" si="3"/>
        <v>2544.2194108093468</v>
      </c>
      <c r="G22" s="12">
        <f t="shared" si="4"/>
        <v>30.884126361140758</v>
      </c>
      <c r="H22" s="12">
        <f t="shared" si="5"/>
        <v>4094.1354316213638</v>
      </c>
    </row>
    <row r="23" spans="1:8" ht="20.100000000000001" customHeight="1" x14ac:dyDescent="0.3">
      <c r="B23" s="10">
        <v>11</v>
      </c>
      <c r="C23" s="12">
        <f t="shared" si="0"/>
        <v>2575.1035371704875</v>
      </c>
      <c r="D23" s="12">
        <f t="shared" si="1"/>
        <v>100</v>
      </c>
      <c r="E23" s="12">
        <f t="shared" si="2"/>
        <v>2675.1035371704875</v>
      </c>
      <c r="F23" s="12">
        <f t="shared" si="3"/>
        <v>2556.3387497755562</v>
      </c>
      <c r="G23" s="12">
        <f t="shared" si="4"/>
        <v>18.76478739493125</v>
      </c>
      <c r="H23" s="12">
        <f t="shared" si="5"/>
        <v>1437.7966818458076</v>
      </c>
    </row>
    <row r="24" spans="1:8" ht="20.100000000000001" customHeight="1" x14ac:dyDescent="0.3">
      <c r="B24" s="10">
        <v>12</v>
      </c>
      <c r="C24" s="12">
        <f t="shared" si="0"/>
        <v>1444.3865833042676</v>
      </c>
      <c r="D24" s="12">
        <f t="shared" si="1"/>
        <v>0</v>
      </c>
      <c r="E24" s="12">
        <f t="shared" si="2"/>
        <v>1444.3865833042676</v>
      </c>
      <c r="F24" s="12">
        <f t="shared" si="3"/>
        <v>1437.7966818458076</v>
      </c>
      <c r="G24" s="12">
        <f t="shared" si="4"/>
        <v>6.5899014584599511</v>
      </c>
      <c r="H24" s="12">
        <f t="shared" si="5"/>
        <v>0</v>
      </c>
    </row>
    <row r="25" spans="1:8" ht="234" customHeight="1" x14ac:dyDescent="0.3">
      <c r="A25" s="8"/>
    </row>
  </sheetData>
  <mergeCells count="1">
    <mergeCell ref="B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FA878-8ACB-489C-BA84-D181090C8FDA}">
  <dimension ref="B1:H25"/>
  <sheetViews>
    <sheetView showGridLines="0" workbookViewId="0">
      <selection activeCell="G13" sqref="G13:G24"/>
    </sheetView>
  </sheetViews>
  <sheetFormatPr defaultRowHeight="20.100000000000001" customHeight="1" x14ac:dyDescent="0.25"/>
  <cols>
    <col min="1" max="1" width="3" customWidth="1"/>
    <col min="2" max="2" width="23.42578125" bestFit="1" customWidth="1"/>
    <col min="3" max="3" width="15.85546875" bestFit="1" customWidth="1"/>
    <col min="4" max="4" width="20" bestFit="1" customWidth="1"/>
    <col min="5" max="5" width="29.28515625" bestFit="1" customWidth="1"/>
    <col min="6" max="6" width="15.85546875" bestFit="1" customWidth="1"/>
    <col min="7" max="7" width="14.42578125" bestFit="1" customWidth="1"/>
    <col min="8" max="8" width="15.85546875" bestFit="1" customWidth="1"/>
    <col min="9" max="9" width="119.7109375" customWidth="1"/>
  </cols>
  <sheetData>
    <row r="1" spans="2:8" ht="12.75" customHeight="1" x14ac:dyDescent="0.25"/>
    <row r="2" spans="2:8" ht="20.100000000000001" customHeight="1" thickBot="1" x14ac:dyDescent="0.3">
      <c r="B2" s="22" t="s">
        <v>14</v>
      </c>
      <c r="C2" s="22"/>
      <c r="D2" s="22"/>
      <c r="E2" s="22"/>
      <c r="F2" s="22"/>
      <c r="G2" s="22"/>
      <c r="H2" s="22"/>
    </row>
    <row r="3" spans="2:8" ht="20.100000000000001" customHeight="1" thickTop="1" x14ac:dyDescent="0.3">
      <c r="B3" s="1"/>
      <c r="C3" s="1"/>
      <c r="D3" s="1"/>
      <c r="E3" s="1"/>
      <c r="F3" s="1"/>
      <c r="G3" s="1"/>
      <c r="H3" s="1"/>
    </row>
    <row r="4" spans="2:8" ht="20.100000000000001" customHeight="1" x14ac:dyDescent="0.4">
      <c r="B4" s="6" t="s">
        <v>3</v>
      </c>
      <c r="C4" s="4">
        <v>5.5E-2</v>
      </c>
      <c r="D4" s="1"/>
      <c r="E4" s="13"/>
      <c r="F4" s="17"/>
      <c r="G4" s="1"/>
      <c r="H4" s="1"/>
    </row>
    <row r="5" spans="2:8" ht="20.100000000000001" customHeight="1" x14ac:dyDescent="0.4">
      <c r="B5" s="6" t="s">
        <v>11</v>
      </c>
      <c r="C5" s="2">
        <v>1</v>
      </c>
      <c r="D5" s="1"/>
      <c r="E5" s="13"/>
      <c r="F5" s="18"/>
      <c r="G5" s="1"/>
      <c r="H5" s="1"/>
    </row>
    <row r="6" spans="2:8" ht="20.100000000000001" customHeight="1" x14ac:dyDescent="0.4">
      <c r="B6" s="6" t="s">
        <v>12</v>
      </c>
      <c r="C6" s="2">
        <v>12</v>
      </c>
      <c r="D6" s="1"/>
      <c r="E6" s="13"/>
      <c r="F6" s="18"/>
      <c r="G6" s="1"/>
      <c r="H6" s="1"/>
    </row>
    <row r="7" spans="2:8" ht="20.100000000000001" customHeight="1" x14ac:dyDescent="0.4">
      <c r="B7" s="6" t="s">
        <v>13</v>
      </c>
      <c r="C7" s="3">
        <v>30000</v>
      </c>
      <c r="D7" s="1"/>
      <c r="E7" s="13"/>
      <c r="F7" s="19"/>
      <c r="G7" s="1"/>
      <c r="H7" s="1"/>
    </row>
    <row r="8" spans="2:8" ht="20.100000000000001" customHeight="1" x14ac:dyDescent="0.4">
      <c r="B8" s="6" t="s">
        <v>8</v>
      </c>
      <c r="C8" s="3">
        <v>100</v>
      </c>
      <c r="D8" s="1"/>
      <c r="E8" s="13"/>
      <c r="F8" s="17"/>
      <c r="G8" s="1"/>
      <c r="H8" s="1"/>
    </row>
    <row r="9" spans="2:8" ht="20.100000000000001" customHeight="1" x14ac:dyDescent="0.4">
      <c r="B9" s="6" t="s">
        <v>9</v>
      </c>
      <c r="C9" s="7">
        <f>-PMT($C$4/$C$6,$C$5*$C$6,$C$7)</f>
        <v>2575.1035371704875</v>
      </c>
      <c r="D9" s="1"/>
      <c r="E9" s="13"/>
      <c r="F9" s="17"/>
      <c r="G9" s="1"/>
      <c r="H9" s="1"/>
    </row>
    <row r="10" spans="2:8" ht="20.100000000000001" customHeight="1" x14ac:dyDescent="0.3">
      <c r="B10" s="1"/>
      <c r="C10" s="1"/>
      <c r="D10" s="1"/>
      <c r="E10" s="1"/>
      <c r="F10" s="1"/>
      <c r="G10" s="1"/>
      <c r="H10" s="1"/>
    </row>
    <row r="11" spans="2:8" ht="20.100000000000001" customHeight="1" x14ac:dyDescent="0.25">
      <c r="B11" s="5" t="s">
        <v>4</v>
      </c>
      <c r="C11" s="5" t="s">
        <v>0</v>
      </c>
      <c r="D11" s="5" t="s">
        <v>8</v>
      </c>
      <c r="E11" s="5" t="s">
        <v>5</v>
      </c>
      <c r="F11" s="5" t="s">
        <v>1</v>
      </c>
      <c r="G11" s="5" t="s">
        <v>2</v>
      </c>
      <c r="H11" s="5" t="s">
        <v>6</v>
      </c>
    </row>
    <row r="12" spans="2:8" ht="20.100000000000001" customHeight="1" x14ac:dyDescent="0.4">
      <c r="B12" s="2">
        <v>0</v>
      </c>
      <c r="C12" s="2"/>
      <c r="D12" s="2"/>
      <c r="E12" s="2"/>
      <c r="F12" s="2"/>
      <c r="G12" s="2"/>
      <c r="H12" s="3">
        <f>C7</f>
        <v>30000</v>
      </c>
    </row>
    <row r="13" spans="2:8" ht="20.100000000000001" customHeight="1" x14ac:dyDescent="0.4">
      <c r="B13" s="2">
        <v>1</v>
      </c>
      <c r="C13" s="7">
        <f>$C$9</f>
        <v>2575.1035371704875</v>
      </c>
      <c r="D13" s="3">
        <f>$C$8</f>
        <v>100</v>
      </c>
      <c r="E13" s="7">
        <f>C13+D13</f>
        <v>2675.1035371704875</v>
      </c>
      <c r="F13" s="21">
        <f>-IPMT($C$4/$C$6,B13,$C$5*$C$6,$C$7)</f>
        <v>137.5</v>
      </c>
      <c r="G13" s="21">
        <f>-PPMT($C$4/$C$6,B13,$C$5*$C$6,$C$7)</f>
        <v>2437.6035371704875</v>
      </c>
      <c r="H13" s="20">
        <f>H12-G13</f>
        <v>27562.396462829514</v>
      </c>
    </row>
    <row r="14" spans="2:8" ht="20.100000000000001" customHeight="1" x14ac:dyDescent="0.4">
      <c r="B14" s="2">
        <v>2</v>
      </c>
      <c r="C14" s="7">
        <f t="shared" ref="C14:C24" si="0">$C$9</f>
        <v>2575.1035371704875</v>
      </c>
      <c r="D14" s="3">
        <f t="shared" ref="D14:D24" si="1">$C$8</f>
        <v>100</v>
      </c>
      <c r="E14" s="7">
        <f t="shared" ref="E14:E24" si="2">C14+D14</f>
        <v>2675.1035371704875</v>
      </c>
      <c r="F14" s="21">
        <f t="shared" ref="F14:F24" si="3">-IPMT($C$4/$C$6,B14,$C$5*$C$6,$C$7)</f>
        <v>126.32765045463528</v>
      </c>
      <c r="G14" s="21">
        <f t="shared" ref="G14:G24" si="4">-PPMT($C$4/$C$6,B14,$C$5*$C$6,$C$7)</f>
        <v>2448.7758867158518</v>
      </c>
      <c r="H14" s="20">
        <f t="shared" ref="H14:H24" si="5">H13-G14</f>
        <v>25113.620576113663</v>
      </c>
    </row>
    <row r="15" spans="2:8" ht="20.100000000000001" customHeight="1" x14ac:dyDescent="0.4">
      <c r="B15" s="2">
        <v>3</v>
      </c>
      <c r="C15" s="7">
        <f t="shared" si="0"/>
        <v>2575.1035371704875</v>
      </c>
      <c r="D15" s="3">
        <f t="shared" si="1"/>
        <v>100</v>
      </c>
      <c r="E15" s="7">
        <f t="shared" si="2"/>
        <v>2675.1035371704875</v>
      </c>
      <c r="F15" s="21">
        <f t="shared" si="3"/>
        <v>115.10409430718761</v>
      </c>
      <c r="G15" s="21">
        <f t="shared" si="4"/>
        <v>2459.9994428632995</v>
      </c>
      <c r="H15" s="20">
        <f t="shared" si="5"/>
        <v>22653.621133250363</v>
      </c>
    </row>
    <row r="16" spans="2:8" ht="20.100000000000001" customHeight="1" x14ac:dyDescent="0.4">
      <c r="B16" s="2">
        <v>4</v>
      </c>
      <c r="C16" s="7">
        <f t="shared" si="0"/>
        <v>2575.1035371704875</v>
      </c>
      <c r="D16" s="3">
        <f t="shared" si="1"/>
        <v>100</v>
      </c>
      <c r="E16" s="7">
        <f t="shared" si="2"/>
        <v>2675.1035371704875</v>
      </c>
      <c r="F16" s="21">
        <f t="shared" si="3"/>
        <v>103.82909686073081</v>
      </c>
      <c r="G16" s="21">
        <f t="shared" si="4"/>
        <v>2471.2744403097563</v>
      </c>
      <c r="H16" s="20">
        <f t="shared" si="5"/>
        <v>20182.346692940606</v>
      </c>
    </row>
    <row r="17" spans="2:8" ht="20.100000000000001" customHeight="1" x14ac:dyDescent="0.4">
      <c r="B17" s="2">
        <v>5</v>
      </c>
      <c r="C17" s="7">
        <f t="shared" si="0"/>
        <v>2575.1035371704875</v>
      </c>
      <c r="D17" s="3">
        <f t="shared" si="1"/>
        <v>100</v>
      </c>
      <c r="E17" s="7">
        <f t="shared" si="2"/>
        <v>2675.1035371704875</v>
      </c>
      <c r="F17" s="21">
        <f t="shared" si="3"/>
        <v>92.502422342644422</v>
      </c>
      <c r="G17" s="21">
        <f t="shared" si="4"/>
        <v>2482.601114827843</v>
      </c>
      <c r="H17" s="20">
        <f t="shared" si="5"/>
        <v>17699.745578112765</v>
      </c>
    </row>
    <row r="18" spans="2:8" ht="20.100000000000001" customHeight="1" x14ac:dyDescent="0.4">
      <c r="B18" s="2">
        <v>6</v>
      </c>
      <c r="C18" s="7">
        <f t="shared" si="0"/>
        <v>2575.1035371704875</v>
      </c>
      <c r="D18" s="3">
        <f t="shared" si="1"/>
        <v>100</v>
      </c>
      <c r="E18" s="7">
        <f t="shared" si="2"/>
        <v>2675.1035371704875</v>
      </c>
      <c r="F18" s="21">
        <f t="shared" si="3"/>
        <v>81.123833899683476</v>
      </c>
      <c r="G18" s="21">
        <f t="shared" si="4"/>
        <v>2493.9797032708038</v>
      </c>
      <c r="H18" s="20">
        <f t="shared" si="5"/>
        <v>15205.76587484196</v>
      </c>
    </row>
    <row r="19" spans="2:8" ht="20.100000000000001" customHeight="1" x14ac:dyDescent="0.4">
      <c r="B19" s="2">
        <v>7</v>
      </c>
      <c r="C19" s="7">
        <f t="shared" si="0"/>
        <v>2575.1035371704875</v>
      </c>
      <c r="D19" s="3">
        <f t="shared" si="1"/>
        <v>100</v>
      </c>
      <c r="E19" s="7">
        <f t="shared" si="2"/>
        <v>2675.1035371704875</v>
      </c>
      <c r="F19" s="21">
        <f t="shared" si="3"/>
        <v>69.693093593025637</v>
      </c>
      <c r="G19" s="21">
        <f t="shared" si="4"/>
        <v>2505.410443577462</v>
      </c>
      <c r="H19" s="20">
        <f t="shared" si="5"/>
        <v>12700.355431264497</v>
      </c>
    </row>
    <row r="20" spans="2:8" ht="20.100000000000001" customHeight="1" x14ac:dyDescent="0.4">
      <c r="B20" s="2">
        <v>8</v>
      </c>
      <c r="C20" s="7">
        <f t="shared" si="0"/>
        <v>2575.1035371704875</v>
      </c>
      <c r="D20" s="3">
        <f t="shared" si="1"/>
        <v>100</v>
      </c>
      <c r="E20" s="7">
        <f t="shared" si="2"/>
        <v>2675.1035371704875</v>
      </c>
      <c r="F20" s="21">
        <f t="shared" si="3"/>
        <v>58.209962393295591</v>
      </c>
      <c r="G20" s="21">
        <f t="shared" si="4"/>
        <v>2516.893574777192</v>
      </c>
      <c r="H20" s="20">
        <f t="shared" si="5"/>
        <v>10183.461856487305</v>
      </c>
    </row>
    <row r="21" spans="2:8" ht="20.100000000000001" customHeight="1" x14ac:dyDescent="0.4">
      <c r="B21" s="2">
        <v>9</v>
      </c>
      <c r="C21" s="7">
        <f t="shared" si="0"/>
        <v>2575.1035371704875</v>
      </c>
      <c r="D21" s="3">
        <f t="shared" si="1"/>
        <v>100</v>
      </c>
      <c r="E21" s="7">
        <f t="shared" si="2"/>
        <v>2675.1035371704875</v>
      </c>
      <c r="F21" s="21">
        <f t="shared" si="3"/>
        <v>46.674200175566803</v>
      </c>
      <c r="G21" s="21">
        <f t="shared" si="4"/>
        <v>2528.4293369949205</v>
      </c>
      <c r="H21" s="20">
        <f t="shared" si="5"/>
        <v>7655.0325194923844</v>
      </c>
    </row>
    <row r="22" spans="2:8" ht="20.100000000000001" customHeight="1" x14ac:dyDescent="0.4">
      <c r="B22" s="2">
        <v>10</v>
      </c>
      <c r="C22" s="7">
        <f t="shared" si="0"/>
        <v>2575.1035371704875</v>
      </c>
      <c r="D22" s="3">
        <f t="shared" si="1"/>
        <v>100</v>
      </c>
      <c r="E22" s="7">
        <f t="shared" si="2"/>
        <v>2675.1035371704875</v>
      </c>
      <c r="F22" s="21">
        <f t="shared" si="3"/>
        <v>35.085565714340078</v>
      </c>
      <c r="G22" s="21">
        <f t="shared" si="4"/>
        <v>2540.0179714561477</v>
      </c>
      <c r="H22" s="20">
        <f t="shared" si="5"/>
        <v>5115.0145480362371</v>
      </c>
    </row>
    <row r="23" spans="2:8" ht="20.100000000000001" customHeight="1" x14ac:dyDescent="0.4">
      <c r="B23" s="2">
        <v>11</v>
      </c>
      <c r="C23" s="7">
        <f t="shared" si="0"/>
        <v>2575.1035371704875</v>
      </c>
      <c r="D23" s="3">
        <f t="shared" si="1"/>
        <v>100</v>
      </c>
      <c r="E23" s="7">
        <f t="shared" si="2"/>
        <v>2675.1035371704875</v>
      </c>
      <c r="F23" s="21">
        <f t="shared" si="3"/>
        <v>23.443816678499395</v>
      </c>
      <c r="G23" s="21">
        <f t="shared" si="4"/>
        <v>2551.6597204919881</v>
      </c>
      <c r="H23" s="20">
        <f t="shared" si="5"/>
        <v>2563.354827544249</v>
      </c>
    </row>
    <row r="24" spans="2:8" ht="20.100000000000001" customHeight="1" x14ac:dyDescent="0.4">
      <c r="B24" s="2">
        <v>12</v>
      </c>
      <c r="C24" s="7">
        <f t="shared" si="0"/>
        <v>2575.1035371704875</v>
      </c>
      <c r="D24" s="3">
        <f t="shared" si="1"/>
        <v>100</v>
      </c>
      <c r="E24" s="7">
        <f t="shared" si="2"/>
        <v>2675.1035371704875</v>
      </c>
      <c r="F24" s="21">
        <f t="shared" si="3"/>
        <v>11.74870962624445</v>
      </c>
      <c r="G24" s="21">
        <f t="shared" si="4"/>
        <v>2563.3548275442431</v>
      </c>
      <c r="H24" s="20">
        <f t="shared" si="5"/>
        <v>5.9117155615240335E-12</v>
      </c>
    </row>
    <row r="25" spans="2:8" ht="315.75" customHeight="1" x14ac:dyDescent="0.25"/>
  </sheetData>
  <mergeCells count="1">
    <mergeCell ref="B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6AE0A-737A-490F-B231-F3016E4113B4}">
  <dimension ref="B2:H23"/>
  <sheetViews>
    <sheetView tabSelected="1" workbookViewId="0">
      <selection activeCell="H12" sqref="H12"/>
    </sheetView>
  </sheetViews>
  <sheetFormatPr defaultRowHeight="20.100000000000001" customHeight="1" x14ac:dyDescent="0.3"/>
  <cols>
    <col min="1" max="1" width="4" style="1" customWidth="1"/>
    <col min="2" max="2" width="23.42578125" style="1" bestFit="1" customWidth="1"/>
    <col min="3" max="3" width="15.85546875" style="1" bestFit="1" customWidth="1"/>
    <col min="4" max="4" width="20" style="1" bestFit="1" customWidth="1"/>
    <col min="5" max="5" width="19.42578125" style="1" bestFit="1" customWidth="1"/>
    <col min="6" max="6" width="11.5703125" style="1" bestFit="1" customWidth="1"/>
    <col min="7" max="7" width="11.85546875" style="1" bestFit="1" customWidth="1"/>
    <col min="8" max="8" width="15.85546875" style="1" bestFit="1" customWidth="1"/>
    <col min="9" max="16384" width="9.140625" style="1"/>
  </cols>
  <sheetData>
    <row r="2" spans="2:8" ht="20.100000000000001" customHeight="1" thickBot="1" x14ac:dyDescent="0.35">
      <c r="B2" s="22" t="s">
        <v>15</v>
      </c>
      <c r="C2" s="22"/>
      <c r="D2" s="22"/>
      <c r="E2" s="22"/>
      <c r="F2" s="22"/>
      <c r="G2" s="22"/>
      <c r="H2" s="22"/>
    </row>
    <row r="3" spans="2:8" ht="20.100000000000001" customHeight="1" thickTop="1" x14ac:dyDescent="0.3"/>
    <row r="4" spans="2:8" ht="20.100000000000001" customHeight="1" x14ac:dyDescent="0.3">
      <c r="B4" s="6" t="s">
        <v>3</v>
      </c>
      <c r="C4" s="9">
        <v>5.5E-2</v>
      </c>
    </row>
    <row r="5" spans="2:8" ht="20.100000000000001" customHeight="1" x14ac:dyDescent="0.3">
      <c r="B5" s="6" t="s">
        <v>11</v>
      </c>
      <c r="C5" s="10">
        <v>1</v>
      </c>
    </row>
    <row r="6" spans="2:8" ht="20.100000000000001" customHeight="1" x14ac:dyDescent="0.3">
      <c r="B6" s="6" t="s">
        <v>12</v>
      </c>
      <c r="C6" s="10">
        <v>12</v>
      </c>
    </row>
    <row r="7" spans="2:8" ht="20.100000000000001" customHeight="1" x14ac:dyDescent="0.3">
      <c r="B7" s="6" t="s">
        <v>13</v>
      </c>
      <c r="C7" s="11">
        <v>30000</v>
      </c>
    </row>
    <row r="8" spans="2:8" ht="20.100000000000001" customHeight="1" x14ac:dyDescent="0.3">
      <c r="B8" s="6" t="s">
        <v>8</v>
      </c>
      <c r="C8" s="11">
        <v>100</v>
      </c>
    </row>
    <row r="10" spans="2:8" ht="20.100000000000001" customHeight="1" x14ac:dyDescent="0.3">
      <c r="B10" s="5" t="s">
        <v>4</v>
      </c>
      <c r="C10" s="5" t="s">
        <v>0</v>
      </c>
      <c r="D10" s="5" t="s">
        <v>8</v>
      </c>
      <c r="E10" s="5" t="s">
        <v>5</v>
      </c>
      <c r="F10" s="5" t="s">
        <v>2</v>
      </c>
      <c r="G10" s="5" t="s">
        <v>1</v>
      </c>
      <c r="H10" s="5" t="s">
        <v>6</v>
      </c>
    </row>
    <row r="11" spans="2:8" ht="20.100000000000001" customHeight="1" x14ac:dyDescent="0.4">
      <c r="B11" s="2">
        <v>0</v>
      </c>
      <c r="C11" s="2"/>
      <c r="D11" s="2"/>
      <c r="E11" s="2"/>
      <c r="F11" s="2"/>
      <c r="G11" s="2"/>
      <c r="H11" s="3">
        <f>C7</f>
        <v>30000</v>
      </c>
    </row>
    <row r="12" spans="2:8" ht="20.100000000000001" customHeight="1" x14ac:dyDescent="0.3">
      <c r="B12" s="10">
        <v>1</v>
      </c>
      <c r="C12" s="12"/>
      <c r="D12" s="12"/>
      <c r="E12" s="12"/>
      <c r="F12" s="12"/>
      <c r="G12" s="12"/>
      <c r="H12" s="12"/>
    </row>
    <row r="13" spans="2:8" ht="20.100000000000001" customHeight="1" x14ac:dyDescent="0.3">
      <c r="B13" s="10">
        <v>2</v>
      </c>
      <c r="C13" s="12"/>
      <c r="D13" s="12"/>
      <c r="E13" s="12"/>
      <c r="F13" s="12"/>
      <c r="G13" s="12"/>
      <c r="H13" s="12"/>
    </row>
    <row r="14" spans="2:8" ht="20.100000000000001" customHeight="1" x14ac:dyDescent="0.3">
      <c r="B14" s="10">
        <v>3</v>
      </c>
      <c r="C14" s="12"/>
      <c r="D14" s="12"/>
      <c r="E14" s="12"/>
      <c r="F14" s="12"/>
      <c r="G14" s="12"/>
      <c r="H14" s="12"/>
    </row>
    <row r="15" spans="2:8" ht="20.100000000000001" customHeight="1" x14ac:dyDescent="0.3">
      <c r="B15" s="10">
        <v>4</v>
      </c>
      <c r="C15" s="12"/>
      <c r="D15" s="12"/>
      <c r="E15" s="12"/>
      <c r="F15" s="12"/>
      <c r="G15" s="12"/>
      <c r="H15" s="12"/>
    </row>
    <row r="16" spans="2:8" ht="20.100000000000001" customHeight="1" x14ac:dyDescent="0.3">
      <c r="B16" s="10">
        <v>5</v>
      </c>
      <c r="C16" s="12"/>
      <c r="D16" s="12"/>
      <c r="E16" s="12"/>
      <c r="F16" s="12"/>
      <c r="G16" s="12"/>
      <c r="H16" s="12"/>
    </row>
    <row r="17" spans="2:8" ht="20.100000000000001" customHeight="1" x14ac:dyDescent="0.3">
      <c r="B17" s="10">
        <v>6</v>
      </c>
      <c r="C17" s="12"/>
      <c r="D17" s="12"/>
      <c r="E17" s="12"/>
      <c r="F17" s="12"/>
      <c r="G17" s="12"/>
      <c r="H17" s="12"/>
    </row>
    <row r="18" spans="2:8" ht="20.100000000000001" customHeight="1" x14ac:dyDescent="0.3">
      <c r="B18" s="10">
        <v>7</v>
      </c>
      <c r="C18" s="12"/>
      <c r="D18" s="12"/>
      <c r="E18" s="12"/>
      <c r="F18" s="12"/>
      <c r="G18" s="12"/>
      <c r="H18" s="12"/>
    </row>
    <row r="19" spans="2:8" ht="20.100000000000001" customHeight="1" x14ac:dyDescent="0.3">
      <c r="B19" s="10">
        <v>8</v>
      </c>
      <c r="C19" s="12"/>
      <c r="D19" s="12"/>
      <c r="E19" s="12"/>
      <c r="F19" s="12"/>
      <c r="G19" s="12"/>
      <c r="H19" s="12"/>
    </row>
    <row r="20" spans="2:8" ht="20.100000000000001" customHeight="1" x14ac:dyDescent="0.3">
      <c r="B20" s="10">
        <v>9</v>
      </c>
      <c r="C20" s="12"/>
      <c r="D20" s="12"/>
      <c r="E20" s="12"/>
      <c r="F20" s="12"/>
      <c r="G20" s="12"/>
      <c r="H20" s="12"/>
    </row>
    <row r="21" spans="2:8" ht="20.100000000000001" customHeight="1" x14ac:dyDescent="0.3">
      <c r="B21" s="10">
        <v>10</v>
      </c>
      <c r="C21" s="12"/>
      <c r="D21" s="12"/>
      <c r="E21" s="12"/>
      <c r="F21" s="12"/>
      <c r="G21" s="12"/>
      <c r="H21" s="12"/>
    </row>
    <row r="22" spans="2:8" ht="20.100000000000001" customHeight="1" x14ac:dyDescent="0.3">
      <c r="B22" s="10">
        <v>11</v>
      </c>
      <c r="C22" s="12"/>
      <c r="D22" s="12"/>
      <c r="E22" s="12"/>
      <c r="F22" s="12"/>
      <c r="G22" s="12"/>
      <c r="H22" s="12"/>
    </row>
    <row r="23" spans="2:8" ht="20.100000000000001" customHeight="1" x14ac:dyDescent="0.3">
      <c r="B23" s="10">
        <v>12</v>
      </c>
      <c r="C23" s="12"/>
      <c r="D23" s="12"/>
      <c r="E23" s="12"/>
      <c r="F23" s="12"/>
      <c r="G23" s="12"/>
      <c r="H23" s="12"/>
    </row>
  </sheetData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Using the IF function</vt:lpstr>
      <vt:lpstr>Using the PMT function</vt:lpstr>
      <vt:lpstr>Practice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2022-07-03T03:12:42Z</dcterms:created>
  <dcterms:modified xsi:type="dcterms:W3CDTF">2022-07-04T06:25:08Z</dcterms:modified>
</cp:coreProperties>
</file>