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SUF\Downloads\"/>
    </mc:Choice>
  </mc:AlternateContent>
  <xr:revisionPtr revIDLastSave="0" documentId="13_ncr:1_{61613E18-910D-443A-AF2B-F799EF2DDC87}" xr6:coauthVersionLast="47" xr6:coauthVersionMax="47" xr10:uidLastSave="{00000000-0000-0000-0000-000000000000}"/>
  <bookViews>
    <workbookView xWindow="-120" yWindow="-120" windowWidth="20730" windowHeight="11160" xr2:uid="{8387B217-B730-4E03-BE71-87AB825FE6CD}"/>
  </bookViews>
  <sheets>
    <sheet name="Data Analysis" sheetId="4" r:id="rId1"/>
    <sheet name="Solver" sheetId="5" r:id="rId2"/>
    <sheet name="FORECAST" sheetId="6" r:id="rId3"/>
    <sheet name="Forecast Sheet" sheetId="7" r:id="rId4"/>
    <sheet name="Practice" sheetId="3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4" l="1"/>
  <c r="G8" i="4" s="1"/>
  <c r="G9" i="4" s="1"/>
  <c r="G10" i="4" s="1"/>
  <c r="G11" i="4" s="1"/>
  <c r="G12" i="4" s="1"/>
  <c r="G13" i="4" s="1"/>
  <c r="G14" i="4" s="1"/>
  <c r="G15" i="4" s="1"/>
  <c r="G16" i="4" s="1"/>
  <c r="G6" i="4"/>
  <c r="F7" i="4"/>
  <c r="F8" i="4" s="1"/>
  <c r="F9" i="4" s="1"/>
  <c r="F10" i="4" s="1"/>
  <c r="F11" i="4" s="1"/>
  <c r="F12" i="4" s="1"/>
  <c r="F13" i="4" s="1"/>
  <c r="F14" i="4" s="1"/>
  <c r="F15" i="4" s="1"/>
  <c r="F16" i="4" s="1"/>
  <c r="F6" i="4"/>
  <c r="E14" i="5" l="1"/>
  <c r="D13" i="5"/>
  <c r="E13" i="5" s="1"/>
  <c r="D12" i="5"/>
  <c r="E12" i="5" s="1"/>
  <c r="D11" i="5"/>
  <c r="E11" i="5" s="1"/>
  <c r="D10" i="5"/>
  <c r="E10" i="5" s="1"/>
  <c r="D9" i="5"/>
  <c r="E9" i="5" s="1"/>
  <c r="D8" i="5"/>
  <c r="E8" i="5" s="1"/>
  <c r="D7" i="5"/>
  <c r="E7" i="5" s="1"/>
  <c r="D6" i="5"/>
  <c r="E6" i="5" s="1"/>
  <c r="D16" i="6"/>
  <c r="D12" i="6"/>
  <c r="D15" i="6"/>
  <c r="D11" i="6"/>
  <c r="D14" i="6"/>
  <c r="D10" i="6"/>
  <c r="D13" i="6"/>
  <c r="G8" i="5" l="1"/>
  <c r="F8" i="5"/>
  <c r="G6" i="5"/>
  <c r="G14" i="5" s="1"/>
  <c r="F6" i="5"/>
  <c r="G10" i="5"/>
  <c r="F10" i="5"/>
  <c r="G9" i="5"/>
  <c r="F9" i="5"/>
  <c r="G7" i="5"/>
  <c r="F7" i="5"/>
  <c r="G11" i="5"/>
  <c r="F11" i="5"/>
  <c r="G12" i="5"/>
  <c r="F12" i="5"/>
  <c r="G13" i="5"/>
  <c r="F13" i="5"/>
  <c r="F14" i="5" l="1"/>
</calcChain>
</file>

<file path=xl/sharedStrings.xml><?xml version="1.0" encoding="utf-8"?>
<sst xmlns="http://schemas.openxmlformats.org/spreadsheetml/2006/main" count="137" uniqueCount="37">
  <si>
    <t>Serial</t>
  </si>
  <si>
    <t>Month</t>
  </si>
  <si>
    <t>Actual</t>
  </si>
  <si>
    <t>July</t>
  </si>
  <si>
    <t>August</t>
  </si>
  <si>
    <t>September</t>
  </si>
  <si>
    <t>October</t>
  </si>
  <si>
    <t>November</t>
  </si>
  <si>
    <t>January</t>
  </si>
  <si>
    <t>February</t>
  </si>
  <si>
    <t>December</t>
  </si>
  <si>
    <t>Forecast</t>
  </si>
  <si>
    <r>
      <t>Forecast (</t>
    </r>
    <r>
      <rPr>
        <b/>
        <sz val="14"/>
        <color theme="1"/>
        <rFont val="Calibri"/>
        <family val="2"/>
        <scheme val="minor"/>
      </rPr>
      <t>α</t>
    </r>
    <r>
      <rPr>
        <b/>
        <sz val="12"/>
        <color theme="1"/>
        <rFont val="Calibri"/>
        <family val="2"/>
        <scheme val="minor"/>
      </rPr>
      <t>=0.1)</t>
    </r>
  </si>
  <si>
    <t>Practice</t>
  </si>
  <si>
    <t>Using Data Analysis Tool</t>
  </si>
  <si>
    <t>Practice Yourself</t>
  </si>
  <si>
    <t>Period</t>
  </si>
  <si>
    <t>Actual Sales</t>
  </si>
  <si>
    <t>Sales</t>
  </si>
  <si>
    <t>March</t>
  </si>
  <si>
    <t>April</t>
  </si>
  <si>
    <t>May</t>
  </si>
  <si>
    <t>June</t>
  </si>
  <si>
    <t>Using Solver Add-in</t>
  </si>
  <si>
    <t>Demand</t>
  </si>
  <si>
    <t>|Error|</t>
  </si>
  <si>
    <r>
      <t xml:space="preserve">Error </t>
    </r>
    <r>
      <rPr>
        <sz val="11"/>
        <color theme="1"/>
        <rFont val="Calibri"/>
        <family val="2"/>
      </rPr>
      <t>²</t>
    </r>
  </si>
  <si>
    <t>APE</t>
  </si>
  <si>
    <t>α</t>
  </si>
  <si>
    <t>1-α</t>
  </si>
  <si>
    <t>MAD</t>
  </si>
  <si>
    <t>MSE</t>
  </si>
  <si>
    <t>MAPE</t>
  </si>
  <si>
    <t>Using FORECAST Function</t>
  </si>
  <si>
    <t>Using Forecast Sheet Feature</t>
  </si>
  <si>
    <t>Forecast (α= 0.1)</t>
  </si>
  <si>
    <t>Forecast (α= 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</si>
</sst>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rgb="FF7F7F7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2" applyNumberFormat="0" applyFill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9" fillId="0" borderId="0" xfId="2" applyFont="1"/>
    <xf numFmtId="0" fontId="9" fillId="0" borderId="0" xfId="2" applyFont="1" applyAlignment="1">
      <alignment horizontal="left" vertical="center"/>
    </xf>
    <xf numFmtId="0" fontId="0" fillId="0" borderId="3" xfId="0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3">
    <cellStyle name="Explanatory Text" xfId="2" builtinId="53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Exponential Smoothing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'[1]Data Analysis'!$D$5:$D$16</c:f>
              <c:numCache>
                <c:formatCode>General</c:formatCode>
                <c:ptCount val="12"/>
                <c:pt idx="0">
                  <c:v>1500</c:v>
                </c:pt>
                <c:pt idx="1">
                  <c:v>1530</c:v>
                </c:pt>
                <c:pt idx="2">
                  <c:v>1950</c:v>
                </c:pt>
                <c:pt idx="3">
                  <c:v>2000</c:v>
                </c:pt>
                <c:pt idx="4">
                  <c:v>1600</c:v>
                </c:pt>
                <c:pt idx="5">
                  <c:v>1870</c:v>
                </c:pt>
                <c:pt idx="6">
                  <c:v>1900</c:v>
                </c:pt>
                <c:pt idx="7">
                  <c:v>1708</c:v>
                </c:pt>
                <c:pt idx="8">
                  <c:v>1633</c:v>
                </c:pt>
                <c:pt idx="9">
                  <c:v>1500</c:v>
                </c:pt>
                <c:pt idx="10">
                  <c:v>1550</c:v>
                </c:pt>
                <c:pt idx="11">
                  <c:v>1850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A7-488C-A386-8F4C22A55C07}"/>
            </c:ext>
          </c:extLst>
        </c:ser>
        <c:ser>
          <c:idx val="1"/>
          <c:order val="1"/>
          <c:tx>
            <c:v>Forecast</c:v>
          </c:tx>
          <c:val>
            <c:numRef>
              <c:f>'[1]Data Analysis'!$F$5:$F$16</c:f>
              <c:numCache>
                <c:formatCode>General</c:formatCode>
                <c:ptCount val="12"/>
                <c:pt idx="0">
                  <c:v>#N/A</c:v>
                </c:pt>
                <c:pt idx="1">
                  <c:v>1500</c:v>
                </c:pt>
                <c:pt idx="2">
                  <c:v>1515</c:v>
                </c:pt>
                <c:pt idx="3">
                  <c:v>1732.5</c:v>
                </c:pt>
                <c:pt idx="4">
                  <c:v>1866.25</c:v>
                </c:pt>
                <c:pt idx="5">
                  <c:v>1733.125</c:v>
                </c:pt>
                <c:pt idx="6">
                  <c:v>1801.5625</c:v>
                </c:pt>
                <c:pt idx="7">
                  <c:v>1850.78125</c:v>
                </c:pt>
                <c:pt idx="8">
                  <c:v>1779.390625</c:v>
                </c:pt>
                <c:pt idx="9">
                  <c:v>1706.1953125</c:v>
                </c:pt>
                <c:pt idx="10">
                  <c:v>1603.09765625</c:v>
                </c:pt>
                <c:pt idx="11">
                  <c:v>1576.548828125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7-488C-A386-8F4C22A55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920463"/>
        <c:axId val="462924783"/>
      </c:lineChart>
      <c:catAx>
        <c:axId val="4629204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Data Point</a:t>
                </a:r>
              </a:p>
            </c:rich>
          </c:tx>
          <c:overlay val="0"/>
        </c:title>
        <c:majorTickMark val="out"/>
        <c:minorTickMark val="none"/>
        <c:tickLblPos val="nextTo"/>
        <c:crossAx val="462924783"/>
        <c:crosses val="autoZero"/>
        <c:auto val="1"/>
        <c:lblAlgn val="ctr"/>
        <c:lblOffset val="100"/>
        <c:noMultiLvlLbl val="0"/>
      </c:catAx>
      <c:valAx>
        <c:axId val="46292478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62920463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vs Forecast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Analysis'!$D$4</c:f>
              <c:strCache>
                <c:ptCount val="1"/>
                <c:pt idx="0">
                  <c:v>Actual 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Analysis'!$D$5:$D$16</c:f>
              <c:numCache>
                <c:formatCode>_("$"* #,##0.00_);_("$"* \(#,##0.00\);_("$"* "-"??_);_(@_)</c:formatCode>
                <c:ptCount val="12"/>
                <c:pt idx="0">
                  <c:v>1500</c:v>
                </c:pt>
                <c:pt idx="1">
                  <c:v>1530</c:v>
                </c:pt>
                <c:pt idx="2">
                  <c:v>1950</c:v>
                </c:pt>
                <c:pt idx="3">
                  <c:v>2000</c:v>
                </c:pt>
                <c:pt idx="4">
                  <c:v>1600</c:v>
                </c:pt>
                <c:pt idx="5">
                  <c:v>1870</c:v>
                </c:pt>
                <c:pt idx="6">
                  <c:v>1900</c:v>
                </c:pt>
                <c:pt idx="7">
                  <c:v>1708</c:v>
                </c:pt>
                <c:pt idx="8">
                  <c:v>1633</c:v>
                </c:pt>
                <c:pt idx="9">
                  <c:v>1500</c:v>
                </c:pt>
                <c:pt idx="10">
                  <c:v>1550</c:v>
                </c:pt>
                <c:pt idx="11">
                  <c:v>1850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3E-4BEC-B551-A39641383F0E}"/>
            </c:ext>
          </c:extLst>
        </c:ser>
        <c:ser>
          <c:idx val="1"/>
          <c:order val="1"/>
          <c:tx>
            <c:strRef>
              <c:f>'Data Analysis'!$F$4</c:f>
              <c:strCache>
                <c:ptCount val="1"/>
                <c:pt idx="0">
                  <c:v>Forecast (α= 0.1)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Analysis'!$F$5:$F$16</c:f>
              <c:numCache>
                <c:formatCode>0.00</c:formatCode>
                <c:ptCount val="12"/>
                <c:pt idx="0">
                  <c:v>#N/A</c:v>
                </c:pt>
                <c:pt idx="1">
                  <c:v>1500</c:v>
                </c:pt>
                <c:pt idx="2">
                  <c:v>1503</c:v>
                </c:pt>
                <c:pt idx="3">
                  <c:v>1547.7</c:v>
                </c:pt>
                <c:pt idx="4">
                  <c:v>1592.93</c:v>
                </c:pt>
                <c:pt idx="5">
                  <c:v>1593.6370000000002</c:v>
                </c:pt>
                <c:pt idx="6">
                  <c:v>1621.2733000000003</c:v>
                </c:pt>
                <c:pt idx="7">
                  <c:v>1649.1459700000003</c:v>
                </c:pt>
                <c:pt idx="8">
                  <c:v>1655.0313730000003</c:v>
                </c:pt>
                <c:pt idx="9">
                  <c:v>1652.8282357000003</c:v>
                </c:pt>
                <c:pt idx="10">
                  <c:v>1637.5454121300004</c:v>
                </c:pt>
                <c:pt idx="11">
                  <c:v>1628.7908709170003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3E-4BEC-B551-A39641383F0E}"/>
            </c:ext>
          </c:extLst>
        </c:ser>
        <c:ser>
          <c:idx val="2"/>
          <c:order val="2"/>
          <c:tx>
            <c:strRef>
              <c:f>'Data Analysis'!$G$4</c:f>
              <c:strCache>
                <c:ptCount val="1"/>
                <c:pt idx="0">
                  <c:v>Forecast (α= 0.3)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Analysis'!$G$5:$G$16</c:f>
              <c:numCache>
                <c:formatCode>0.00</c:formatCode>
                <c:ptCount val="12"/>
                <c:pt idx="0">
                  <c:v>#N/A</c:v>
                </c:pt>
                <c:pt idx="1">
                  <c:v>1500</c:v>
                </c:pt>
                <c:pt idx="2">
                  <c:v>1509</c:v>
                </c:pt>
                <c:pt idx="3">
                  <c:v>1641.3</c:v>
                </c:pt>
                <c:pt idx="4">
                  <c:v>1748.9099999999999</c:v>
                </c:pt>
                <c:pt idx="5">
                  <c:v>1704.2369999999999</c:v>
                </c:pt>
                <c:pt idx="6">
                  <c:v>1753.9658999999999</c:v>
                </c:pt>
                <c:pt idx="7">
                  <c:v>1797.77613</c:v>
                </c:pt>
                <c:pt idx="8">
                  <c:v>1770.8432909999997</c:v>
                </c:pt>
                <c:pt idx="9">
                  <c:v>1729.4903036999995</c:v>
                </c:pt>
                <c:pt idx="10">
                  <c:v>1660.6432125899996</c:v>
                </c:pt>
                <c:pt idx="11">
                  <c:v>1627.4502488129997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3E-4BEC-B551-A39641383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3861536"/>
        <c:axId val="793868256"/>
      </c:lineChart>
      <c:catAx>
        <c:axId val="7938615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868256"/>
        <c:crosses val="autoZero"/>
        <c:auto val="1"/>
        <c:lblAlgn val="ctr"/>
        <c:lblOffset val="100"/>
        <c:noMultiLvlLbl val="0"/>
      </c:catAx>
      <c:valAx>
        <c:axId val="79386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861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3</xdr:row>
      <xdr:rowOff>47625</xdr:rowOff>
    </xdr:from>
    <xdr:to>
      <xdr:col>13</xdr:col>
      <xdr:colOff>704850</xdr:colOff>
      <xdr:row>14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2691EE-6393-44E5-AB9C-A0CEB30EA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3</xdr:row>
      <xdr:rowOff>157161</xdr:rowOff>
    </xdr:from>
    <xdr:to>
      <xdr:col>16</xdr:col>
      <xdr:colOff>561975</xdr:colOff>
      <xdr:row>18</xdr:row>
      <xdr:rowOff>161924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C37239D-EFE5-6A69-4ECE-C857D11CEC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238126</xdr:colOff>
      <xdr:row>7</xdr:row>
      <xdr:rowOff>95250</xdr:rowOff>
    </xdr:from>
    <xdr:to>
      <xdr:col>12</xdr:col>
      <xdr:colOff>381000</xdr:colOff>
      <xdr:row>10</xdr:row>
      <xdr:rowOff>76199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3399101D-6CFC-4E50-BD09-9A58C04B24DB}"/>
            </a:ext>
          </a:extLst>
        </xdr:cNvPr>
        <xdr:cNvSpPr/>
      </xdr:nvSpPr>
      <xdr:spPr>
        <a:xfrm>
          <a:off x="12439651" y="1466850"/>
          <a:ext cx="752474" cy="552449"/>
        </a:xfrm>
        <a:prstGeom prst="wedgeRoundRectCallout">
          <a:avLst>
            <a:gd name="adj1" fmla="val -58648"/>
            <a:gd name="adj2" fmla="val 2315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Put </a:t>
          </a:r>
          <a:r>
            <a:rPr lang="en-US" sz="1100" b="1"/>
            <a:t>=C5</a:t>
          </a:r>
          <a:r>
            <a:rPr lang="en-US" sz="1100"/>
            <a:t> in </a:t>
          </a:r>
          <a:r>
            <a:rPr lang="en-US" sz="1100" b="1"/>
            <a:t>D6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OUSUF\Desktop\Smoothing\Exponential%20Smoothing.xlsx" TargetMode="External"/><Relationship Id="rId1" Type="http://schemas.openxmlformats.org/officeDocument/2006/relationships/externalLinkPath" Target="/Users/YOUSUF/Desktop/Smoothing/Exponential%20Smooth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 Analysis"/>
      <sheetName val="Sales Analysis"/>
      <sheetName val="Forecast Trends"/>
      <sheetName val="Solver"/>
      <sheetName val="Solver (2)"/>
      <sheetName val="Solver (3)"/>
      <sheetName val="FORECAST"/>
      <sheetName val="Sheet3"/>
      <sheetName val="Forecast Sheet"/>
      <sheetName val="Overview"/>
    </sheetNames>
    <sheetDataSet>
      <sheetData sheetId="0">
        <row r="5">
          <cell r="D5">
            <v>1500</v>
          </cell>
          <cell r="F5" t="e">
            <v>#N/A</v>
          </cell>
        </row>
        <row r="6">
          <cell r="D6">
            <v>1530</v>
          </cell>
          <cell r="F6">
            <v>1500</v>
          </cell>
        </row>
        <row r="7">
          <cell r="D7">
            <v>1950</v>
          </cell>
          <cell r="F7">
            <v>1515</v>
          </cell>
        </row>
        <row r="8">
          <cell r="D8">
            <v>2000</v>
          </cell>
          <cell r="F8">
            <v>1732.5</v>
          </cell>
        </row>
        <row r="9">
          <cell r="D9">
            <v>1600</v>
          </cell>
          <cell r="F9">
            <v>1866.25</v>
          </cell>
        </row>
        <row r="10">
          <cell r="D10">
            <v>1870</v>
          </cell>
          <cell r="F10">
            <v>1733.125</v>
          </cell>
        </row>
        <row r="11">
          <cell r="D11">
            <v>1900</v>
          </cell>
          <cell r="F11">
            <v>1801.5625</v>
          </cell>
        </row>
        <row r="12">
          <cell r="D12">
            <v>1708</v>
          </cell>
          <cell r="F12">
            <v>1850.78125</v>
          </cell>
        </row>
        <row r="13">
          <cell r="D13">
            <v>1633</v>
          </cell>
          <cell r="F13">
            <v>1779.390625</v>
          </cell>
        </row>
        <row r="14">
          <cell r="D14">
            <v>1500</v>
          </cell>
          <cell r="F14">
            <v>1706.1953125</v>
          </cell>
        </row>
        <row r="15">
          <cell r="D15">
            <v>1550</v>
          </cell>
          <cell r="F15">
            <v>1603.09765625</v>
          </cell>
        </row>
        <row r="16">
          <cell r="D16">
            <v>1850</v>
          </cell>
          <cell r="F16">
            <v>1576.548828125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66241-63DE-4208-9AD8-792F4CB4F0D9}">
  <dimension ref="B2:O19"/>
  <sheetViews>
    <sheetView showGridLines="0" tabSelected="1" workbookViewId="0">
      <selection activeCell="K17" sqref="K17"/>
    </sheetView>
  </sheetViews>
  <sheetFormatPr defaultRowHeight="17.100000000000001" customHeight="1" x14ac:dyDescent="0.25"/>
  <cols>
    <col min="1" max="1" width="5.7109375" style="4" customWidth="1"/>
    <col min="2" max="2" width="15.42578125" style="4" customWidth="1"/>
    <col min="3" max="3" width="11.5703125" style="4" customWidth="1"/>
    <col min="4" max="4" width="17.28515625" style="4" customWidth="1"/>
    <col min="5" max="5" width="1.28515625" customWidth="1"/>
    <col min="6" max="7" width="17.28515625" style="4" bestFit="1" customWidth="1"/>
    <col min="8" max="12" width="9.140625" style="4"/>
    <col min="13" max="13" width="20.140625" style="4" customWidth="1"/>
    <col min="14" max="14" width="14.5703125" style="4" customWidth="1"/>
    <col min="15" max="15" width="18.28515625" style="4" customWidth="1"/>
    <col min="16" max="16384" width="9.140625" style="4"/>
  </cols>
  <sheetData>
    <row r="2" spans="2:15" ht="17.100000000000001" customHeight="1" thickBot="1" x14ac:dyDescent="0.3">
      <c r="B2" s="17" t="s">
        <v>14</v>
      </c>
      <c r="C2" s="17"/>
      <c r="D2" s="17"/>
      <c r="E2" s="17"/>
      <c r="F2" s="17"/>
      <c r="G2" s="17"/>
      <c r="M2" s="17" t="s">
        <v>15</v>
      </c>
      <c r="N2" s="17"/>
      <c r="O2" s="17"/>
    </row>
    <row r="3" spans="2:15" ht="17.100000000000001" customHeight="1" thickTop="1" x14ac:dyDescent="0.25"/>
    <row r="4" spans="2:15" s="1" customFormat="1" ht="17.100000000000001" customHeight="1" x14ac:dyDescent="0.25">
      <c r="B4" s="5" t="s">
        <v>1</v>
      </c>
      <c r="C4" s="5" t="s">
        <v>16</v>
      </c>
      <c r="D4" s="5" t="s">
        <v>17</v>
      </c>
      <c r="E4"/>
      <c r="F4" s="5" t="s">
        <v>35</v>
      </c>
      <c r="G4" s="5" t="s">
        <v>36</v>
      </c>
      <c r="M4" s="5" t="s">
        <v>1</v>
      </c>
      <c r="N4" s="5" t="s">
        <v>16</v>
      </c>
      <c r="O4" s="5" t="s">
        <v>18</v>
      </c>
    </row>
    <row r="5" spans="2:15" ht="17.100000000000001" customHeight="1" x14ac:dyDescent="0.25">
      <c r="B5" s="6" t="s">
        <v>8</v>
      </c>
      <c r="C5" s="6">
        <v>1</v>
      </c>
      <c r="D5" s="7">
        <v>1500</v>
      </c>
      <c r="F5" s="8" t="e">
        <v>#N/A</v>
      </c>
      <c r="G5" s="8" t="e">
        <v>#N/A</v>
      </c>
      <c r="M5" s="6" t="s">
        <v>8</v>
      </c>
      <c r="N5" s="6">
        <v>0</v>
      </c>
      <c r="O5" s="7">
        <v>1500</v>
      </c>
    </row>
    <row r="6" spans="2:15" ht="17.100000000000001" customHeight="1" x14ac:dyDescent="0.25">
      <c r="B6" s="6" t="s">
        <v>9</v>
      </c>
      <c r="C6" s="6">
        <v>2</v>
      </c>
      <c r="D6" s="7">
        <v>1530</v>
      </c>
      <c r="F6" s="8">
        <f>D5</f>
        <v>1500</v>
      </c>
      <c r="G6" s="8">
        <f>D5</f>
        <v>1500</v>
      </c>
      <c r="M6" s="6" t="s">
        <v>9</v>
      </c>
      <c r="N6" s="6">
        <v>1</v>
      </c>
      <c r="O6" s="7">
        <v>1530</v>
      </c>
    </row>
    <row r="7" spans="2:15" ht="17.100000000000001" customHeight="1" x14ac:dyDescent="0.25">
      <c r="B7" s="6" t="s">
        <v>19</v>
      </c>
      <c r="C7" s="6">
        <v>3</v>
      </c>
      <c r="D7" s="7">
        <v>1950</v>
      </c>
      <c r="F7" s="8">
        <f t="shared" ref="F7:F16" si="0">0.1*D6+0.9*F6</f>
        <v>1503</v>
      </c>
      <c r="G7" s="8">
        <f t="shared" ref="G7:G16" si="1">0.3*D6+0.7*G6</f>
        <v>1509</v>
      </c>
      <c r="M7" s="6" t="s">
        <v>19</v>
      </c>
      <c r="N7" s="6">
        <v>2</v>
      </c>
      <c r="O7" s="7">
        <v>1950</v>
      </c>
    </row>
    <row r="8" spans="2:15" ht="17.100000000000001" customHeight="1" x14ac:dyDescent="0.25">
      <c r="B8" s="6" t="s">
        <v>20</v>
      </c>
      <c r="C8" s="6">
        <v>4</v>
      </c>
      <c r="D8" s="7">
        <v>2000</v>
      </c>
      <c r="F8" s="8">
        <f t="shared" si="0"/>
        <v>1547.7</v>
      </c>
      <c r="G8" s="8">
        <f t="shared" si="1"/>
        <v>1641.3</v>
      </c>
      <c r="M8" s="6" t="s">
        <v>20</v>
      </c>
      <c r="N8" s="6">
        <v>3</v>
      </c>
      <c r="O8" s="7">
        <v>2000</v>
      </c>
    </row>
    <row r="9" spans="2:15" ht="17.100000000000001" customHeight="1" x14ac:dyDescent="0.25">
      <c r="B9" s="6" t="s">
        <v>21</v>
      </c>
      <c r="C9" s="6">
        <v>5</v>
      </c>
      <c r="D9" s="7">
        <v>1600</v>
      </c>
      <c r="F9" s="8">
        <f t="shared" si="0"/>
        <v>1592.93</v>
      </c>
      <c r="G9" s="8">
        <f t="shared" si="1"/>
        <v>1748.9099999999999</v>
      </c>
      <c r="M9" s="6" t="s">
        <v>21</v>
      </c>
      <c r="N9" s="6">
        <v>4</v>
      </c>
      <c r="O9" s="7">
        <v>1600</v>
      </c>
    </row>
    <row r="10" spans="2:15" ht="17.100000000000001" customHeight="1" x14ac:dyDescent="0.25">
      <c r="B10" s="6" t="s">
        <v>22</v>
      </c>
      <c r="C10" s="6">
        <v>6</v>
      </c>
      <c r="D10" s="7">
        <v>1870</v>
      </c>
      <c r="F10" s="8">
        <f t="shared" si="0"/>
        <v>1593.6370000000002</v>
      </c>
      <c r="G10" s="8">
        <f t="shared" si="1"/>
        <v>1704.2369999999999</v>
      </c>
      <c r="M10" s="6" t="s">
        <v>22</v>
      </c>
      <c r="N10" s="6">
        <v>5</v>
      </c>
      <c r="O10" s="7">
        <v>1870</v>
      </c>
    </row>
    <row r="11" spans="2:15" ht="17.100000000000001" customHeight="1" x14ac:dyDescent="0.25">
      <c r="B11" s="6" t="s">
        <v>3</v>
      </c>
      <c r="C11" s="6">
        <v>7</v>
      </c>
      <c r="D11" s="7">
        <v>1900</v>
      </c>
      <c r="F11" s="8">
        <f t="shared" si="0"/>
        <v>1621.2733000000003</v>
      </c>
      <c r="G11" s="8">
        <f t="shared" si="1"/>
        <v>1753.9658999999999</v>
      </c>
      <c r="M11" s="6" t="s">
        <v>3</v>
      </c>
      <c r="N11" s="6">
        <v>6</v>
      </c>
      <c r="O11" s="7">
        <v>1900</v>
      </c>
    </row>
    <row r="12" spans="2:15" ht="17.100000000000001" customHeight="1" x14ac:dyDescent="0.25">
      <c r="B12" s="6" t="s">
        <v>4</v>
      </c>
      <c r="C12" s="6">
        <v>8</v>
      </c>
      <c r="D12" s="7">
        <v>1708</v>
      </c>
      <c r="F12" s="8">
        <f t="shared" si="0"/>
        <v>1649.1459700000003</v>
      </c>
      <c r="G12" s="8">
        <f t="shared" si="1"/>
        <v>1797.77613</v>
      </c>
      <c r="M12" s="6" t="s">
        <v>4</v>
      </c>
      <c r="N12" s="6">
        <v>7</v>
      </c>
      <c r="O12" s="7">
        <v>1708</v>
      </c>
    </row>
    <row r="13" spans="2:15" ht="17.100000000000001" customHeight="1" x14ac:dyDescent="0.25">
      <c r="B13" s="6" t="s">
        <v>5</v>
      </c>
      <c r="C13" s="6">
        <v>9</v>
      </c>
      <c r="D13" s="7">
        <v>1633</v>
      </c>
      <c r="F13" s="8">
        <f t="shared" si="0"/>
        <v>1655.0313730000003</v>
      </c>
      <c r="G13" s="8">
        <f t="shared" si="1"/>
        <v>1770.8432909999997</v>
      </c>
      <c r="M13" s="6" t="s">
        <v>5</v>
      </c>
      <c r="N13" s="6">
        <v>8</v>
      </c>
      <c r="O13" s="7">
        <v>1633</v>
      </c>
    </row>
    <row r="14" spans="2:15" ht="17.100000000000001" customHeight="1" x14ac:dyDescent="0.25">
      <c r="B14" s="6" t="s">
        <v>6</v>
      </c>
      <c r="C14" s="6">
        <v>10</v>
      </c>
      <c r="D14" s="7">
        <v>1500</v>
      </c>
      <c r="F14" s="8">
        <f t="shared" si="0"/>
        <v>1652.8282357000003</v>
      </c>
      <c r="G14" s="8">
        <f t="shared" si="1"/>
        <v>1729.4903036999995</v>
      </c>
      <c r="M14" s="6" t="s">
        <v>6</v>
      </c>
      <c r="N14" s="6">
        <v>9</v>
      </c>
      <c r="O14" s="7">
        <v>1500</v>
      </c>
    </row>
    <row r="15" spans="2:15" ht="17.100000000000001" customHeight="1" x14ac:dyDescent="0.25">
      <c r="B15" s="6" t="s">
        <v>7</v>
      </c>
      <c r="C15" s="6">
        <v>11</v>
      </c>
      <c r="D15" s="7">
        <v>1550</v>
      </c>
      <c r="F15" s="8">
        <f t="shared" si="0"/>
        <v>1637.5454121300004</v>
      </c>
      <c r="G15" s="8">
        <f t="shared" si="1"/>
        <v>1660.6432125899996</v>
      </c>
      <c r="M15" s="6" t="s">
        <v>7</v>
      </c>
      <c r="N15" s="6">
        <v>10</v>
      </c>
      <c r="O15" s="7">
        <v>1550</v>
      </c>
    </row>
    <row r="16" spans="2:15" ht="17.100000000000001" customHeight="1" x14ac:dyDescent="0.25">
      <c r="B16" s="6" t="s">
        <v>10</v>
      </c>
      <c r="C16" s="6">
        <v>12</v>
      </c>
      <c r="D16" s="7">
        <v>1850</v>
      </c>
      <c r="F16" s="8">
        <f t="shared" si="0"/>
        <v>1628.7908709170003</v>
      </c>
      <c r="G16" s="8">
        <f t="shared" si="1"/>
        <v>1627.4502488129997</v>
      </c>
      <c r="M16" s="6" t="s">
        <v>10</v>
      </c>
      <c r="N16" s="6">
        <v>11</v>
      </c>
      <c r="O16" s="7">
        <v>1850</v>
      </c>
    </row>
    <row r="17" spans="13:13" ht="23.25" customHeight="1" x14ac:dyDescent="0.25"/>
    <row r="19" spans="13:13" ht="17.100000000000001" customHeight="1" x14ac:dyDescent="0.25">
      <c r="M19" s="19" t="s">
        <v>28</v>
      </c>
    </row>
  </sheetData>
  <mergeCells count="2">
    <mergeCell ref="M2:O2"/>
    <mergeCell ref="B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64C98-97D1-46E8-B018-23BBC5E9A80A}">
  <dimension ref="B2:Q26"/>
  <sheetViews>
    <sheetView showGridLines="0" workbookViewId="0">
      <selection activeCell="J17" sqref="J17"/>
    </sheetView>
  </sheetViews>
  <sheetFormatPr defaultRowHeight="17.100000000000001" customHeight="1" x14ac:dyDescent="0.25"/>
  <cols>
    <col min="1" max="1" width="5.7109375" style="4" customWidth="1"/>
    <col min="2" max="2" width="11.140625" style="4" customWidth="1"/>
    <col min="3" max="3" width="11.85546875" style="4" customWidth="1"/>
    <col min="4" max="4" width="15.28515625" style="4" customWidth="1"/>
    <col min="5" max="5" width="12.28515625" style="4" customWidth="1"/>
    <col min="6" max="6" width="12.42578125" style="4" customWidth="1"/>
    <col min="7" max="7" width="12.5703125" style="4" customWidth="1"/>
    <col min="8" max="8" width="53.85546875" customWidth="1"/>
    <col min="9" max="9" width="29.5703125" style="4" customWidth="1"/>
    <col min="10" max="14" width="9.140625" style="4"/>
    <col min="15" max="15" width="20.140625" style="4" customWidth="1"/>
    <col min="16" max="16" width="14.5703125" style="4" customWidth="1"/>
    <col min="17" max="17" width="18.28515625" style="4" customWidth="1"/>
    <col min="18" max="16384" width="9.140625" style="4"/>
  </cols>
  <sheetData>
    <row r="2" spans="2:17" ht="19.5" thickBot="1" x14ac:dyDescent="0.3">
      <c r="B2" s="17" t="s">
        <v>23</v>
      </c>
      <c r="C2" s="17"/>
      <c r="D2" s="17"/>
      <c r="E2" s="17"/>
      <c r="F2" s="17"/>
      <c r="G2" s="17"/>
      <c r="O2" s="17" t="s">
        <v>15</v>
      </c>
      <c r="P2" s="17"/>
      <c r="Q2" s="17"/>
    </row>
    <row r="3" spans="2:17" ht="15" customHeight="1" thickTop="1" x14ac:dyDescent="0.25"/>
    <row r="4" spans="2:17" s="1" customFormat="1" ht="15.75" x14ac:dyDescent="0.25">
      <c r="B4" s="5" t="s">
        <v>1</v>
      </c>
      <c r="C4" s="5" t="s">
        <v>24</v>
      </c>
      <c r="D4" s="5" t="s">
        <v>11</v>
      </c>
      <c r="E4" s="5" t="s">
        <v>25</v>
      </c>
      <c r="F4" s="5" t="s">
        <v>26</v>
      </c>
      <c r="G4" s="5" t="s">
        <v>27</v>
      </c>
      <c r="H4"/>
      <c r="O4" s="5" t="s">
        <v>1</v>
      </c>
      <c r="P4" s="5" t="s">
        <v>16</v>
      </c>
      <c r="Q4" s="5" t="s">
        <v>18</v>
      </c>
    </row>
    <row r="5" spans="2:17" ht="15" customHeight="1" x14ac:dyDescent="0.25">
      <c r="B5" s="6">
        <v>1</v>
      </c>
      <c r="C5" s="6">
        <v>42</v>
      </c>
      <c r="D5" s="6"/>
      <c r="E5" s="6"/>
      <c r="F5" s="6"/>
      <c r="G5" s="6"/>
      <c r="O5" s="6" t="s">
        <v>8</v>
      </c>
      <c r="P5" s="6">
        <v>0</v>
      </c>
      <c r="Q5" s="7">
        <v>1500</v>
      </c>
    </row>
    <row r="6" spans="2:17" ht="15" customHeight="1" x14ac:dyDescent="0.25">
      <c r="B6" s="6">
        <v>2</v>
      </c>
      <c r="C6" s="6">
        <v>44</v>
      </c>
      <c r="D6" s="6">
        <f>C5</f>
        <v>42</v>
      </c>
      <c r="E6" s="6">
        <f>ABS(C6-D6)</f>
        <v>2</v>
      </c>
      <c r="F6" s="6">
        <f>E6^2</f>
        <v>4</v>
      </c>
      <c r="G6" s="8">
        <f>E6/C6*100</f>
        <v>4.5454545454545459</v>
      </c>
      <c r="H6" s="9"/>
      <c r="I6" s="10"/>
      <c r="O6" s="6" t="s">
        <v>9</v>
      </c>
      <c r="P6" s="6">
        <v>1</v>
      </c>
      <c r="Q6" s="7">
        <v>1530</v>
      </c>
    </row>
    <row r="7" spans="2:17" ht="15" customHeight="1" x14ac:dyDescent="0.25">
      <c r="B7" s="6">
        <v>3</v>
      </c>
      <c r="C7" s="6">
        <v>46</v>
      </c>
      <c r="D7" s="6">
        <f>$C$14*C6+$C$15</f>
        <v>35.400000000000006</v>
      </c>
      <c r="E7" s="6">
        <f t="shared" ref="E7:E13" si="0">ABS(C7-D7)</f>
        <v>10.599999999999994</v>
      </c>
      <c r="F7" s="6">
        <f t="shared" ref="F7:F13" si="1">E7^2</f>
        <v>112.35999999999989</v>
      </c>
      <c r="G7" s="8">
        <f t="shared" ref="G7:G13" si="2">E7/C7*100</f>
        <v>23.043478260869552</v>
      </c>
      <c r="O7" s="6" t="s">
        <v>19</v>
      </c>
      <c r="P7" s="6">
        <v>2</v>
      </c>
      <c r="Q7" s="7">
        <v>1950</v>
      </c>
    </row>
    <row r="8" spans="2:17" ht="15" customHeight="1" x14ac:dyDescent="0.25">
      <c r="B8" s="6">
        <v>4</v>
      </c>
      <c r="C8" s="6">
        <v>47</v>
      </c>
      <c r="D8" s="6">
        <f t="shared" ref="D8:D13" si="3">$C$14*C7+$C$15</f>
        <v>37.000000000000007</v>
      </c>
      <c r="E8" s="6">
        <f t="shared" si="0"/>
        <v>9.9999999999999929</v>
      </c>
      <c r="F8" s="6">
        <f t="shared" si="1"/>
        <v>99.999999999999858</v>
      </c>
      <c r="G8" s="8">
        <f t="shared" si="2"/>
        <v>21.276595744680833</v>
      </c>
      <c r="O8" s="6" t="s">
        <v>20</v>
      </c>
      <c r="P8" s="6">
        <v>3</v>
      </c>
      <c r="Q8" s="7">
        <v>2000</v>
      </c>
    </row>
    <row r="9" spans="2:17" ht="15" customHeight="1" x14ac:dyDescent="0.25">
      <c r="B9" s="6">
        <v>5</v>
      </c>
      <c r="C9" s="6">
        <v>48</v>
      </c>
      <c r="D9" s="6">
        <f t="shared" si="3"/>
        <v>37.800000000000004</v>
      </c>
      <c r="E9" s="6">
        <f t="shared" si="0"/>
        <v>10.199999999999996</v>
      </c>
      <c r="F9" s="6">
        <f t="shared" si="1"/>
        <v>104.03999999999991</v>
      </c>
      <c r="G9" s="8">
        <f t="shared" si="2"/>
        <v>21.249999999999993</v>
      </c>
      <c r="O9" s="6" t="s">
        <v>21</v>
      </c>
      <c r="P9" s="6">
        <v>4</v>
      </c>
      <c r="Q9" s="7">
        <v>1600</v>
      </c>
    </row>
    <row r="10" spans="2:17" ht="15" customHeight="1" x14ac:dyDescent="0.25">
      <c r="B10" s="6">
        <v>6</v>
      </c>
      <c r="C10" s="6">
        <v>30</v>
      </c>
      <c r="D10" s="6">
        <f t="shared" si="3"/>
        <v>38.600000000000009</v>
      </c>
      <c r="E10" s="6">
        <f t="shared" si="0"/>
        <v>8.6000000000000085</v>
      </c>
      <c r="F10" s="6">
        <f t="shared" si="1"/>
        <v>73.96000000000015</v>
      </c>
      <c r="G10" s="8">
        <f t="shared" si="2"/>
        <v>28.666666666666696</v>
      </c>
      <c r="O10" s="6" t="s">
        <v>22</v>
      </c>
      <c r="P10" s="6">
        <v>5</v>
      </c>
      <c r="Q10" s="7">
        <v>1870</v>
      </c>
    </row>
    <row r="11" spans="2:17" ht="15" customHeight="1" x14ac:dyDescent="0.25">
      <c r="B11" s="6">
        <v>7</v>
      </c>
      <c r="C11" s="6">
        <v>33</v>
      </c>
      <c r="D11" s="6">
        <f t="shared" si="3"/>
        <v>24.2</v>
      </c>
      <c r="E11" s="6">
        <f t="shared" si="0"/>
        <v>8.8000000000000007</v>
      </c>
      <c r="F11" s="6">
        <f t="shared" si="1"/>
        <v>77.440000000000012</v>
      </c>
      <c r="G11" s="8">
        <f t="shared" si="2"/>
        <v>26.666666666666668</v>
      </c>
      <c r="O11" s="6" t="s">
        <v>3</v>
      </c>
      <c r="P11" s="6">
        <v>6</v>
      </c>
      <c r="Q11" s="7">
        <v>1900</v>
      </c>
    </row>
    <row r="12" spans="2:17" ht="15" customHeight="1" x14ac:dyDescent="0.25">
      <c r="B12" s="6">
        <v>8</v>
      </c>
      <c r="C12" s="6">
        <v>36</v>
      </c>
      <c r="D12" s="6">
        <f t="shared" si="3"/>
        <v>26.6</v>
      </c>
      <c r="E12" s="6">
        <f t="shared" si="0"/>
        <v>9.3999999999999986</v>
      </c>
      <c r="F12" s="6">
        <f t="shared" si="1"/>
        <v>88.359999999999971</v>
      </c>
      <c r="G12" s="8">
        <f t="shared" si="2"/>
        <v>26.111111111111107</v>
      </c>
      <c r="O12" s="6" t="s">
        <v>4</v>
      </c>
      <c r="P12" s="6">
        <v>7</v>
      </c>
      <c r="Q12" s="7">
        <v>1708</v>
      </c>
    </row>
    <row r="13" spans="2:17" ht="15.75" thickBot="1" x14ac:dyDescent="0.3">
      <c r="B13" s="11">
        <v>9</v>
      </c>
      <c r="C13" s="11">
        <v>32</v>
      </c>
      <c r="D13" s="11">
        <f t="shared" si="3"/>
        <v>29</v>
      </c>
      <c r="E13" s="11">
        <f t="shared" si="0"/>
        <v>3</v>
      </c>
      <c r="F13" s="11">
        <f t="shared" si="1"/>
        <v>9</v>
      </c>
      <c r="G13" s="12">
        <f t="shared" si="2"/>
        <v>9.375</v>
      </c>
      <c r="O13" s="6" t="s">
        <v>5</v>
      </c>
      <c r="P13" s="6">
        <v>8</v>
      </c>
      <c r="Q13" s="7">
        <v>1633</v>
      </c>
    </row>
    <row r="14" spans="2:17" ht="15" customHeight="1" x14ac:dyDescent="0.25">
      <c r="B14" s="13" t="s">
        <v>28</v>
      </c>
      <c r="C14" s="14">
        <v>0.8</v>
      </c>
      <c r="E14" s="15">
        <f>AVERAGE(E6:E13)</f>
        <v>7.8249999999999984</v>
      </c>
      <c r="F14" s="15">
        <f>AVERAGE(F6:F13)</f>
        <v>71.144999999999968</v>
      </c>
      <c r="G14" s="15">
        <f>AVERAGE(G6:G13)</f>
        <v>20.116871624431177</v>
      </c>
    </row>
    <row r="15" spans="2:17" ht="15" customHeight="1" x14ac:dyDescent="0.25">
      <c r="B15" s="16" t="s">
        <v>29</v>
      </c>
      <c r="C15" s="6">
        <v>0.2</v>
      </c>
      <c r="E15" s="16" t="s">
        <v>30</v>
      </c>
      <c r="F15" s="16" t="s">
        <v>31</v>
      </c>
      <c r="G15" s="16" t="s">
        <v>32</v>
      </c>
    </row>
    <row r="16" spans="2:17" ht="42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</sheetData>
  <mergeCells count="2">
    <mergeCell ref="B2:G2"/>
    <mergeCell ref="O2:Q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45185-52B4-4752-8662-16C192F1492B}">
  <dimension ref="B2:P17"/>
  <sheetViews>
    <sheetView showGridLines="0" workbookViewId="0">
      <selection activeCell="I11" sqref="I11"/>
    </sheetView>
  </sheetViews>
  <sheetFormatPr defaultRowHeight="17.100000000000001" customHeight="1" x14ac:dyDescent="0.25"/>
  <cols>
    <col min="1" max="1" width="6.85546875" style="4" customWidth="1"/>
    <col min="2" max="2" width="21.5703125" style="4" customWidth="1"/>
    <col min="3" max="3" width="17" style="4" customWidth="1"/>
    <col min="4" max="4" width="21.28515625" style="4" customWidth="1"/>
    <col min="5" max="5" width="39" style="4" customWidth="1"/>
    <col min="6" max="13" width="9.140625" style="4"/>
    <col min="14" max="14" width="20.140625" style="4" customWidth="1"/>
    <col min="15" max="15" width="14.5703125" style="4" customWidth="1"/>
    <col min="16" max="16" width="18.28515625" style="4" customWidth="1"/>
    <col min="17" max="16384" width="9.140625" style="4"/>
  </cols>
  <sheetData>
    <row r="2" spans="2:16" ht="19.5" thickBot="1" x14ac:dyDescent="0.3">
      <c r="B2" s="17" t="s">
        <v>33</v>
      </c>
      <c r="C2" s="17"/>
      <c r="D2" s="17"/>
      <c r="N2" s="17" t="s">
        <v>15</v>
      </c>
      <c r="O2" s="17"/>
      <c r="P2" s="17"/>
    </row>
    <row r="3" spans="2:16" ht="17.100000000000001" customHeight="1" thickTop="1" x14ac:dyDescent="0.25"/>
    <row r="4" spans="2:16" s="1" customFormat="1" ht="15.75" x14ac:dyDescent="0.25">
      <c r="B4" s="5" t="s">
        <v>1</v>
      </c>
      <c r="C4" s="5" t="s">
        <v>16</v>
      </c>
      <c r="D4" s="5" t="s">
        <v>18</v>
      </c>
      <c r="N4" s="5" t="s">
        <v>1</v>
      </c>
      <c r="O4" s="5" t="s">
        <v>16</v>
      </c>
      <c r="P4" s="5" t="s">
        <v>18</v>
      </c>
    </row>
    <row r="5" spans="2:16" ht="17.100000000000001" customHeight="1" x14ac:dyDescent="0.25">
      <c r="B5" s="6" t="s">
        <v>8</v>
      </c>
      <c r="C5" s="6">
        <v>1</v>
      </c>
      <c r="D5" s="7">
        <v>1500</v>
      </c>
      <c r="N5" s="6" t="s">
        <v>8</v>
      </c>
      <c r="O5" s="6">
        <v>0</v>
      </c>
      <c r="P5" s="7">
        <v>1500</v>
      </c>
    </row>
    <row r="6" spans="2:16" ht="17.100000000000001" customHeight="1" x14ac:dyDescent="0.25">
      <c r="B6" s="6" t="s">
        <v>9</v>
      </c>
      <c r="C6" s="6">
        <v>2</v>
      </c>
      <c r="D6" s="7">
        <v>1530</v>
      </c>
      <c r="N6" s="6" t="s">
        <v>9</v>
      </c>
      <c r="O6" s="6">
        <v>1</v>
      </c>
      <c r="P6" s="7">
        <v>1530</v>
      </c>
    </row>
    <row r="7" spans="2:16" ht="17.100000000000001" customHeight="1" x14ac:dyDescent="0.25">
      <c r="B7" s="6" t="s">
        <v>19</v>
      </c>
      <c r="C7" s="6">
        <v>3</v>
      </c>
      <c r="D7" s="7">
        <v>1950</v>
      </c>
      <c r="N7" s="6" t="s">
        <v>19</v>
      </c>
      <c r="O7" s="6">
        <v>2</v>
      </c>
      <c r="P7" s="7">
        <v>1950</v>
      </c>
    </row>
    <row r="8" spans="2:16" ht="17.100000000000001" customHeight="1" x14ac:dyDescent="0.25">
      <c r="B8" s="6" t="s">
        <v>20</v>
      </c>
      <c r="C8" s="6">
        <v>4</v>
      </c>
      <c r="D8" s="7">
        <v>2000</v>
      </c>
      <c r="N8" s="6" t="s">
        <v>20</v>
      </c>
      <c r="O8" s="6">
        <v>3</v>
      </c>
      <c r="P8" s="7">
        <v>2000</v>
      </c>
    </row>
    <row r="9" spans="2:16" ht="17.100000000000001" customHeight="1" x14ac:dyDescent="0.25">
      <c r="B9" s="6" t="s">
        <v>21</v>
      </c>
      <c r="C9" s="6">
        <v>5</v>
      </c>
      <c r="D9" s="7">
        <v>1600</v>
      </c>
      <c r="N9" s="6" t="s">
        <v>21</v>
      </c>
      <c r="O9" s="6">
        <v>4</v>
      </c>
      <c r="P9" s="7">
        <v>1600</v>
      </c>
    </row>
    <row r="10" spans="2:16" ht="17.100000000000001" customHeight="1" x14ac:dyDescent="0.25">
      <c r="B10" s="6" t="s">
        <v>22</v>
      </c>
      <c r="C10" s="6">
        <v>6</v>
      </c>
      <c r="D10" s="7">
        <f>_xlfn.FORECAST.ETS(C10,$D$5:$D$9,$C$5:$C$9,1,1)</f>
        <v>1808.1004788392083</v>
      </c>
      <c r="N10" s="6" t="s">
        <v>22</v>
      </c>
      <c r="O10" s="6">
        <v>5</v>
      </c>
      <c r="P10" s="7">
        <v>1870</v>
      </c>
    </row>
    <row r="11" spans="2:16" ht="17.100000000000001" customHeight="1" x14ac:dyDescent="0.25">
      <c r="B11" s="6" t="s">
        <v>3</v>
      </c>
      <c r="C11" s="6">
        <v>7</v>
      </c>
      <c r="D11" s="7">
        <f t="shared" ref="D11:D16" si="0">_xlfn.FORECAST.ETS(C11,$D$5:$D$9,$C$5:$C$9,1,1)</f>
        <v>1858.2759732370446</v>
      </c>
      <c r="N11" s="6" t="s">
        <v>3</v>
      </c>
      <c r="O11" s="6">
        <v>6</v>
      </c>
      <c r="P11" s="7">
        <v>1900</v>
      </c>
    </row>
    <row r="12" spans="2:16" ht="17.100000000000001" customHeight="1" x14ac:dyDescent="0.25">
      <c r="B12" s="6" t="s">
        <v>4</v>
      </c>
      <c r="C12" s="6">
        <v>8</v>
      </c>
      <c r="D12" s="7">
        <f t="shared" si="0"/>
        <v>1908.4514676348808</v>
      </c>
      <c r="N12" s="6" t="s">
        <v>4</v>
      </c>
      <c r="O12" s="6">
        <v>7</v>
      </c>
      <c r="P12" s="7">
        <v>1708</v>
      </c>
    </row>
    <row r="13" spans="2:16" ht="17.100000000000001" customHeight="1" x14ac:dyDescent="0.25">
      <c r="B13" s="6" t="s">
        <v>5</v>
      </c>
      <c r="C13" s="6">
        <v>9</v>
      </c>
      <c r="D13" s="7">
        <f t="shared" si="0"/>
        <v>1958.6269620327173</v>
      </c>
      <c r="N13" s="6" t="s">
        <v>5</v>
      </c>
      <c r="O13" s="6">
        <v>8</v>
      </c>
      <c r="P13" s="7">
        <v>1633</v>
      </c>
    </row>
    <row r="14" spans="2:16" ht="17.100000000000001" customHeight="1" x14ac:dyDescent="0.25">
      <c r="B14" s="6" t="s">
        <v>6</v>
      </c>
      <c r="C14" s="6">
        <v>10</v>
      </c>
      <c r="D14" s="7">
        <f t="shared" si="0"/>
        <v>2008.8024564305535</v>
      </c>
      <c r="N14" s="6" t="s">
        <v>6</v>
      </c>
      <c r="O14" s="6">
        <v>9</v>
      </c>
      <c r="P14" s="7">
        <v>1500</v>
      </c>
    </row>
    <row r="15" spans="2:16" ht="17.100000000000001" customHeight="1" x14ac:dyDescent="0.25">
      <c r="B15" s="6" t="s">
        <v>7</v>
      </c>
      <c r="C15" s="6">
        <v>11</v>
      </c>
      <c r="D15" s="7">
        <f t="shared" si="0"/>
        <v>2058.97795082839</v>
      </c>
      <c r="N15" s="6" t="s">
        <v>7</v>
      </c>
      <c r="O15" s="6">
        <v>10</v>
      </c>
      <c r="P15" s="7">
        <v>1550</v>
      </c>
    </row>
    <row r="16" spans="2:16" ht="17.100000000000001" customHeight="1" x14ac:dyDescent="0.25">
      <c r="B16" s="6" t="s">
        <v>10</v>
      </c>
      <c r="C16" s="6">
        <v>12</v>
      </c>
      <c r="D16" s="7">
        <f t="shared" si="0"/>
        <v>2109.1534452262258</v>
      </c>
      <c r="N16" s="6" t="s">
        <v>10</v>
      </c>
      <c r="O16" s="6">
        <v>11</v>
      </c>
      <c r="P16" s="7">
        <v>1850</v>
      </c>
    </row>
    <row r="17" s="4" customFormat="1" ht="57" customHeight="1" x14ac:dyDescent="0.25"/>
  </sheetData>
  <mergeCells count="2">
    <mergeCell ref="B2:D2"/>
    <mergeCell ref="N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99C2A-FF11-4E36-88FF-76D866D42A87}">
  <dimension ref="B2:P17"/>
  <sheetViews>
    <sheetView showGridLines="0" workbookViewId="0">
      <selection activeCell="E17" sqref="E17"/>
    </sheetView>
  </sheetViews>
  <sheetFormatPr defaultRowHeight="17.100000000000001" customHeight="1" x14ac:dyDescent="0.25"/>
  <cols>
    <col min="1" max="1" width="5.7109375" style="4" customWidth="1"/>
    <col min="2" max="2" width="20.140625" style="4" customWidth="1"/>
    <col min="3" max="3" width="14.5703125" style="4" customWidth="1"/>
    <col min="4" max="4" width="18.28515625" style="4" customWidth="1"/>
    <col min="5" max="5" width="26.7109375" style="4" customWidth="1"/>
    <col min="6" max="13" width="9.140625" style="4"/>
    <col min="14" max="14" width="20.140625" style="4" customWidth="1"/>
    <col min="15" max="15" width="14.5703125" style="4" customWidth="1"/>
    <col min="16" max="16" width="18.28515625" style="4" customWidth="1"/>
    <col min="17" max="16384" width="9.140625" style="4"/>
  </cols>
  <sheetData>
    <row r="2" spans="2:16" ht="19.5" thickBot="1" x14ac:dyDescent="0.3">
      <c r="B2" s="17" t="s">
        <v>34</v>
      </c>
      <c r="C2" s="17"/>
      <c r="D2" s="17"/>
      <c r="N2" s="17" t="s">
        <v>15</v>
      </c>
      <c r="O2" s="17"/>
      <c r="P2" s="17"/>
    </row>
    <row r="3" spans="2:16" ht="17.100000000000001" customHeight="1" thickTop="1" x14ac:dyDescent="0.25"/>
    <row r="4" spans="2:16" s="1" customFormat="1" ht="15.75" x14ac:dyDescent="0.25">
      <c r="B4" s="5" t="s">
        <v>1</v>
      </c>
      <c r="C4" s="5" t="s">
        <v>16</v>
      </c>
      <c r="D4" s="5" t="s">
        <v>18</v>
      </c>
      <c r="N4" s="5" t="s">
        <v>1</v>
      </c>
      <c r="O4" s="5" t="s">
        <v>16</v>
      </c>
      <c r="P4" s="5" t="s">
        <v>18</v>
      </c>
    </row>
    <row r="5" spans="2:16" ht="17.100000000000001" customHeight="1" x14ac:dyDescent="0.25">
      <c r="B5" s="6" t="s">
        <v>8</v>
      </c>
      <c r="C5" s="6">
        <v>1</v>
      </c>
      <c r="D5" s="7">
        <v>1500</v>
      </c>
      <c r="N5" s="6" t="s">
        <v>8</v>
      </c>
      <c r="O5" s="6">
        <v>0</v>
      </c>
      <c r="P5" s="7">
        <v>1500</v>
      </c>
    </row>
    <row r="6" spans="2:16" ht="17.100000000000001" customHeight="1" x14ac:dyDescent="0.25">
      <c r="B6" s="6" t="s">
        <v>9</v>
      </c>
      <c r="C6" s="6">
        <v>2</v>
      </c>
      <c r="D6" s="7">
        <v>1530</v>
      </c>
      <c r="N6" s="6" t="s">
        <v>9</v>
      </c>
      <c r="O6" s="6">
        <v>1</v>
      </c>
      <c r="P6" s="7">
        <v>1530</v>
      </c>
    </row>
    <row r="7" spans="2:16" ht="17.100000000000001" customHeight="1" x14ac:dyDescent="0.25">
      <c r="B7" s="6" t="s">
        <v>19</v>
      </c>
      <c r="C7" s="6">
        <v>3</v>
      </c>
      <c r="D7" s="7">
        <v>1950</v>
      </c>
      <c r="N7" s="6" t="s">
        <v>19</v>
      </c>
      <c r="O7" s="6">
        <v>2</v>
      </c>
      <c r="P7" s="7">
        <v>1950</v>
      </c>
    </row>
    <row r="8" spans="2:16" ht="17.100000000000001" customHeight="1" x14ac:dyDescent="0.25">
      <c r="B8" s="6" t="s">
        <v>20</v>
      </c>
      <c r="C8" s="6">
        <v>4</v>
      </c>
      <c r="D8" s="7">
        <v>2000</v>
      </c>
      <c r="N8" s="6" t="s">
        <v>20</v>
      </c>
      <c r="O8" s="6">
        <v>3</v>
      </c>
      <c r="P8" s="7">
        <v>2000</v>
      </c>
    </row>
    <row r="9" spans="2:16" ht="17.100000000000001" customHeight="1" x14ac:dyDescent="0.25">
      <c r="B9" s="6" t="s">
        <v>21</v>
      </c>
      <c r="C9" s="6">
        <v>5</v>
      </c>
      <c r="D9" s="7">
        <v>1600</v>
      </c>
      <c r="N9" s="6" t="s">
        <v>21</v>
      </c>
      <c r="O9" s="6">
        <v>4</v>
      </c>
      <c r="P9" s="7">
        <v>1600</v>
      </c>
    </row>
    <row r="10" spans="2:16" ht="17.100000000000001" customHeight="1" x14ac:dyDescent="0.25">
      <c r="B10" s="6" t="s">
        <v>22</v>
      </c>
      <c r="C10" s="6">
        <v>6</v>
      </c>
      <c r="D10" s="7"/>
      <c r="N10" s="6" t="s">
        <v>22</v>
      </c>
      <c r="O10" s="6">
        <v>5</v>
      </c>
      <c r="P10" s="7">
        <v>1870</v>
      </c>
    </row>
    <row r="11" spans="2:16" ht="17.100000000000001" customHeight="1" x14ac:dyDescent="0.25">
      <c r="B11" s="6" t="s">
        <v>3</v>
      </c>
      <c r="C11" s="6">
        <v>7</v>
      </c>
      <c r="D11" s="7"/>
      <c r="N11" s="6" t="s">
        <v>3</v>
      </c>
      <c r="O11" s="6">
        <v>6</v>
      </c>
      <c r="P11" s="7">
        <v>1900</v>
      </c>
    </row>
    <row r="12" spans="2:16" ht="17.100000000000001" customHeight="1" x14ac:dyDescent="0.25">
      <c r="B12" s="6" t="s">
        <v>4</v>
      </c>
      <c r="C12" s="6">
        <v>8</v>
      </c>
      <c r="D12" s="7"/>
      <c r="N12" s="6" t="s">
        <v>4</v>
      </c>
      <c r="O12" s="6">
        <v>7</v>
      </c>
      <c r="P12" s="7">
        <v>1708</v>
      </c>
    </row>
    <row r="13" spans="2:16" ht="17.100000000000001" customHeight="1" x14ac:dyDescent="0.25">
      <c r="B13" s="6" t="s">
        <v>5</v>
      </c>
      <c r="C13" s="6">
        <v>9</v>
      </c>
      <c r="D13" s="7"/>
      <c r="N13" s="6" t="s">
        <v>5</v>
      </c>
      <c r="O13" s="6">
        <v>8</v>
      </c>
      <c r="P13" s="7">
        <v>1633</v>
      </c>
    </row>
    <row r="14" spans="2:16" ht="17.100000000000001" customHeight="1" x14ac:dyDescent="0.25">
      <c r="B14" s="6" t="s">
        <v>6</v>
      </c>
      <c r="C14" s="6">
        <v>10</v>
      </c>
      <c r="D14" s="7"/>
      <c r="N14" s="6" t="s">
        <v>6</v>
      </c>
      <c r="O14" s="6">
        <v>9</v>
      </c>
      <c r="P14" s="7">
        <v>1500</v>
      </c>
    </row>
    <row r="15" spans="2:16" ht="17.100000000000001" customHeight="1" x14ac:dyDescent="0.25">
      <c r="B15" s="6" t="s">
        <v>7</v>
      </c>
      <c r="C15" s="6">
        <v>11</v>
      </c>
      <c r="D15" s="7"/>
      <c r="N15" s="6" t="s">
        <v>7</v>
      </c>
      <c r="O15" s="6">
        <v>10</v>
      </c>
      <c r="P15" s="7">
        <v>1550</v>
      </c>
    </row>
    <row r="16" spans="2:16" ht="17.100000000000001" customHeight="1" x14ac:dyDescent="0.25">
      <c r="B16" s="6" t="s">
        <v>10</v>
      </c>
      <c r="C16" s="6">
        <v>12</v>
      </c>
      <c r="D16" s="7"/>
      <c r="N16" s="6" t="s">
        <v>10</v>
      </c>
      <c r="O16" s="6">
        <v>11</v>
      </c>
      <c r="P16" s="7">
        <v>1850</v>
      </c>
    </row>
    <row r="17" s="4" customFormat="1" ht="46.5" customHeight="1" x14ac:dyDescent="0.25"/>
  </sheetData>
  <mergeCells count="2">
    <mergeCell ref="B2:D2"/>
    <mergeCell ref="N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98213-6E0E-4ADE-A7B6-3266E3A81F10}">
  <dimension ref="B2:E12"/>
  <sheetViews>
    <sheetView showGridLines="0" workbookViewId="0">
      <selection activeCell="B3" sqref="B3"/>
    </sheetView>
  </sheetViews>
  <sheetFormatPr defaultColWidth="8.85546875" defaultRowHeight="19.899999999999999" customHeight="1" x14ac:dyDescent="0.25"/>
  <cols>
    <col min="1" max="1" width="4.28515625" style="1" customWidth="1"/>
    <col min="2" max="2" width="10.140625" style="1" customWidth="1"/>
    <col min="3" max="3" width="11.42578125" style="1" customWidth="1"/>
    <col min="4" max="4" width="10.28515625" style="1" customWidth="1"/>
    <col min="5" max="5" width="17.7109375" style="1" customWidth="1"/>
    <col min="6" max="16384" width="8.85546875" style="1"/>
  </cols>
  <sheetData>
    <row r="2" spans="2:5" ht="19.899999999999999" customHeight="1" x14ac:dyDescent="0.25">
      <c r="B2" s="18" t="s">
        <v>13</v>
      </c>
      <c r="C2" s="18"/>
      <c r="D2" s="18"/>
      <c r="E2" s="18"/>
    </row>
    <row r="3" spans="2:5" ht="15" customHeight="1" x14ac:dyDescent="0.25"/>
    <row r="4" spans="2:5" ht="19.899999999999999" customHeight="1" x14ac:dyDescent="0.25">
      <c r="B4" s="2" t="s">
        <v>0</v>
      </c>
      <c r="C4" s="2" t="s">
        <v>1</v>
      </c>
      <c r="D4" s="2" t="s">
        <v>2</v>
      </c>
      <c r="E4" s="2" t="s">
        <v>12</v>
      </c>
    </row>
    <row r="5" spans="2:5" ht="19.899999999999999" customHeight="1" x14ac:dyDescent="0.25">
      <c r="B5" s="3">
        <v>1</v>
      </c>
      <c r="C5" s="3" t="s">
        <v>3</v>
      </c>
      <c r="D5" s="3">
        <v>2000</v>
      </c>
      <c r="E5" s="3"/>
    </row>
    <row r="6" spans="2:5" ht="19.899999999999999" customHeight="1" x14ac:dyDescent="0.25">
      <c r="B6" s="3">
        <v>2</v>
      </c>
      <c r="C6" s="3" t="s">
        <v>4</v>
      </c>
      <c r="D6" s="3">
        <v>1300</v>
      </c>
      <c r="E6" s="3"/>
    </row>
    <row r="7" spans="2:5" ht="19.899999999999999" customHeight="1" x14ac:dyDescent="0.25">
      <c r="B7" s="3">
        <v>3</v>
      </c>
      <c r="C7" s="3" t="s">
        <v>5</v>
      </c>
      <c r="D7" s="3">
        <v>2200</v>
      </c>
      <c r="E7" s="3"/>
    </row>
    <row r="8" spans="2:5" ht="19.899999999999999" customHeight="1" x14ac:dyDescent="0.25">
      <c r="B8" s="3">
        <v>4</v>
      </c>
      <c r="C8" s="3" t="s">
        <v>6</v>
      </c>
      <c r="D8" s="3">
        <v>1500</v>
      </c>
      <c r="E8" s="3"/>
    </row>
    <row r="9" spans="2:5" ht="19.899999999999999" customHeight="1" x14ac:dyDescent="0.25">
      <c r="B9" s="3">
        <v>5</v>
      </c>
      <c r="C9" s="3" t="s">
        <v>7</v>
      </c>
      <c r="D9" s="3">
        <v>1300</v>
      </c>
      <c r="E9" s="3"/>
    </row>
    <row r="10" spans="2:5" ht="19.899999999999999" customHeight="1" x14ac:dyDescent="0.25">
      <c r="B10" s="3">
        <v>6</v>
      </c>
      <c r="C10" s="3" t="s">
        <v>10</v>
      </c>
      <c r="D10" s="3">
        <v>4000</v>
      </c>
      <c r="E10" s="3"/>
    </row>
    <row r="11" spans="2:5" ht="19.899999999999999" customHeight="1" x14ac:dyDescent="0.25">
      <c r="B11" s="3">
        <v>7</v>
      </c>
      <c r="C11" s="3" t="s">
        <v>8</v>
      </c>
      <c r="D11" s="3">
        <v>1000</v>
      </c>
      <c r="E11" s="3"/>
    </row>
    <row r="12" spans="2:5" ht="19.899999999999999" customHeight="1" x14ac:dyDescent="0.25">
      <c r="B12" s="3">
        <v>8</v>
      </c>
      <c r="C12" s="3" t="s">
        <v>9</v>
      </c>
      <c r="D12" s="3">
        <v>2200</v>
      </c>
      <c r="E12" s="3"/>
    </row>
  </sheetData>
  <mergeCells count="1">
    <mergeCell ref="B2:E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Analysis</vt:lpstr>
      <vt:lpstr>Solver</vt:lpstr>
      <vt:lpstr>FORECAST</vt:lpstr>
      <vt:lpstr>Forecast Sheet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goni ridwan</dc:creator>
  <cp:lastModifiedBy>YOUSUF</cp:lastModifiedBy>
  <dcterms:created xsi:type="dcterms:W3CDTF">2022-07-04T10:40:12Z</dcterms:created>
  <dcterms:modified xsi:type="dcterms:W3CDTF">2023-06-22T16:59:12Z</dcterms:modified>
</cp:coreProperties>
</file>