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13\4381\New folder\"/>
    </mc:Choice>
  </mc:AlternateContent>
  <xr:revisionPtr revIDLastSave="0" documentId="13_ncr:1_{7CA85243-814F-4E83-B5F8-49A60B6AAD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ventional Method" sheetId="2" r:id="rId1"/>
    <sheet name="Using PMT func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I7" i="2"/>
  <c r="C6" i="2"/>
  <c r="C9" i="2"/>
  <c r="C10" i="2"/>
  <c r="C11" i="2"/>
  <c r="C12" i="2"/>
  <c r="C13" i="2"/>
  <c r="C14" i="2"/>
  <c r="C15" i="2"/>
  <c r="C16" i="2"/>
  <c r="C17" i="2"/>
  <c r="C8" i="2"/>
  <c r="C7" i="2"/>
  <c r="F5" i="2"/>
  <c r="F5" i="1"/>
  <c r="I7" i="1"/>
  <c r="D6" i="2" l="1"/>
  <c r="E6" i="2" s="1"/>
  <c r="F6" i="2" s="1"/>
  <c r="D7" i="2" s="1"/>
  <c r="E7" i="2" s="1"/>
  <c r="C15" i="1"/>
  <c r="C11" i="1"/>
  <c r="C7" i="1"/>
  <c r="C14" i="1"/>
  <c r="C10" i="1"/>
  <c r="D6" i="1"/>
  <c r="C17" i="1"/>
  <c r="C13" i="1"/>
  <c r="C9" i="1"/>
  <c r="C16" i="1"/>
  <c r="C12" i="1"/>
  <c r="C8" i="1"/>
  <c r="E6" i="1" l="1"/>
  <c r="F6" i="1" s="1"/>
  <c r="D7" i="1" s="1"/>
  <c r="E7" i="1" s="1"/>
  <c r="F7" i="1" s="1"/>
  <c r="F7" i="2" l="1"/>
  <c r="D8" i="2" s="1"/>
  <c r="E8" i="2" s="1"/>
  <c r="D8" i="1"/>
  <c r="E8" i="1" l="1"/>
  <c r="F8" i="1" s="1"/>
  <c r="F8" i="2" l="1"/>
  <c r="D9" i="2" s="1"/>
  <c r="D9" i="1"/>
  <c r="E9" i="1" l="1"/>
  <c r="F9" i="1" s="1"/>
  <c r="D10" i="1" l="1"/>
  <c r="E10" i="1" l="1"/>
  <c r="F10" i="1" s="1"/>
  <c r="D11" i="1" l="1"/>
  <c r="E11" i="1" s="1"/>
  <c r="F11" i="1" s="1"/>
  <c r="D12" i="1" l="1"/>
  <c r="E12" i="1" s="1"/>
  <c r="F12" i="1" s="1"/>
  <c r="D13" i="1" l="1"/>
  <c r="E13" i="1" s="1"/>
  <c r="F13" i="1" s="1"/>
  <c r="D14" i="1" l="1"/>
  <c r="E14" i="1" s="1"/>
  <c r="F14" i="1" s="1"/>
  <c r="D15" i="1" l="1"/>
  <c r="E15" i="1" s="1"/>
  <c r="F15" i="1" s="1"/>
  <c r="D16" i="1" l="1"/>
  <c r="E16" i="1" s="1"/>
  <c r="F16" i="1" s="1"/>
  <c r="D17" i="1" l="1"/>
  <c r="E17" i="1" l="1"/>
  <c r="F17" i="1" s="1"/>
  <c r="I9" i="1"/>
  <c r="I10" i="1" s="1"/>
  <c r="E9" i="2" l="1"/>
  <c r="F9" i="2" s="1"/>
  <c r="D10" i="2" l="1"/>
  <c r="E10" i="2" s="1"/>
  <c r="F10" i="2" s="1"/>
  <c r="D11" i="2" l="1"/>
  <c r="E11" i="2" s="1"/>
  <c r="F11" i="2" s="1"/>
  <c r="D12" i="2" l="1"/>
  <c r="E12" i="2" l="1"/>
  <c r="F12" i="2" s="1"/>
  <c r="D13" i="2" s="1"/>
  <c r="E13" i="2" l="1"/>
  <c r="F13" i="2" s="1"/>
  <c r="D14" i="2" s="1"/>
  <c r="E14" i="2" s="1"/>
  <c r="F14" i="2" s="1"/>
  <c r="D15" i="2" l="1"/>
  <c r="E15" i="2" s="1"/>
  <c r="F15" i="2" s="1"/>
  <c r="D16" i="2" l="1"/>
  <c r="E16" i="2" s="1"/>
  <c r="F16" i="2" s="1"/>
  <c r="D17" i="2" l="1"/>
  <c r="E17" i="2" l="1"/>
  <c r="F17" i="2" s="1"/>
  <c r="I9" i="2"/>
  <c r="I10" i="2" s="1"/>
</calcChain>
</file>

<file path=xl/sharedStrings.xml><?xml version="1.0" encoding="utf-8"?>
<sst xmlns="http://schemas.openxmlformats.org/spreadsheetml/2006/main" count="24" uniqueCount="12">
  <si>
    <t xml:space="preserve">Months </t>
  </si>
  <si>
    <t xml:space="preserve">EMI </t>
  </si>
  <si>
    <t>Principal</t>
  </si>
  <si>
    <t xml:space="preserve">Interest </t>
  </si>
  <si>
    <t xml:space="preserve">Principal Remaining </t>
  </si>
  <si>
    <t xml:space="preserve">Principal </t>
  </si>
  <si>
    <t>Tenure(Months)</t>
  </si>
  <si>
    <t xml:space="preserve">Total Interest </t>
  </si>
  <si>
    <t>Total Amount Paid</t>
  </si>
  <si>
    <t>Monthly Interest</t>
  </si>
  <si>
    <t>Applying Conventional Formula</t>
  </si>
  <si>
    <t>Using PMT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</si>
</sst>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.00"/>
    <numFmt numFmtId="165" formatCode="&quot;$&quot;#,##0"/>
    <numFmt numFmtId="166" formatCode="0.0000"/>
    <numFmt numFmtId="167" formatCode="&quot;$&quot;#,##0.0"/>
    <numFmt numFmtId="169" formatCode="&quot;$&quot;#,##0.0_);[Red]\(&quot;$&quot;#,##0.0\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166" fontId="2" fillId="0" borderId="2" xfId="2" applyNumberFormat="1" applyFont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63030-398E-41E2-AF28-C770246FFF8F}">
  <dimension ref="B2:I17"/>
  <sheetViews>
    <sheetView showGridLines="0" tabSelected="1" workbookViewId="0">
      <selection activeCell="L16" sqref="L16"/>
    </sheetView>
  </sheetViews>
  <sheetFormatPr defaultRowHeight="20.100000000000001" customHeight="1" x14ac:dyDescent="0.25"/>
  <cols>
    <col min="1" max="1" width="3.7109375" customWidth="1"/>
    <col min="2" max="2" width="12.140625" customWidth="1"/>
    <col min="3" max="3" width="14" customWidth="1"/>
    <col min="4" max="4" width="12.28515625" customWidth="1"/>
    <col min="5" max="5" width="14" customWidth="1"/>
    <col min="6" max="6" width="25" customWidth="1"/>
    <col min="7" max="7" width="4.5703125" customWidth="1"/>
    <col min="8" max="8" width="19.7109375" bestFit="1" customWidth="1"/>
    <col min="9" max="9" width="11.85546875" customWidth="1"/>
  </cols>
  <sheetData>
    <row r="2" spans="2:9" ht="20.100000000000001" customHeight="1" thickBot="1" x14ac:dyDescent="0.3">
      <c r="B2" s="10" t="s">
        <v>10</v>
      </c>
      <c r="C2" s="10"/>
      <c r="D2" s="10"/>
      <c r="E2" s="10"/>
      <c r="F2" s="10"/>
      <c r="G2" s="10"/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6" t="s">
        <v>1</v>
      </c>
      <c r="D4" s="6" t="s">
        <v>3</v>
      </c>
      <c r="E4" s="6" t="s">
        <v>2</v>
      </c>
      <c r="F4" s="6" t="s">
        <v>4</v>
      </c>
      <c r="H4" s="6" t="s">
        <v>5</v>
      </c>
      <c r="I4" s="7">
        <v>30000</v>
      </c>
    </row>
    <row r="5" spans="2:9" ht="20.100000000000001" customHeight="1" x14ac:dyDescent="0.25">
      <c r="B5" s="2">
        <v>0</v>
      </c>
      <c r="C5" s="2"/>
      <c r="D5" s="2"/>
      <c r="E5" s="2"/>
      <c r="F5" s="4">
        <f>I4</f>
        <v>30000</v>
      </c>
      <c r="H5" s="6" t="s">
        <v>3</v>
      </c>
      <c r="I5" s="8">
        <v>0.1</v>
      </c>
    </row>
    <row r="6" spans="2:9" ht="20.100000000000001" customHeight="1" x14ac:dyDescent="0.25">
      <c r="B6" s="2">
        <v>1</v>
      </c>
      <c r="C6" s="11">
        <f>$I$4*$I$5/12*(1+$I$5/12)^$I$6/((1+$I$5/12)^$I$6-1)</f>
        <v>2637.4766169002969</v>
      </c>
      <c r="D6" s="4">
        <f t="shared" ref="D6:D17" si="0">$I$7*F5</f>
        <v>250</v>
      </c>
      <c r="E6" s="12">
        <f>C6-D6</f>
        <v>2387.4766169002969</v>
      </c>
      <c r="F6" s="12">
        <f t="shared" ref="F6:F17" si="1">F5-E6</f>
        <v>27612.523383099702</v>
      </c>
      <c r="H6" s="6" t="s">
        <v>6</v>
      </c>
      <c r="I6" s="3">
        <v>12</v>
      </c>
    </row>
    <row r="7" spans="2:9" ht="20.100000000000001" customHeight="1" x14ac:dyDescent="0.25">
      <c r="B7" s="2">
        <v>2</v>
      </c>
      <c r="C7" s="11">
        <f>$I$4*$I$5/12*(1+$I$5/12)^$I$6/((1+$I$5/12)^$I$6-1)</f>
        <v>2637.4766169002969</v>
      </c>
      <c r="D7" s="4">
        <f t="shared" si="0"/>
        <v>230.10436152583085</v>
      </c>
      <c r="E7" s="12">
        <f>C7-D7</f>
        <v>2407.372255374466</v>
      </c>
      <c r="F7" s="12">
        <f t="shared" si="1"/>
        <v>25205.151127725236</v>
      </c>
      <c r="H7" s="6" t="s">
        <v>9</v>
      </c>
      <c r="I7" s="14">
        <f>I5/I6</f>
        <v>8.3333333333333332E-3</v>
      </c>
    </row>
    <row r="8" spans="2:9" ht="20.100000000000001" customHeight="1" x14ac:dyDescent="0.25">
      <c r="B8" s="2">
        <v>3</v>
      </c>
      <c r="C8" s="11">
        <f>$I$4*$I$5/12*(1+$I$5/12)^$I$6/((1+$I$5/12)^$I$6-1)</f>
        <v>2637.4766169002969</v>
      </c>
      <c r="D8" s="4">
        <f t="shared" si="0"/>
        <v>210.04292606437696</v>
      </c>
      <c r="E8" s="12">
        <f>C8-D8</f>
        <v>2427.4336908359201</v>
      </c>
      <c r="F8" s="12">
        <f t="shared" si="1"/>
        <v>22777.717436889317</v>
      </c>
      <c r="H8" s="1"/>
    </row>
    <row r="9" spans="2:9" ht="20.100000000000001" customHeight="1" x14ac:dyDescent="0.25">
      <c r="B9" s="2">
        <v>4</v>
      </c>
      <c r="C9" s="11">
        <f t="shared" ref="C9:C17" si="2">$I$4*$I$5/12*(1+$I$5/12)^$I$6/((1+$I$5/12)^$I$6-1)</f>
        <v>2637.4766169002969</v>
      </c>
      <c r="D9" s="4">
        <f t="shared" si="0"/>
        <v>189.81431197407764</v>
      </c>
      <c r="E9" s="12">
        <f>C9-D9</f>
        <v>2447.6623049262193</v>
      </c>
      <c r="F9" s="12">
        <f t="shared" si="1"/>
        <v>20330.055131963098</v>
      </c>
      <c r="H9" s="6" t="s">
        <v>7</v>
      </c>
      <c r="I9" s="7">
        <f>SUM(D6:D17)</f>
        <v>1649.7194028034464</v>
      </c>
    </row>
    <row r="10" spans="2:9" ht="20.100000000000001" customHeight="1" x14ac:dyDescent="0.25">
      <c r="B10" s="2">
        <v>5</v>
      </c>
      <c r="C10" s="11">
        <f t="shared" si="2"/>
        <v>2637.4766169002969</v>
      </c>
      <c r="D10" s="4">
        <f t="shared" si="0"/>
        <v>169.41712609969247</v>
      </c>
      <c r="E10" s="12">
        <f t="shared" ref="E10:E17" si="3">C10-D10</f>
        <v>2468.0594908006046</v>
      </c>
      <c r="F10" s="12">
        <f t="shared" si="1"/>
        <v>17861.995641162492</v>
      </c>
      <c r="H10" s="6" t="s">
        <v>8</v>
      </c>
      <c r="I10" s="7">
        <f>SUM(I9,I4)</f>
        <v>31649.719402803446</v>
      </c>
    </row>
    <row r="11" spans="2:9" ht="20.100000000000001" customHeight="1" x14ac:dyDescent="0.25">
      <c r="B11" s="2">
        <v>6</v>
      </c>
      <c r="C11" s="11">
        <f t="shared" si="2"/>
        <v>2637.4766169002969</v>
      </c>
      <c r="D11" s="4">
        <f t="shared" si="0"/>
        <v>148.84996367635409</v>
      </c>
      <c r="E11" s="12">
        <f t="shared" si="3"/>
        <v>2488.6266532239429</v>
      </c>
      <c r="F11" s="12">
        <f t="shared" si="1"/>
        <v>15373.368987938549</v>
      </c>
    </row>
    <row r="12" spans="2:9" ht="20.100000000000001" customHeight="1" x14ac:dyDescent="0.25">
      <c r="B12" s="2">
        <v>7</v>
      </c>
      <c r="C12" s="11">
        <f t="shared" si="2"/>
        <v>2637.4766169002969</v>
      </c>
      <c r="D12" s="4">
        <f t="shared" si="0"/>
        <v>128.11140823282125</v>
      </c>
      <c r="E12" s="12">
        <f t="shared" si="3"/>
        <v>2509.3652086674756</v>
      </c>
      <c r="F12" s="12">
        <f t="shared" si="1"/>
        <v>12864.003779271074</v>
      </c>
    </row>
    <row r="13" spans="2:9" ht="20.100000000000001" customHeight="1" x14ac:dyDescent="0.25">
      <c r="B13" s="2">
        <v>8</v>
      </c>
      <c r="C13" s="11">
        <f t="shared" si="2"/>
        <v>2637.4766169002969</v>
      </c>
      <c r="D13" s="4">
        <f t="shared" si="0"/>
        <v>107.20003149392561</v>
      </c>
      <c r="E13" s="12">
        <f t="shared" si="3"/>
        <v>2530.2765854063714</v>
      </c>
      <c r="F13" s="12">
        <f t="shared" si="1"/>
        <v>10333.727193864703</v>
      </c>
    </row>
    <row r="14" spans="2:9" ht="20.100000000000001" customHeight="1" x14ac:dyDescent="0.25">
      <c r="B14" s="2">
        <v>9</v>
      </c>
      <c r="C14" s="11">
        <f t="shared" si="2"/>
        <v>2637.4766169002969</v>
      </c>
      <c r="D14" s="4">
        <f t="shared" si="0"/>
        <v>86.114393282205853</v>
      </c>
      <c r="E14" s="12">
        <f t="shared" si="3"/>
        <v>2551.3622236180909</v>
      </c>
      <c r="F14" s="12">
        <f t="shared" si="1"/>
        <v>7782.3649702466118</v>
      </c>
    </row>
    <row r="15" spans="2:9" ht="20.100000000000001" customHeight="1" x14ac:dyDescent="0.25">
      <c r="B15" s="2">
        <v>10</v>
      </c>
      <c r="C15" s="11">
        <f t="shared" si="2"/>
        <v>2637.4766169002969</v>
      </c>
      <c r="D15" s="4">
        <f t="shared" si="0"/>
        <v>64.853041418721759</v>
      </c>
      <c r="E15" s="12">
        <f t="shared" si="3"/>
        <v>2572.6235754815752</v>
      </c>
      <c r="F15" s="12">
        <f t="shared" si="1"/>
        <v>5209.7413947650366</v>
      </c>
    </row>
    <row r="16" spans="2:9" ht="20.100000000000001" customHeight="1" x14ac:dyDescent="0.25">
      <c r="B16" s="2">
        <v>11</v>
      </c>
      <c r="C16" s="11">
        <f t="shared" si="2"/>
        <v>2637.4766169002969</v>
      </c>
      <c r="D16" s="4">
        <f t="shared" si="0"/>
        <v>43.414511623041975</v>
      </c>
      <c r="E16" s="12">
        <f t="shared" si="3"/>
        <v>2594.0621052772549</v>
      </c>
      <c r="F16" s="12">
        <f t="shared" si="1"/>
        <v>2615.6792894877817</v>
      </c>
    </row>
    <row r="17" spans="2:6" ht="20.100000000000001" customHeight="1" x14ac:dyDescent="0.25">
      <c r="B17" s="2">
        <v>12</v>
      </c>
      <c r="C17" s="11">
        <f t="shared" si="2"/>
        <v>2637.4766169002969</v>
      </c>
      <c r="D17" s="4">
        <f t="shared" si="0"/>
        <v>21.797327412398182</v>
      </c>
      <c r="E17" s="12">
        <f t="shared" si="3"/>
        <v>2615.6792894878986</v>
      </c>
      <c r="F17" s="13">
        <f>ABS(F16-E17)</f>
        <v>1.1687006917782128E-10</v>
      </c>
    </row>
  </sheetData>
  <mergeCells count="1"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7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4.42578125" customWidth="1"/>
    <col min="2" max="2" width="11.7109375" customWidth="1"/>
    <col min="3" max="3" width="13.42578125" customWidth="1"/>
    <col min="4" max="4" width="14.7109375" customWidth="1"/>
    <col min="5" max="5" width="14.5703125" customWidth="1"/>
    <col min="6" max="6" width="26" customWidth="1"/>
    <col min="7" max="7" width="4.140625" customWidth="1"/>
    <col min="8" max="8" width="22.42578125" customWidth="1"/>
    <col min="9" max="9" width="15.140625" customWidth="1"/>
  </cols>
  <sheetData>
    <row r="2" spans="2:9" ht="20.100000000000001" customHeight="1" thickBot="1" x14ac:dyDescent="0.3">
      <c r="B2" s="10" t="s">
        <v>11</v>
      </c>
      <c r="C2" s="10"/>
      <c r="D2" s="10"/>
      <c r="E2" s="10"/>
      <c r="F2" s="10"/>
      <c r="G2" s="10"/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6" t="s">
        <v>1</v>
      </c>
      <c r="D4" s="6" t="s">
        <v>3</v>
      </c>
      <c r="E4" s="6" t="s">
        <v>2</v>
      </c>
      <c r="F4" s="6" t="s">
        <v>4</v>
      </c>
      <c r="H4" s="6" t="s">
        <v>5</v>
      </c>
      <c r="I4" s="7">
        <v>30000</v>
      </c>
    </row>
    <row r="5" spans="2:9" ht="20.100000000000001" customHeight="1" x14ac:dyDescent="0.25">
      <c r="B5" s="2">
        <v>0</v>
      </c>
      <c r="C5" s="2"/>
      <c r="D5" s="2"/>
      <c r="E5" s="2"/>
      <c r="F5" s="4">
        <f>I4</f>
        <v>30000</v>
      </c>
      <c r="H5" s="6" t="s">
        <v>3</v>
      </c>
      <c r="I5" s="8">
        <v>0.1</v>
      </c>
    </row>
    <row r="6" spans="2:9" ht="20.100000000000001" customHeight="1" x14ac:dyDescent="0.25">
      <c r="B6" s="2">
        <v>1</v>
      </c>
      <c r="C6" s="12">
        <f>ABS(PMT($I$7,$I$6,$F$5,0,0))</f>
        <v>2637.4766169002883</v>
      </c>
      <c r="D6" s="4">
        <f t="shared" ref="D6:D17" si="0">$I$7*F5</f>
        <v>250</v>
      </c>
      <c r="E6" s="12">
        <f t="shared" ref="E6:E17" si="1">C6-D6</f>
        <v>2387.4766169002883</v>
      </c>
      <c r="F6" s="11">
        <f t="shared" ref="F6:F17" si="2">F5-E6</f>
        <v>27612.523383099713</v>
      </c>
      <c r="H6" s="6" t="s">
        <v>6</v>
      </c>
      <c r="I6" s="3">
        <v>12</v>
      </c>
    </row>
    <row r="7" spans="2:9" ht="20.100000000000001" customHeight="1" x14ac:dyDescent="0.25">
      <c r="B7" s="2">
        <v>2</v>
      </c>
      <c r="C7" s="12">
        <f t="shared" ref="C7:C17" si="3">ABS(PMT($I$7,$I$6,$F$5,0,0))</f>
        <v>2637.4766169002883</v>
      </c>
      <c r="D7" s="4">
        <f t="shared" si="0"/>
        <v>230.10436152583094</v>
      </c>
      <c r="E7" s="12">
        <f t="shared" si="1"/>
        <v>2407.3722553744574</v>
      </c>
      <c r="F7" s="11">
        <f t="shared" si="2"/>
        <v>25205.151127725258</v>
      </c>
      <c r="H7" s="6" t="s">
        <v>9</v>
      </c>
      <c r="I7" s="9">
        <f>I5/I6</f>
        <v>8.3333333333333332E-3</v>
      </c>
    </row>
    <row r="8" spans="2:9" ht="20.100000000000001" customHeight="1" x14ac:dyDescent="0.25">
      <c r="B8" s="2">
        <v>3</v>
      </c>
      <c r="C8" s="12">
        <f t="shared" si="3"/>
        <v>2637.4766169002883</v>
      </c>
      <c r="D8" s="4">
        <f t="shared" si="0"/>
        <v>210.04292606437716</v>
      </c>
      <c r="E8" s="12">
        <f t="shared" si="1"/>
        <v>2427.433690835911</v>
      </c>
      <c r="F8" s="11">
        <f t="shared" si="2"/>
        <v>22777.717436889347</v>
      </c>
      <c r="H8" s="1"/>
    </row>
    <row r="9" spans="2:9" ht="20.100000000000001" customHeight="1" x14ac:dyDescent="0.25">
      <c r="B9" s="2">
        <v>4</v>
      </c>
      <c r="C9" s="12">
        <f t="shared" si="3"/>
        <v>2637.4766169002883</v>
      </c>
      <c r="D9" s="4">
        <f t="shared" si="0"/>
        <v>189.8143119740779</v>
      </c>
      <c r="E9" s="12">
        <f t="shared" si="1"/>
        <v>2447.6623049262103</v>
      </c>
      <c r="F9" s="11">
        <f t="shared" si="2"/>
        <v>20330.055131963138</v>
      </c>
      <c r="H9" s="6" t="s">
        <v>7</v>
      </c>
      <c r="I9" s="7">
        <f>SUM(D6:D17)</f>
        <v>1649.7194028034519</v>
      </c>
    </row>
    <row r="10" spans="2:9" ht="20.100000000000001" customHeight="1" x14ac:dyDescent="0.25">
      <c r="B10" s="2">
        <v>5</v>
      </c>
      <c r="C10" s="12">
        <f t="shared" si="3"/>
        <v>2637.4766169002883</v>
      </c>
      <c r="D10" s="4">
        <f t="shared" si="0"/>
        <v>169.41712609969281</v>
      </c>
      <c r="E10" s="12">
        <f t="shared" si="1"/>
        <v>2468.0594908005955</v>
      </c>
      <c r="F10" s="11">
        <f t="shared" si="2"/>
        <v>17861.995641162543</v>
      </c>
      <c r="H10" s="6" t="s">
        <v>8</v>
      </c>
      <c r="I10" s="7">
        <f>SUM(I9,I4)</f>
        <v>31649.71940280345</v>
      </c>
    </row>
    <row r="11" spans="2:9" ht="20.100000000000001" customHeight="1" x14ac:dyDescent="0.25">
      <c r="B11" s="2">
        <v>6</v>
      </c>
      <c r="C11" s="12">
        <f t="shared" si="3"/>
        <v>2637.4766169002883</v>
      </c>
      <c r="D11" s="4">
        <f t="shared" si="0"/>
        <v>148.84996367635452</v>
      </c>
      <c r="E11" s="12">
        <f t="shared" si="1"/>
        <v>2488.6266532239338</v>
      </c>
      <c r="F11" s="11">
        <f t="shared" si="2"/>
        <v>15373.368987938609</v>
      </c>
    </row>
    <row r="12" spans="2:9" ht="20.100000000000001" customHeight="1" x14ac:dyDescent="0.25">
      <c r="B12" s="2">
        <v>7</v>
      </c>
      <c r="C12" s="12">
        <f t="shared" si="3"/>
        <v>2637.4766169002883</v>
      </c>
      <c r="D12" s="4">
        <f t="shared" si="0"/>
        <v>128.11140823282173</v>
      </c>
      <c r="E12" s="12">
        <f t="shared" si="1"/>
        <v>2509.3652086674665</v>
      </c>
      <c r="F12" s="11">
        <f t="shared" si="2"/>
        <v>12864.003779271143</v>
      </c>
    </row>
    <row r="13" spans="2:9" ht="20.100000000000001" customHeight="1" x14ac:dyDescent="0.25">
      <c r="B13" s="2">
        <v>8</v>
      </c>
      <c r="C13" s="12">
        <f t="shared" si="3"/>
        <v>2637.4766169002883</v>
      </c>
      <c r="D13" s="4">
        <f t="shared" si="0"/>
        <v>107.20003149392619</v>
      </c>
      <c r="E13" s="12">
        <f t="shared" si="1"/>
        <v>2530.2765854063618</v>
      </c>
      <c r="F13" s="11">
        <f t="shared" si="2"/>
        <v>10333.727193864781</v>
      </c>
    </row>
    <row r="14" spans="2:9" ht="20.100000000000001" customHeight="1" x14ac:dyDescent="0.25">
      <c r="B14" s="2">
        <v>9</v>
      </c>
      <c r="C14" s="12">
        <f t="shared" si="3"/>
        <v>2637.4766169002883</v>
      </c>
      <c r="D14" s="4">
        <f t="shared" si="0"/>
        <v>86.114393282206507</v>
      </c>
      <c r="E14" s="12">
        <f t="shared" si="1"/>
        <v>2551.3622236180818</v>
      </c>
      <c r="F14" s="11">
        <f t="shared" si="2"/>
        <v>7782.3649702466992</v>
      </c>
    </row>
    <row r="15" spans="2:9" ht="20.100000000000001" customHeight="1" x14ac:dyDescent="0.25">
      <c r="B15" s="2">
        <v>10</v>
      </c>
      <c r="C15" s="12">
        <f t="shared" si="3"/>
        <v>2637.4766169002883</v>
      </c>
      <c r="D15" s="4">
        <f t="shared" si="0"/>
        <v>64.853041418722498</v>
      </c>
      <c r="E15" s="12">
        <f t="shared" si="1"/>
        <v>2572.6235754815657</v>
      </c>
      <c r="F15" s="11">
        <f t="shared" si="2"/>
        <v>5209.741394765133</v>
      </c>
    </row>
    <row r="16" spans="2:9" ht="20.100000000000001" customHeight="1" x14ac:dyDescent="0.25">
      <c r="B16" s="2">
        <v>11</v>
      </c>
      <c r="C16" s="12">
        <f t="shared" si="3"/>
        <v>2637.4766169002883</v>
      </c>
      <c r="D16" s="4">
        <f t="shared" si="0"/>
        <v>43.414511623042777</v>
      </c>
      <c r="E16" s="12">
        <f t="shared" si="1"/>
        <v>2594.0621052772453</v>
      </c>
      <c r="F16" s="11">
        <f t="shared" si="2"/>
        <v>2615.6792894878877</v>
      </c>
    </row>
    <row r="17" spans="2:6" ht="20.100000000000001" customHeight="1" x14ac:dyDescent="0.25">
      <c r="B17" s="2">
        <v>12</v>
      </c>
      <c r="C17" s="12">
        <f t="shared" si="3"/>
        <v>2637.4766169002883</v>
      </c>
      <c r="D17" s="4">
        <f t="shared" si="0"/>
        <v>21.797327412399063</v>
      </c>
      <c r="E17" s="12">
        <f t="shared" si="1"/>
        <v>2615.679289487889</v>
      </c>
      <c r="F17" s="5">
        <f t="shared" si="2"/>
        <v>0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Conventional Method</vt:lpstr>
      <vt:lpstr>Using PMT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2022-06-27T12:47:19Z</dcterms:modified>
</cp:coreProperties>
</file>