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4437_67-0037\"/>
    </mc:Choice>
  </mc:AlternateContent>
  <xr:revisionPtr revIDLastSave="0" documentId="13_ncr:1_{A06AA9E1-7AD2-4988-96BF-20D860F0DCB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w to Calculate Leave Balance" sheetId="36" r:id="rId1"/>
    <sheet name="Database" sheetId="39" r:id="rId2"/>
    <sheet name="Individual Leave Balance" sheetId="45" r:id="rId3"/>
    <sheet name="All Employee's Leave Balance" sheetId="46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46" l="1"/>
  <c r="G11" i="46"/>
  <c r="G12" i="46"/>
  <c r="G14" i="46"/>
  <c r="E6" i="46"/>
  <c r="E7" i="46"/>
  <c r="E8" i="46"/>
  <c r="E9" i="46"/>
  <c r="E10" i="46"/>
  <c r="E11" i="46"/>
  <c r="E12" i="46"/>
  <c r="E13" i="46"/>
  <c r="E14" i="46"/>
  <c r="E5" i="46"/>
  <c r="D6" i="46"/>
  <c r="F6" i="46" s="1"/>
  <c r="G6" i="46" s="1"/>
  <c r="D7" i="46"/>
  <c r="F7" i="46" s="1"/>
  <c r="G7" i="46" s="1"/>
  <c r="D8" i="46"/>
  <c r="F8" i="46" s="1"/>
  <c r="G8" i="46" s="1"/>
  <c r="D9" i="46"/>
  <c r="F9" i="46" s="1"/>
  <c r="G9" i="46" s="1"/>
  <c r="D10" i="46"/>
  <c r="F10" i="46" s="1"/>
  <c r="D11" i="46"/>
  <c r="F11" i="46" s="1"/>
  <c r="D12" i="46"/>
  <c r="F12" i="46" s="1"/>
  <c r="D13" i="46"/>
  <c r="F13" i="46" s="1"/>
  <c r="G13" i="46" s="1"/>
  <c r="D14" i="46"/>
  <c r="F14" i="46" s="1"/>
  <c r="D5" i="46"/>
  <c r="F5" i="46" l="1"/>
  <c r="G5" i="46" s="1"/>
  <c r="C9" i="45"/>
  <c r="C7" i="45"/>
  <c r="C8" i="45" l="1"/>
  <c r="C10" i="45" s="1"/>
  <c r="C11" i="45" s="1"/>
</calcChain>
</file>

<file path=xl/sharedStrings.xml><?xml version="1.0" encoding="utf-8"?>
<sst xmlns="http://schemas.openxmlformats.org/spreadsheetml/2006/main" count="64" uniqueCount="29">
  <si>
    <t>Employee</t>
  </si>
  <si>
    <t>Mathew Jones</t>
  </si>
  <si>
    <t>Adam Smith</t>
  </si>
  <si>
    <t>Michael Clarke</t>
  </si>
  <si>
    <t>Jack Sparrow</t>
  </si>
  <si>
    <t>David Luiz</t>
  </si>
  <si>
    <t>Peter Williams</t>
  </si>
  <si>
    <t>Emily Jones</t>
  </si>
  <si>
    <t>Louis Henrique</t>
  </si>
  <si>
    <t>Kevin Petersen</t>
  </si>
  <si>
    <t>Andy Mitchell</t>
  </si>
  <si>
    <t>Leaves Allowed</t>
  </si>
  <si>
    <t>Leaves Taken</t>
  </si>
  <si>
    <t>Leaves Remain</t>
  </si>
  <si>
    <t xml:space="preserve">How to Calculate Leave Balance in Excel </t>
  </si>
  <si>
    <t>Employee Database &amp; Leave Structure</t>
  </si>
  <si>
    <t>Annual Leave</t>
  </si>
  <si>
    <t>Years of Service</t>
  </si>
  <si>
    <t>16-20</t>
  </si>
  <si>
    <t>6-10</t>
  </si>
  <si>
    <t>11-15</t>
  </si>
  <si>
    <t>2-5</t>
  </si>
  <si>
    <t>0-1</t>
  </si>
  <si>
    <t>&gt;20</t>
  </si>
  <si>
    <t>Calculating Individual Leave Balance</t>
  </si>
  <si>
    <t>Calculating All Employee's Leave Balance</t>
  </si>
  <si>
    <r>
      <rPr>
        <b/>
        <sz val="11"/>
        <color theme="1"/>
        <rFont val="Calibri"/>
        <family val="2"/>
        <scheme val="minor"/>
      </rPr>
      <t>N.B:</t>
    </r>
    <r>
      <rPr>
        <sz val="11"/>
        <color theme="1"/>
        <rFont val="Calibri"/>
        <family val="2"/>
        <scheme val="minor"/>
      </rPr>
      <t xml:space="preserve"> The years of service value between two classes will possess the value of their pervious class. Like, if someone works more than 5 years, but less than 6 years, he/she will have 8 annual leaves as per the 2-5 years of service class.</t>
    </r>
  </si>
  <si>
    <t>Joining Date</t>
  </si>
  <si>
    <t>Leave Structure According to the Years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</si>
</sst>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6" fillId="4" borderId="2" xfId="3" applyBorder="1" applyAlignment="1">
      <alignment horizontal="center" vertical="center"/>
    </xf>
    <xf numFmtId="9" fontId="6" fillId="4" borderId="2" xfId="3" applyNumberFormat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3" fillId="2" borderId="2" xfId="2" applyFont="1" applyBorder="1" applyAlignment="1">
      <alignment horizontal="center" vertical="center"/>
    </xf>
  </cellXfs>
  <cellStyles count="4">
    <cellStyle name="40% - Accent6" xfId="3" builtinId="51"/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2B499-5B05-445F-BDAF-58E45D631AB3}">
  <sheetPr codeName="Sheet1"/>
  <dimension ref="B2:F15"/>
  <sheetViews>
    <sheetView showGridLines="0" tabSelected="1" workbookViewId="0">
      <selection activeCell="K15" sqref="K15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16.42578125" style="1" customWidth="1"/>
    <col min="4" max="4" width="16.7109375" style="1" customWidth="1"/>
    <col min="5" max="5" width="17.28515625" style="1" customWidth="1"/>
    <col min="6" max="6" width="16.85546875" style="1" customWidth="1"/>
    <col min="7" max="7" width="12.140625" style="1" customWidth="1"/>
    <col min="8" max="8" width="64.85546875" style="1" customWidth="1"/>
    <col min="9" max="16384" width="9.140625" style="1"/>
  </cols>
  <sheetData>
    <row r="2" spans="2:6" ht="20.100000000000001" customHeight="1" x14ac:dyDescent="0.25">
      <c r="B2" s="11" t="s">
        <v>14</v>
      </c>
      <c r="C2" s="11"/>
      <c r="D2" s="11"/>
      <c r="E2" s="11"/>
      <c r="F2" s="11"/>
    </row>
    <row r="4" spans="2:6" ht="20.100000000000001" customHeight="1" x14ac:dyDescent="0.25">
      <c r="B4" s="2" t="s">
        <v>0</v>
      </c>
      <c r="C4" s="2" t="s">
        <v>27</v>
      </c>
      <c r="D4" s="2" t="s">
        <v>12</v>
      </c>
      <c r="E4" s="2" t="s">
        <v>11</v>
      </c>
      <c r="F4" s="2" t="s">
        <v>13</v>
      </c>
    </row>
    <row r="5" spans="2:6" ht="20.100000000000001" customHeight="1" x14ac:dyDescent="0.25">
      <c r="B5" s="5" t="s">
        <v>1</v>
      </c>
      <c r="C5" s="7">
        <v>39823</v>
      </c>
      <c r="D5" s="5">
        <v>7</v>
      </c>
      <c r="E5" s="5"/>
      <c r="F5" s="5"/>
    </row>
    <row r="6" spans="2:6" ht="20.100000000000001" customHeight="1" x14ac:dyDescent="0.25">
      <c r="B6" s="5" t="s">
        <v>2</v>
      </c>
      <c r="C6" s="7">
        <v>34121</v>
      </c>
      <c r="D6" s="5">
        <v>9</v>
      </c>
      <c r="E6" s="5"/>
      <c r="F6" s="5"/>
    </row>
    <row r="7" spans="2:6" ht="20.100000000000001" customHeight="1" x14ac:dyDescent="0.25">
      <c r="B7" s="5" t="s">
        <v>3</v>
      </c>
      <c r="C7" s="7">
        <v>35597</v>
      </c>
      <c r="D7" s="5">
        <v>6</v>
      </c>
      <c r="E7" s="5"/>
      <c r="F7" s="5"/>
    </row>
    <row r="8" spans="2:6" ht="20.100000000000001" customHeight="1" x14ac:dyDescent="0.25">
      <c r="B8" s="5" t="s">
        <v>10</v>
      </c>
      <c r="C8" s="7">
        <v>36753</v>
      </c>
      <c r="D8" s="5">
        <v>4</v>
      </c>
      <c r="E8" s="5"/>
      <c r="F8" s="5"/>
    </row>
    <row r="9" spans="2:6" ht="20.100000000000001" customHeight="1" x14ac:dyDescent="0.25">
      <c r="B9" s="5" t="s">
        <v>4</v>
      </c>
      <c r="C9" s="7">
        <v>35540</v>
      </c>
      <c r="D9" s="5">
        <v>12</v>
      </c>
      <c r="E9" s="5"/>
      <c r="F9" s="5"/>
    </row>
    <row r="10" spans="2:6" s="4" customFormat="1" ht="20.100000000000001" customHeight="1" x14ac:dyDescent="0.25">
      <c r="B10" s="5" t="s">
        <v>5</v>
      </c>
      <c r="C10" s="7">
        <v>41852</v>
      </c>
      <c r="D10" s="5">
        <v>3</v>
      </c>
      <c r="E10" s="5"/>
      <c r="F10" s="5"/>
    </row>
    <row r="11" spans="2:6" s="4" customFormat="1" ht="20.100000000000001" customHeight="1" x14ac:dyDescent="0.25">
      <c r="B11" s="5" t="s">
        <v>6</v>
      </c>
      <c r="C11" s="7">
        <v>43383</v>
      </c>
      <c r="D11" s="5">
        <v>2</v>
      </c>
      <c r="E11" s="5"/>
      <c r="F11" s="5"/>
    </row>
    <row r="12" spans="2:6" s="4" customFormat="1" ht="20.100000000000001" customHeight="1" x14ac:dyDescent="0.25">
      <c r="B12" s="5" t="s">
        <v>7</v>
      </c>
      <c r="C12" s="7">
        <v>36080</v>
      </c>
      <c r="D12" s="5">
        <v>10</v>
      </c>
      <c r="E12" s="5"/>
      <c r="F12" s="5"/>
    </row>
    <row r="13" spans="2:6" s="4" customFormat="1" ht="20.100000000000001" customHeight="1" x14ac:dyDescent="0.25">
      <c r="B13" s="5" t="s">
        <v>8</v>
      </c>
      <c r="C13" s="7">
        <v>42791</v>
      </c>
      <c r="D13" s="5">
        <v>4</v>
      </c>
      <c r="E13" s="5"/>
      <c r="F13" s="5"/>
    </row>
    <row r="14" spans="2:6" s="4" customFormat="1" ht="20.100000000000001" customHeight="1" x14ac:dyDescent="0.25">
      <c r="B14" s="5" t="s">
        <v>9</v>
      </c>
      <c r="C14" s="7">
        <v>44671</v>
      </c>
      <c r="D14" s="5">
        <v>2</v>
      </c>
      <c r="E14" s="5"/>
      <c r="F14" s="5"/>
    </row>
    <row r="15" spans="2:6" s="4" customFormat="1" ht="60.75" customHeight="1" x14ac:dyDescent="0.25">
      <c r="B15" s="3"/>
      <c r="C15" s="3"/>
      <c r="D15" s="3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0EE9-8F17-4077-B932-F6853C8E9988}">
  <dimension ref="B2:F18"/>
  <sheetViews>
    <sheetView showGridLines="0" workbookViewId="0">
      <selection activeCell="H8" sqref="H8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17.42578125" style="1" customWidth="1"/>
    <col min="4" max="4" width="4.28515625" style="1" customWidth="1"/>
    <col min="5" max="5" width="20" style="1" customWidth="1"/>
    <col min="6" max="6" width="30.140625" style="1" customWidth="1"/>
    <col min="7" max="7" width="41.28515625" style="1" customWidth="1"/>
    <col min="8" max="16384" width="9.140625" style="1"/>
  </cols>
  <sheetData>
    <row r="2" spans="2:6" ht="20.100000000000001" customHeight="1" x14ac:dyDescent="0.25">
      <c r="B2" s="11" t="s">
        <v>15</v>
      </c>
      <c r="C2" s="11"/>
      <c r="D2" s="11"/>
      <c r="E2" s="11"/>
      <c r="F2" s="11"/>
    </row>
    <row r="4" spans="2:6" ht="20.100000000000001" customHeight="1" x14ac:dyDescent="0.25">
      <c r="B4" s="2" t="s">
        <v>0</v>
      </c>
      <c r="C4" s="2" t="s">
        <v>27</v>
      </c>
      <c r="E4" s="13" t="s">
        <v>28</v>
      </c>
      <c r="F4" s="13"/>
    </row>
    <row r="5" spans="2:6" ht="20.100000000000001" customHeight="1" x14ac:dyDescent="0.25">
      <c r="B5" s="5" t="s">
        <v>1</v>
      </c>
      <c r="C5" s="7">
        <v>39823</v>
      </c>
      <c r="E5" s="9" t="s">
        <v>17</v>
      </c>
      <c r="F5" s="10" t="s">
        <v>16</v>
      </c>
    </row>
    <row r="6" spans="2:6" ht="20.100000000000001" customHeight="1" x14ac:dyDescent="0.25">
      <c r="B6" s="5" t="s">
        <v>2</v>
      </c>
      <c r="C6" s="7">
        <v>34121</v>
      </c>
      <c r="E6" s="5" t="s">
        <v>23</v>
      </c>
      <c r="F6" s="5">
        <v>25</v>
      </c>
    </row>
    <row r="7" spans="2:6" ht="20.100000000000001" customHeight="1" x14ac:dyDescent="0.25">
      <c r="B7" s="5" t="s">
        <v>3</v>
      </c>
      <c r="C7" s="7">
        <v>35597</v>
      </c>
      <c r="E7" s="8" t="s">
        <v>18</v>
      </c>
      <c r="F7" s="6">
        <v>20</v>
      </c>
    </row>
    <row r="8" spans="2:6" ht="20.100000000000001" customHeight="1" x14ac:dyDescent="0.25">
      <c r="B8" s="5" t="s">
        <v>10</v>
      </c>
      <c r="C8" s="7">
        <v>36753</v>
      </c>
      <c r="E8" s="8" t="s">
        <v>20</v>
      </c>
      <c r="F8" s="6">
        <v>16</v>
      </c>
    </row>
    <row r="9" spans="2:6" ht="20.100000000000001" customHeight="1" x14ac:dyDescent="0.25">
      <c r="B9" s="5" t="s">
        <v>4</v>
      </c>
      <c r="C9" s="7">
        <v>35540</v>
      </c>
      <c r="E9" s="8" t="s">
        <v>19</v>
      </c>
      <c r="F9" s="6">
        <v>12</v>
      </c>
    </row>
    <row r="10" spans="2:6" s="4" customFormat="1" ht="20.100000000000001" customHeight="1" x14ac:dyDescent="0.25">
      <c r="B10" s="5" t="s">
        <v>5</v>
      </c>
      <c r="C10" s="7">
        <v>41852</v>
      </c>
      <c r="E10" s="8" t="s">
        <v>21</v>
      </c>
      <c r="F10" s="6">
        <v>8</v>
      </c>
    </row>
    <row r="11" spans="2:6" s="4" customFormat="1" ht="20.100000000000001" customHeight="1" x14ac:dyDescent="0.25">
      <c r="B11" s="5" t="s">
        <v>6</v>
      </c>
      <c r="C11" s="7">
        <v>43383</v>
      </c>
      <c r="E11" s="8" t="s">
        <v>22</v>
      </c>
      <c r="F11" s="6">
        <v>2</v>
      </c>
    </row>
    <row r="12" spans="2:6" s="4" customFormat="1" ht="20.100000000000001" customHeight="1" x14ac:dyDescent="0.25">
      <c r="B12" s="5" t="s">
        <v>7</v>
      </c>
      <c r="C12" s="7">
        <v>36080</v>
      </c>
      <c r="E12" s="3"/>
      <c r="F12" s="3"/>
    </row>
    <row r="13" spans="2:6" s="4" customFormat="1" ht="20.100000000000001" customHeight="1" x14ac:dyDescent="0.25">
      <c r="B13" s="5" t="s">
        <v>8</v>
      </c>
      <c r="C13" s="7">
        <v>42791</v>
      </c>
      <c r="E13" s="12" t="s">
        <v>26</v>
      </c>
      <c r="F13" s="12"/>
    </row>
    <row r="14" spans="2:6" s="4" customFormat="1" ht="20.100000000000001" customHeight="1" x14ac:dyDescent="0.25">
      <c r="B14" s="5" t="s">
        <v>9</v>
      </c>
      <c r="C14" s="7">
        <v>44671</v>
      </c>
      <c r="E14" s="12"/>
      <c r="F14" s="12"/>
    </row>
    <row r="15" spans="2:6" s="4" customFormat="1" ht="20.100000000000001" customHeight="1" x14ac:dyDescent="0.25">
      <c r="B15" s="3"/>
      <c r="C15" s="3"/>
      <c r="D15" s="3"/>
      <c r="E15" s="12"/>
      <c r="F15" s="12"/>
    </row>
    <row r="16" spans="2:6" ht="20.100000000000001" customHeight="1" x14ac:dyDescent="0.25">
      <c r="E16" s="12"/>
      <c r="F16" s="12"/>
    </row>
    <row r="17" spans="5:6" ht="20.100000000000001" customHeight="1" x14ac:dyDescent="0.25">
      <c r="E17" s="12"/>
      <c r="F17" s="12"/>
    </row>
    <row r="18" spans="5:6" ht="105.75" customHeight="1" x14ac:dyDescent="0.25"/>
  </sheetData>
  <mergeCells count="3">
    <mergeCell ref="E4:F4"/>
    <mergeCell ref="B2:F2"/>
    <mergeCell ref="E13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15CCF-5CF2-4075-BC1E-7C4DB49D9CC4}">
  <dimension ref="B2:F15"/>
  <sheetViews>
    <sheetView showGridLines="0" workbookViewId="0">
      <selection activeCell="C10" sqref="C10"/>
    </sheetView>
  </sheetViews>
  <sheetFormatPr defaultRowHeight="20.100000000000001" customHeight="1" x14ac:dyDescent="0.25"/>
  <cols>
    <col min="1" max="1" width="3.5703125" style="1" customWidth="1"/>
    <col min="2" max="2" width="27.7109375" style="1" customWidth="1"/>
    <col min="3" max="3" width="21.5703125" style="1" customWidth="1"/>
    <col min="4" max="4" width="90.140625" style="1" customWidth="1"/>
    <col min="5" max="5" width="24.28515625" style="1" customWidth="1"/>
    <col min="6" max="6" width="20.85546875" style="1" customWidth="1"/>
    <col min="7" max="7" width="41.28515625" style="1" customWidth="1"/>
    <col min="8" max="16384" width="9.140625" style="1"/>
  </cols>
  <sheetData>
    <row r="2" spans="2:6" ht="20.100000000000001" customHeight="1" x14ac:dyDescent="0.25">
      <c r="B2" s="11" t="s">
        <v>24</v>
      </c>
      <c r="C2" s="11"/>
    </row>
    <row r="4" spans="2:6" ht="20.100000000000001" customHeight="1" x14ac:dyDescent="0.25">
      <c r="B4" s="2" t="s">
        <v>0</v>
      </c>
      <c r="C4" s="5" t="s">
        <v>1</v>
      </c>
    </row>
    <row r="7" spans="2:6" ht="20.100000000000001" customHeight="1" x14ac:dyDescent="0.25">
      <c r="B7" s="2" t="s">
        <v>27</v>
      </c>
      <c r="C7" s="7">
        <f>VLOOKUP($C$4,Database!$B$5:$C$14,2,FALSE)</f>
        <v>39823</v>
      </c>
    </row>
    <row r="8" spans="2:6" ht="20.100000000000001" customHeight="1" x14ac:dyDescent="0.25">
      <c r="B8" s="2" t="s">
        <v>17</v>
      </c>
      <c r="C8" s="5">
        <f ca="1">DATEDIF(C7,NOW(),"Y")</f>
        <v>13</v>
      </c>
    </row>
    <row r="9" spans="2:6" ht="20.100000000000001" customHeight="1" x14ac:dyDescent="0.25">
      <c r="B9" s="2" t="s">
        <v>12</v>
      </c>
      <c r="C9" s="5">
        <f>VLOOKUP($C$4,'How to Calculate Leave Balance'!$B$5:$D$14,3,FALSE)</f>
        <v>7</v>
      </c>
    </row>
    <row r="10" spans="2:6" s="4" customFormat="1" ht="20.100000000000001" customHeight="1" x14ac:dyDescent="0.25">
      <c r="B10" s="2" t="s">
        <v>11</v>
      </c>
      <c r="C10" s="5">
        <f ca="1">IF(C8&gt;20,25,IF(C8&gt;15,20,IF(C8&gt;10,16,IF(C8&gt;5,12,IF(C8&gt;1,8,2)))))</f>
        <v>16</v>
      </c>
    </row>
    <row r="11" spans="2:6" s="4" customFormat="1" ht="20.100000000000001" customHeight="1" x14ac:dyDescent="0.25">
      <c r="B11" s="2" t="s">
        <v>13</v>
      </c>
      <c r="C11" s="6">
        <f ca="1">C10-C9</f>
        <v>9</v>
      </c>
      <c r="D11" s="3"/>
    </row>
    <row r="12" spans="2:6" s="4" customFormat="1" ht="99.75" customHeight="1" x14ac:dyDescent="0.25">
      <c r="C12" s="3"/>
      <c r="D12" s="3"/>
    </row>
    <row r="13" spans="2:6" s="4" customFormat="1" ht="20.100000000000001" customHeight="1" x14ac:dyDescent="0.25">
      <c r="C13" s="3"/>
      <c r="D13" s="3"/>
    </row>
    <row r="14" spans="2:6" s="4" customFormat="1" ht="20.100000000000001" customHeight="1" x14ac:dyDescent="0.25">
      <c r="C14" s="3"/>
      <c r="D14" s="3"/>
    </row>
    <row r="15" spans="2:6" s="4" customFormat="1" ht="60.75" customHeight="1" x14ac:dyDescent="0.25">
      <c r="B15" s="3"/>
      <c r="C15" s="3"/>
      <c r="D15" s="3"/>
      <c r="E15" s="3"/>
      <c r="F15" s="3"/>
    </row>
  </sheetData>
  <mergeCells count="1">
    <mergeCell ref="B2:C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A39C9D4C-F346-4FEB-8670-CA655CAFA282}">
          <x14:formula1>
            <xm:f>'How to Calculate Leave Balance'!$B$5:$B$14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AF7B-BE89-477B-AE30-31F7A3A32364}">
  <dimension ref="B2:G15"/>
  <sheetViews>
    <sheetView showGridLines="0" workbookViewId="0">
      <selection activeCell="I9" sqref="I9"/>
    </sheetView>
  </sheetViews>
  <sheetFormatPr defaultRowHeight="20.100000000000001" customHeight="1" x14ac:dyDescent="0.25"/>
  <cols>
    <col min="1" max="1" width="3.5703125" style="1" customWidth="1"/>
    <col min="2" max="2" width="14.5703125" style="1" customWidth="1"/>
    <col min="3" max="3" width="14.140625" style="1" customWidth="1"/>
    <col min="4" max="4" width="16.85546875" style="1" customWidth="1"/>
    <col min="5" max="5" width="15.5703125" style="1" customWidth="1"/>
    <col min="6" max="6" width="17" style="1" customWidth="1"/>
    <col min="7" max="7" width="16.28515625" style="1" customWidth="1"/>
    <col min="8" max="8" width="41.28515625" style="1" customWidth="1"/>
    <col min="9" max="16384" width="9.140625" style="1"/>
  </cols>
  <sheetData>
    <row r="2" spans="2:7" ht="20.100000000000001" customHeight="1" x14ac:dyDescent="0.25">
      <c r="B2" s="11" t="s">
        <v>25</v>
      </c>
      <c r="C2" s="11"/>
      <c r="D2" s="11"/>
      <c r="E2" s="11"/>
      <c r="F2" s="11"/>
      <c r="G2" s="11"/>
    </row>
    <row r="4" spans="2:7" ht="20.100000000000001" customHeight="1" x14ac:dyDescent="0.25">
      <c r="B4" s="2" t="s">
        <v>0</v>
      </c>
      <c r="C4" s="2" t="s">
        <v>27</v>
      </c>
      <c r="D4" s="2" t="s">
        <v>17</v>
      </c>
      <c r="E4" s="2" t="s">
        <v>12</v>
      </c>
      <c r="F4" s="2" t="s">
        <v>11</v>
      </c>
      <c r="G4" s="2" t="s">
        <v>13</v>
      </c>
    </row>
    <row r="5" spans="2:7" ht="20.100000000000001" customHeight="1" x14ac:dyDescent="0.25">
      <c r="B5" s="5" t="s">
        <v>1</v>
      </c>
      <c r="C5" s="7">
        <v>39823</v>
      </c>
      <c r="D5" s="5">
        <f ca="1">DATEDIF(C5,NOW(),"Y")</f>
        <v>13</v>
      </c>
      <c r="E5" s="5">
        <f>'How to Calculate Leave Balance'!D5</f>
        <v>7</v>
      </c>
      <c r="F5" s="5">
        <f ca="1">IF(D5&gt;20,25,IF(D5&gt;15,20,IF(D5&gt;10,16,IF(D5&gt;5,12,IF(D5&gt;1,8,2)))))</f>
        <v>16</v>
      </c>
      <c r="G5" s="6">
        <f ca="1">F5-E5</f>
        <v>9</v>
      </c>
    </row>
    <row r="6" spans="2:7" ht="20.100000000000001" customHeight="1" x14ac:dyDescent="0.25">
      <c r="B6" s="5" t="s">
        <v>2</v>
      </c>
      <c r="C6" s="7">
        <v>34121</v>
      </c>
      <c r="D6" s="5">
        <f t="shared" ref="D6:D14" ca="1" si="0">DATEDIF(C6,NOW(),"Y")</f>
        <v>29</v>
      </c>
      <c r="E6" s="5">
        <f>'How to Calculate Leave Balance'!D6</f>
        <v>9</v>
      </c>
      <c r="F6" s="5">
        <f t="shared" ref="F6:F14" ca="1" si="1">IF(D6&gt;20,25,IF(D6&gt;15,20,IF(D6&gt;10,16,IF(D6&gt;5,12,IF(D6&gt;1,8,2)))))</f>
        <v>25</v>
      </c>
      <c r="G6" s="6">
        <f t="shared" ref="G6:G14" ca="1" si="2">F6-E6</f>
        <v>16</v>
      </c>
    </row>
    <row r="7" spans="2:7" ht="20.100000000000001" customHeight="1" x14ac:dyDescent="0.25">
      <c r="B7" s="5" t="s">
        <v>3</v>
      </c>
      <c r="C7" s="7">
        <v>35597</v>
      </c>
      <c r="D7" s="5">
        <f t="shared" ca="1" si="0"/>
        <v>25</v>
      </c>
      <c r="E7" s="5">
        <f>'How to Calculate Leave Balance'!D7</f>
        <v>6</v>
      </c>
      <c r="F7" s="5">
        <f t="shared" ca="1" si="1"/>
        <v>25</v>
      </c>
      <c r="G7" s="6">
        <f t="shared" ca="1" si="2"/>
        <v>19</v>
      </c>
    </row>
    <row r="8" spans="2:7" ht="20.100000000000001" customHeight="1" x14ac:dyDescent="0.25">
      <c r="B8" s="5" t="s">
        <v>10</v>
      </c>
      <c r="C8" s="7">
        <v>36753</v>
      </c>
      <c r="D8" s="5">
        <f t="shared" ca="1" si="0"/>
        <v>21</v>
      </c>
      <c r="E8" s="5">
        <f>'How to Calculate Leave Balance'!D8</f>
        <v>4</v>
      </c>
      <c r="F8" s="5">
        <f t="shared" ca="1" si="1"/>
        <v>25</v>
      </c>
      <c r="G8" s="6">
        <f t="shared" ca="1" si="2"/>
        <v>21</v>
      </c>
    </row>
    <row r="9" spans="2:7" ht="20.100000000000001" customHeight="1" x14ac:dyDescent="0.25">
      <c r="B9" s="5" t="s">
        <v>4</v>
      </c>
      <c r="C9" s="7">
        <v>35540</v>
      </c>
      <c r="D9" s="5">
        <f t="shared" ca="1" si="0"/>
        <v>25</v>
      </c>
      <c r="E9" s="5">
        <f>'How to Calculate Leave Balance'!D9</f>
        <v>12</v>
      </c>
      <c r="F9" s="5">
        <f t="shared" ca="1" si="1"/>
        <v>25</v>
      </c>
      <c r="G9" s="6">
        <f t="shared" ca="1" si="2"/>
        <v>13</v>
      </c>
    </row>
    <row r="10" spans="2:7" s="4" customFormat="1" ht="20.100000000000001" customHeight="1" x14ac:dyDescent="0.25">
      <c r="B10" s="5" t="s">
        <v>5</v>
      </c>
      <c r="C10" s="7">
        <v>41852</v>
      </c>
      <c r="D10" s="5">
        <f t="shared" ca="1" si="0"/>
        <v>7</v>
      </c>
      <c r="E10" s="5">
        <f>'How to Calculate Leave Balance'!D10</f>
        <v>3</v>
      </c>
      <c r="F10" s="5">
        <f t="shared" ca="1" si="1"/>
        <v>12</v>
      </c>
      <c r="G10" s="6">
        <f t="shared" ca="1" si="2"/>
        <v>9</v>
      </c>
    </row>
    <row r="11" spans="2:7" s="4" customFormat="1" ht="20.100000000000001" customHeight="1" x14ac:dyDescent="0.25">
      <c r="B11" s="5" t="s">
        <v>6</v>
      </c>
      <c r="C11" s="7">
        <v>43383</v>
      </c>
      <c r="D11" s="5">
        <f t="shared" ca="1" si="0"/>
        <v>3</v>
      </c>
      <c r="E11" s="5">
        <f>'How to Calculate Leave Balance'!D11</f>
        <v>2</v>
      </c>
      <c r="F11" s="5">
        <f t="shared" ca="1" si="1"/>
        <v>8</v>
      </c>
      <c r="G11" s="6">
        <f t="shared" ca="1" si="2"/>
        <v>6</v>
      </c>
    </row>
    <row r="12" spans="2:7" s="4" customFormat="1" ht="20.100000000000001" customHeight="1" x14ac:dyDescent="0.25">
      <c r="B12" s="5" t="s">
        <v>7</v>
      </c>
      <c r="C12" s="7">
        <v>36080</v>
      </c>
      <c r="D12" s="5">
        <f t="shared" ca="1" si="0"/>
        <v>23</v>
      </c>
      <c r="E12" s="5">
        <f>'How to Calculate Leave Balance'!D12</f>
        <v>10</v>
      </c>
      <c r="F12" s="5">
        <f t="shared" ca="1" si="1"/>
        <v>25</v>
      </c>
      <c r="G12" s="6">
        <f t="shared" ca="1" si="2"/>
        <v>15</v>
      </c>
    </row>
    <row r="13" spans="2:7" s="4" customFormat="1" ht="20.100000000000001" customHeight="1" x14ac:dyDescent="0.25">
      <c r="B13" s="5" t="s">
        <v>8</v>
      </c>
      <c r="C13" s="7">
        <v>42791</v>
      </c>
      <c r="D13" s="5">
        <f t="shared" ca="1" si="0"/>
        <v>5</v>
      </c>
      <c r="E13" s="5">
        <f>'How to Calculate Leave Balance'!D13</f>
        <v>4</v>
      </c>
      <c r="F13" s="5">
        <f t="shared" ca="1" si="1"/>
        <v>8</v>
      </c>
      <c r="G13" s="6">
        <f t="shared" ca="1" si="2"/>
        <v>4</v>
      </c>
    </row>
    <row r="14" spans="2:7" s="4" customFormat="1" ht="20.100000000000001" customHeight="1" x14ac:dyDescent="0.25">
      <c r="B14" s="5" t="s">
        <v>9</v>
      </c>
      <c r="C14" s="7">
        <v>44671</v>
      </c>
      <c r="D14" s="5">
        <f t="shared" ca="1" si="0"/>
        <v>0</v>
      </c>
      <c r="E14" s="5">
        <f>'How to Calculate Leave Balance'!D14</f>
        <v>2</v>
      </c>
      <c r="F14" s="5">
        <f t="shared" ca="1" si="1"/>
        <v>2</v>
      </c>
      <c r="G14" s="6">
        <f t="shared" ca="1" si="2"/>
        <v>0</v>
      </c>
    </row>
    <row r="15" spans="2:7" s="4" customFormat="1" ht="60.75" customHeight="1" x14ac:dyDescent="0.25">
      <c r="B15" s="1"/>
      <c r="C15" s="1"/>
      <c r="D15" s="1"/>
      <c r="E15" s="3"/>
      <c r="F15" s="3"/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Calculate Leave Balance</vt:lpstr>
      <vt:lpstr>Database</vt:lpstr>
      <vt:lpstr>Individual Leave Balance</vt:lpstr>
      <vt:lpstr>All Employee's Leave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2022-06-27T08:04:30Z</dcterms:modified>
</cp:coreProperties>
</file>