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4556_67-0040\Bhai\"/>
    </mc:Choice>
  </mc:AlternateContent>
  <xr:revisionPtr revIDLastSave="0" documentId="13_ncr:1_{8744E15B-9449-4C66-9129-9E39557C7B49}" xr6:coauthVersionLast="47" xr6:coauthVersionMax="47" xr10:uidLastSave="{00000000-0000-0000-0000-000000000000}"/>
  <bookViews>
    <workbookView xWindow="-120" yWindow="-120" windowWidth="20730" windowHeight="11310" activeTab="2" xr2:uid="{00000000-000D-0000-FFFF-FFFF00000000}"/>
  </bookViews>
  <sheets>
    <sheet name="Dividend Database" sheetId="39" r:id="rId1"/>
    <sheet name=" Calculator" sheetId="36" r:id="rId2"/>
    <sheet name="Make Your Own" sheetId="40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36" l="1"/>
  <c r="E10" i="36"/>
  <c r="E11" i="36"/>
  <c r="E12" i="36"/>
  <c r="E13" i="36"/>
  <c r="E14" i="36"/>
  <c r="E15" i="36"/>
  <c r="E16" i="36"/>
  <c r="E17" i="36"/>
  <c r="E18" i="36"/>
  <c r="E19" i="36"/>
  <c r="E20" i="36"/>
  <c r="E9" i="36"/>
  <c r="C6" i="39"/>
  <c r="C7" i="39"/>
  <c r="C8" i="39"/>
  <c r="C9" i="39"/>
  <c r="C10" i="39"/>
  <c r="C11" i="39"/>
  <c r="C12" i="39"/>
  <c r="C13" i="39"/>
  <c r="C14" i="39"/>
  <c r="C15" i="39"/>
  <c r="C16" i="39"/>
  <c r="C5" i="39"/>
  <c r="G9" i="36" l="1"/>
  <c r="F10" i="36" s="1"/>
  <c r="G10" i="36" s="1"/>
  <c r="H10" i="36" s="1"/>
  <c r="F11" i="36" l="1"/>
  <c r="G11" i="36" s="1"/>
  <c r="H11" i="36" s="1"/>
  <c r="H9" i="36"/>
  <c r="F12" i="36" l="1"/>
  <c r="G12" i="36" l="1"/>
  <c r="F13" i="36" s="1"/>
  <c r="G13" i="36" l="1"/>
  <c r="F14" i="36" s="1"/>
  <c r="H12" i="36"/>
  <c r="G14" i="36" l="1"/>
  <c r="F15" i="36" s="1"/>
  <c r="H13" i="36"/>
  <c r="G15" i="36" l="1"/>
  <c r="F16" i="36" s="1"/>
  <c r="H14" i="36"/>
  <c r="H15" i="36" l="1"/>
  <c r="G16" i="36"/>
  <c r="F17" i="36" s="1"/>
  <c r="G17" i="36" l="1"/>
  <c r="F18" i="36" s="1"/>
  <c r="H16" i="36"/>
  <c r="H17" i="36" l="1"/>
  <c r="G18" i="36"/>
  <c r="H18" i="36" s="1"/>
  <c r="F19" i="36" l="1"/>
  <c r="G19" i="36" s="1"/>
  <c r="H19" i="36" s="1"/>
  <c r="F20" i="36" l="1"/>
  <c r="G20" i="36" s="1"/>
  <c r="H20" i="36" s="1"/>
  <c r="F5" i="36" s="1"/>
  <c r="F6" i="36" s="1"/>
</calcChain>
</file>

<file path=xl/sharedStrings.xml><?xml version="1.0" encoding="utf-8"?>
<sst xmlns="http://schemas.openxmlformats.org/spreadsheetml/2006/main" count="26" uniqueCount="14">
  <si>
    <t>Dividend Database</t>
  </si>
  <si>
    <t>Date</t>
  </si>
  <si>
    <t>Dividend</t>
  </si>
  <si>
    <t>Initial Investment</t>
  </si>
  <si>
    <t>Ending Balance</t>
  </si>
  <si>
    <t>Cumulative Return</t>
  </si>
  <si>
    <t>Shares Beginning</t>
  </si>
  <si>
    <t>Reinvestment</t>
  </si>
  <si>
    <t>Month Beginning</t>
  </si>
  <si>
    <t>Month Ending</t>
  </si>
  <si>
    <t>Ending Reinvest Balance</t>
  </si>
  <si>
    <t>Month &amp; Year</t>
  </si>
  <si>
    <t>Dividend Reinvestment Calculator with Monthly Contributions in Excel</t>
  </si>
  <si>
    <t>Make Your Own Dividend Reinvestment Calculator with Monthly Contributions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</si>
</sst>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5" fillId="0" borderId="0" xfId="0" applyFont="1"/>
    <xf numFmtId="44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10" fontId="0" fillId="0" borderId="2" xfId="0" applyNumberFormat="1" applyBorder="1" applyAlignment="1">
      <alignment vertical="center"/>
    </xf>
    <xf numFmtId="0" fontId="3" fillId="2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4" fillId="3" borderId="0" xfId="1" applyFont="1" applyFill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0EE9-8F17-4077-B932-F6853C8E9988}">
  <dimension ref="B2:G19"/>
  <sheetViews>
    <sheetView showGridLines="0" workbookViewId="0">
      <selection activeCell="G8" sqref="G8"/>
    </sheetView>
  </sheetViews>
  <sheetFormatPr defaultRowHeight="20.100000000000001" customHeight="1" x14ac:dyDescent="0.25"/>
  <cols>
    <col min="1" max="1" width="3.5703125" style="1" customWidth="1"/>
    <col min="2" max="2" width="15" style="1" customWidth="1"/>
    <col min="3" max="3" width="16" style="1" customWidth="1"/>
    <col min="4" max="4" width="17.42578125" style="1" customWidth="1"/>
    <col min="5" max="5" width="43.7109375" style="1" customWidth="1"/>
    <col min="6" max="6" width="20" style="1" customWidth="1"/>
    <col min="7" max="7" width="30.140625" style="1" customWidth="1"/>
    <col min="8" max="8" width="41.28515625" style="1" customWidth="1"/>
    <col min="9" max="16384" width="9.140625" style="1"/>
  </cols>
  <sheetData>
    <row r="2" spans="2:7" ht="20.100000000000001" customHeight="1" x14ac:dyDescent="0.25">
      <c r="B2" s="15" t="s">
        <v>0</v>
      </c>
      <c r="C2" s="15"/>
      <c r="D2" s="15"/>
    </row>
    <row r="4" spans="2:7" ht="20.100000000000001" customHeight="1" x14ac:dyDescent="0.25">
      <c r="B4" s="2" t="s">
        <v>1</v>
      </c>
      <c r="C4" s="8" t="s">
        <v>11</v>
      </c>
      <c r="D4" s="2" t="s">
        <v>2</v>
      </c>
      <c r="G4" s="9"/>
    </row>
    <row r="5" spans="2:7" ht="20.100000000000001" customHeight="1" x14ac:dyDescent="0.25">
      <c r="B5" s="7">
        <v>44322</v>
      </c>
      <c r="C5" s="7" t="str">
        <f>TEXT(B5,"mmyy")</f>
        <v>0521</v>
      </c>
      <c r="D5" s="5">
        <v>0.61699999999999999</v>
      </c>
      <c r="G5" s="9"/>
    </row>
    <row r="6" spans="2:7" ht="20.100000000000001" customHeight="1" x14ac:dyDescent="0.25">
      <c r="B6" s="7">
        <v>44357</v>
      </c>
      <c r="C6" s="7" t="str">
        <f t="shared" ref="C6:C16" si="0">TEXT(B6,"mmyy")</f>
        <v>0621</v>
      </c>
      <c r="D6" s="5">
        <v>0.74</v>
      </c>
      <c r="G6" s="9"/>
    </row>
    <row r="7" spans="2:7" ht="20.100000000000001" customHeight="1" x14ac:dyDescent="0.25">
      <c r="B7" s="7">
        <v>44381</v>
      </c>
      <c r="C7" s="7" t="str">
        <f t="shared" si="0"/>
        <v>0721</v>
      </c>
      <c r="D7" s="5">
        <v>0.60399999999999998</v>
      </c>
      <c r="G7" s="9"/>
    </row>
    <row r="8" spans="2:7" ht="20.100000000000001" customHeight="1" x14ac:dyDescent="0.25">
      <c r="B8" s="7">
        <v>44416</v>
      </c>
      <c r="C8" s="7" t="str">
        <f t="shared" si="0"/>
        <v>0821</v>
      </c>
      <c r="D8" s="5">
        <v>0.66600000000000004</v>
      </c>
      <c r="G8" s="9"/>
    </row>
    <row r="9" spans="2:7" ht="20.100000000000001" customHeight="1" x14ac:dyDescent="0.25">
      <c r="B9" s="7">
        <v>44451</v>
      </c>
      <c r="C9" s="7" t="str">
        <f t="shared" si="0"/>
        <v>0921</v>
      </c>
      <c r="D9" s="5">
        <v>0.76500000000000001</v>
      </c>
      <c r="F9" s="4"/>
      <c r="G9" s="9"/>
    </row>
    <row r="10" spans="2:7" s="4" customFormat="1" ht="20.100000000000001" customHeight="1" x14ac:dyDescent="0.25">
      <c r="B10" s="7">
        <v>44472</v>
      </c>
      <c r="C10" s="7" t="str">
        <f t="shared" si="0"/>
        <v>1021</v>
      </c>
      <c r="D10" s="5">
        <v>0.98399999999999999</v>
      </c>
      <c r="G10" s="9"/>
    </row>
    <row r="11" spans="2:7" s="4" customFormat="1" ht="20.100000000000001" customHeight="1" x14ac:dyDescent="0.25">
      <c r="B11" s="7">
        <v>44505</v>
      </c>
      <c r="C11" s="7" t="str">
        <f t="shared" si="0"/>
        <v>1121</v>
      </c>
      <c r="D11" s="5">
        <v>0.70599999999999996</v>
      </c>
      <c r="G11" s="9"/>
    </row>
    <row r="12" spans="2:7" s="4" customFormat="1" ht="20.100000000000001" customHeight="1" x14ac:dyDescent="0.25">
      <c r="B12" s="7">
        <v>44537</v>
      </c>
      <c r="C12" s="7" t="str">
        <f t="shared" si="0"/>
        <v>1221</v>
      </c>
      <c r="D12" s="5">
        <v>0.82599999999999996</v>
      </c>
      <c r="G12" s="9"/>
    </row>
    <row r="13" spans="2:7" s="4" customFormat="1" ht="20.100000000000001" customHeight="1" x14ac:dyDescent="0.25">
      <c r="B13" s="7">
        <v>44574</v>
      </c>
      <c r="C13" s="7" t="str">
        <f t="shared" si="0"/>
        <v>0122</v>
      </c>
      <c r="D13" s="5">
        <v>0.82899999999999996</v>
      </c>
      <c r="G13" s="9"/>
    </row>
    <row r="14" spans="2:7" s="4" customFormat="1" ht="20.100000000000001" customHeight="1" x14ac:dyDescent="0.25">
      <c r="B14" s="7">
        <v>44598</v>
      </c>
      <c r="C14" s="7" t="str">
        <f t="shared" si="0"/>
        <v>0222</v>
      </c>
      <c r="D14" s="5">
        <v>0.996</v>
      </c>
      <c r="G14" s="9"/>
    </row>
    <row r="15" spans="2:7" s="4" customFormat="1" ht="20.100000000000001" customHeight="1" x14ac:dyDescent="0.25">
      <c r="B15" s="7">
        <v>44631</v>
      </c>
      <c r="C15" s="7" t="str">
        <f t="shared" si="0"/>
        <v>0322</v>
      </c>
      <c r="D15" s="6">
        <v>0.81899999999999995</v>
      </c>
      <c r="E15" s="3"/>
      <c r="F15" s="1"/>
      <c r="G15" s="9"/>
    </row>
    <row r="16" spans="2:7" ht="20.100000000000001" customHeight="1" x14ac:dyDescent="0.25">
      <c r="B16" s="7">
        <v>44653</v>
      </c>
      <c r="C16" s="7" t="str">
        <f t="shared" si="0"/>
        <v>0422</v>
      </c>
      <c r="D16" s="5">
        <v>0.94499999999999995</v>
      </c>
      <c r="G16" s="9"/>
    </row>
    <row r="17" spans="7:7" ht="87.75" customHeight="1" x14ac:dyDescent="0.25">
      <c r="G17" s="9"/>
    </row>
    <row r="18" spans="7:7" ht="105.75" customHeight="1" x14ac:dyDescent="0.25">
      <c r="G18" s="9"/>
    </row>
    <row r="19" spans="7:7" ht="20.100000000000001" customHeight="1" x14ac:dyDescent="0.25">
      <c r="G19" s="9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2B499-5B05-445F-BDAF-58E45D631AB3}">
  <sheetPr codeName="Sheet1"/>
  <dimension ref="B2:K23"/>
  <sheetViews>
    <sheetView showGridLines="0" workbookViewId="0">
      <selection activeCell="Q21" sqref="Q21"/>
    </sheetView>
  </sheetViews>
  <sheetFormatPr defaultRowHeight="20.100000000000001" customHeight="1" x14ac:dyDescent="0.25"/>
  <cols>
    <col min="1" max="1" width="2" style="1" customWidth="1"/>
    <col min="2" max="2" width="9.7109375" style="1" bestFit="1" customWidth="1"/>
    <col min="3" max="3" width="12" style="1" customWidth="1"/>
    <col min="4" max="4" width="12.5703125" style="1" customWidth="1"/>
    <col min="5" max="5" width="11.5703125" style="1" customWidth="1"/>
    <col min="6" max="6" width="13.85546875" style="1" customWidth="1"/>
    <col min="7" max="7" width="14.5703125" style="1" bestFit="1" customWidth="1"/>
    <col min="8" max="8" width="18" style="1" customWidth="1"/>
    <col min="9" max="16384" width="9.140625" style="1"/>
  </cols>
  <sheetData>
    <row r="2" spans="2:11" ht="20.100000000000001" customHeight="1" x14ac:dyDescent="0.25">
      <c r="B2" s="15" t="s">
        <v>12</v>
      </c>
      <c r="C2" s="15"/>
      <c r="D2" s="15"/>
      <c r="E2" s="15"/>
      <c r="F2" s="15"/>
      <c r="G2" s="15"/>
      <c r="H2" s="15"/>
    </row>
    <row r="4" spans="2:11" ht="20.100000000000001" customHeight="1" x14ac:dyDescent="0.25">
      <c r="D4" s="14" t="s">
        <v>3</v>
      </c>
      <c r="E4" s="14"/>
      <c r="F4" s="10">
        <v>2000</v>
      </c>
    </row>
    <row r="5" spans="2:11" ht="20.100000000000001" customHeight="1" x14ac:dyDescent="0.25">
      <c r="D5" s="14" t="s">
        <v>4</v>
      </c>
      <c r="E5" s="14"/>
      <c r="F5" s="10">
        <f>H20</f>
        <v>2335.4494904374324</v>
      </c>
    </row>
    <row r="6" spans="2:11" ht="20.100000000000001" customHeight="1" x14ac:dyDescent="0.25">
      <c r="D6" s="14" t="s">
        <v>5</v>
      </c>
      <c r="E6" s="14"/>
      <c r="F6" s="12">
        <f>F5/F4-1</f>
        <v>0.16772474521871628</v>
      </c>
    </row>
    <row r="7" spans="2:11" ht="20.100000000000001" customHeight="1" x14ac:dyDescent="0.25">
      <c r="J7" s="9"/>
      <c r="K7" s="9"/>
    </row>
    <row r="8" spans="2:11" ht="31.5" x14ac:dyDescent="0.25">
      <c r="B8" s="13" t="s">
        <v>1</v>
      </c>
      <c r="C8" s="13" t="s">
        <v>8</v>
      </c>
      <c r="D8" s="13" t="s">
        <v>9</v>
      </c>
      <c r="E8" s="13" t="s">
        <v>2</v>
      </c>
      <c r="F8" s="13" t="s">
        <v>6</v>
      </c>
      <c r="G8" s="13" t="s">
        <v>7</v>
      </c>
      <c r="H8" s="13" t="s">
        <v>10</v>
      </c>
      <c r="J8" s="9"/>
      <c r="K8" s="9"/>
    </row>
    <row r="9" spans="2:11" s="4" customFormat="1" ht="20.100000000000001" customHeight="1" x14ac:dyDescent="0.25">
      <c r="B9" s="7">
        <v>44317</v>
      </c>
      <c r="C9" s="10">
        <v>128.68</v>
      </c>
      <c r="D9" s="10">
        <v>121.44</v>
      </c>
      <c r="E9" s="5">
        <f>VLOOKUP(TEXT(B9,"mmyy"),'Dividend Database'!$C$5:$D$16,2,FALSE)</f>
        <v>0.61699999999999999</v>
      </c>
      <c r="F9" s="11">
        <f>F4/C9</f>
        <v>15.542430836182778</v>
      </c>
      <c r="G9" s="5">
        <f>E9*F9/D9</f>
        <v>7.8966401728629565E-2</v>
      </c>
      <c r="H9" s="10">
        <f>SUM(F9,G9)*D9</f>
        <v>1897.0624805719613</v>
      </c>
      <c r="J9" s="9"/>
      <c r="K9" s="9"/>
    </row>
    <row r="10" spans="2:11" s="4" customFormat="1" ht="20.100000000000001" customHeight="1" x14ac:dyDescent="0.25">
      <c r="B10" s="7">
        <v>44348</v>
      </c>
      <c r="C10" s="10">
        <v>121.52</v>
      </c>
      <c r="D10" s="10">
        <v>114.32</v>
      </c>
      <c r="E10" s="5">
        <f>VLOOKUP(TEXT(B10,"mmyy"),'Dividend Database'!$C$5:$D$16,2,FALSE)</f>
        <v>0.74</v>
      </c>
      <c r="F10" s="11">
        <f>SUM(F9,G9)</f>
        <v>15.621397237911408</v>
      </c>
      <c r="G10" s="5">
        <f t="shared" ref="G10:G20" si="0">E10*F10/D10</f>
        <v>0.10111821165198077</v>
      </c>
      <c r="H10" s="10">
        <f t="shared" ref="H10:H20" si="1">SUM(F10,G10)*D10</f>
        <v>1797.3979661940864</v>
      </c>
      <c r="J10" s="9"/>
      <c r="K10" s="9"/>
    </row>
    <row r="11" spans="2:11" s="4" customFormat="1" ht="20.100000000000001" customHeight="1" x14ac:dyDescent="0.25">
      <c r="B11" s="7">
        <v>44378</v>
      </c>
      <c r="C11" s="10">
        <v>113.15</v>
      </c>
      <c r="D11" s="10">
        <v>126.4</v>
      </c>
      <c r="E11" s="5">
        <f>VLOOKUP(TEXT(B11,"mmyy"),'Dividend Database'!$C$5:$D$16,2,FALSE)</f>
        <v>0.60399999999999998</v>
      </c>
      <c r="F11" s="11">
        <f>SUM(F10,G10)</f>
        <v>15.722515449563389</v>
      </c>
      <c r="G11" s="5">
        <f t="shared" si="0"/>
        <v>7.5129741546964293E-2</v>
      </c>
      <c r="H11" s="10">
        <f t="shared" si="1"/>
        <v>1996.8223521563489</v>
      </c>
      <c r="J11" s="9"/>
      <c r="K11" s="9"/>
    </row>
    <row r="12" spans="2:11" s="4" customFormat="1" ht="20.100000000000001" customHeight="1" x14ac:dyDescent="0.25">
      <c r="B12" s="7">
        <v>44409</v>
      </c>
      <c r="C12" s="10">
        <v>124.8</v>
      </c>
      <c r="D12" s="10">
        <v>127.9</v>
      </c>
      <c r="E12" s="5">
        <f>VLOOKUP(TEXT(B12,"mmyy"),'Dividend Database'!$C$5:$D$16,2,FALSE)</f>
        <v>0.66600000000000004</v>
      </c>
      <c r="F12" s="11">
        <f t="shared" ref="F12:F20" si="2">SUM(F11,G11)</f>
        <v>15.797645191110353</v>
      </c>
      <c r="G12" s="5">
        <f t="shared" si="0"/>
        <v>8.2261389345422181E-2</v>
      </c>
      <c r="H12" s="10">
        <f t="shared" si="1"/>
        <v>2031.0400516402938</v>
      </c>
      <c r="J12" s="9"/>
      <c r="K12" s="9"/>
    </row>
    <row r="13" spans="2:11" s="4" customFormat="1" ht="20.100000000000001" customHeight="1" x14ac:dyDescent="0.25">
      <c r="B13" s="7">
        <v>44440</v>
      </c>
      <c r="C13" s="10">
        <v>128.30000000000001</v>
      </c>
      <c r="D13" s="10">
        <v>134.69999999999999</v>
      </c>
      <c r="E13" s="5">
        <f>VLOOKUP(TEXT(B13,"mmyy"),'Dividend Database'!$C$5:$D$16,2,FALSE)</f>
        <v>0.76500000000000001</v>
      </c>
      <c r="F13" s="11">
        <f t="shared" si="2"/>
        <v>15.879906580455776</v>
      </c>
      <c r="G13" s="5">
        <f t="shared" si="0"/>
        <v>9.0186551848913651E-2</v>
      </c>
      <c r="H13" s="10">
        <f t="shared" si="1"/>
        <v>2151.1715449214416</v>
      </c>
      <c r="J13" s="9"/>
      <c r="K13" s="9"/>
    </row>
    <row r="14" spans="2:11" s="4" customFormat="1" ht="20.100000000000001" customHeight="1" x14ac:dyDescent="0.25">
      <c r="B14" s="7">
        <v>44470</v>
      </c>
      <c r="C14" s="10">
        <v>132.54</v>
      </c>
      <c r="D14" s="10">
        <v>143.24</v>
      </c>
      <c r="E14" s="5">
        <f>VLOOKUP(TEXT(B14,"mmyy"),'Dividend Database'!$C$5:$D$16,2,FALSE)</f>
        <v>0.98399999999999999</v>
      </c>
      <c r="F14" s="11">
        <f t="shared" si="2"/>
        <v>15.97009313230469</v>
      </c>
      <c r="G14" s="5">
        <f t="shared" si="0"/>
        <v>0.10970798409793224</v>
      </c>
      <c r="H14" s="10">
        <f t="shared" si="1"/>
        <v>2303.2707119135116</v>
      </c>
      <c r="J14" s="9"/>
      <c r="K14" s="9"/>
    </row>
    <row r="15" spans="2:11" ht="20.100000000000001" customHeight="1" x14ac:dyDescent="0.25">
      <c r="B15" s="7">
        <v>44501</v>
      </c>
      <c r="C15" s="10">
        <v>144.56</v>
      </c>
      <c r="D15" s="10">
        <v>136.78</v>
      </c>
      <c r="E15" s="5">
        <f>VLOOKUP(TEXT(B15,"mmyy"),'Dividend Database'!$C$5:$D$16,2,FALSE)</f>
        <v>0.70599999999999996</v>
      </c>
      <c r="F15" s="11">
        <f t="shared" si="2"/>
        <v>16.079801116402621</v>
      </c>
      <c r="G15" s="5">
        <f t="shared" si="0"/>
        <v>8.2997072585028878E-2</v>
      </c>
      <c r="H15" s="10">
        <f t="shared" si="1"/>
        <v>2210.7475362897308</v>
      </c>
      <c r="J15" s="9"/>
      <c r="K15" s="9"/>
    </row>
    <row r="16" spans="2:11" ht="20.100000000000001" customHeight="1" x14ac:dyDescent="0.25">
      <c r="B16" s="7">
        <v>44531</v>
      </c>
      <c r="C16" s="10">
        <v>135.43</v>
      </c>
      <c r="D16" s="10">
        <v>139.9</v>
      </c>
      <c r="E16" s="5">
        <f>VLOOKUP(TEXT(B16,"mmyy"),'Dividend Database'!$C$5:$D$16,2,FALSE)</f>
        <v>0.82599999999999996</v>
      </c>
      <c r="F16" s="11">
        <f t="shared" si="2"/>
        <v>16.162798188987651</v>
      </c>
      <c r="G16" s="5">
        <f t="shared" si="0"/>
        <v>9.542867265263616E-2</v>
      </c>
      <c r="H16" s="10">
        <f t="shared" si="1"/>
        <v>2274.5259379434765</v>
      </c>
      <c r="J16" s="9"/>
      <c r="K16" s="9"/>
    </row>
    <row r="17" spans="2:11" ht="20.100000000000001" customHeight="1" x14ac:dyDescent="0.25">
      <c r="B17" s="7">
        <v>44562</v>
      </c>
      <c r="C17" s="10">
        <v>140.22</v>
      </c>
      <c r="D17" s="10">
        <v>146.65</v>
      </c>
      <c r="E17" s="5">
        <f>VLOOKUP(TEXT(B17,"mmyy"),'Dividend Database'!$C$5:$D$16,2,FALSE)</f>
        <v>0.82899999999999996</v>
      </c>
      <c r="F17" s="11">
        <f t="shared" si="2"/>
        <v>16.258226861640289</v>
      </c>
      <c r="G17" s="5">
        <f t="shared" si="0"/>
        <v>9.190637619024751E-2</v>
      </c>
      <c r="H17" s="10">
        <f t="shared" si="1"/>
        <v>2397.7470393278481</v>
      </c>
      <c r="J17" s="9"/>
      <c r="K17" s="9"/>
    </row>
    <row r="18" spans="2:11" ht="20.100000000000001" customHeight="1" x14ac:dyDescent="0.25">
      <c r="B18" s="7">
        <v>44593</v>
      </c>
      <c r="C18" s="10">
        <v>146.41999999999999</v>
      </c>
      <c r="D18" s="10">
        <v>154.26</v>
      </c>
      <c r="E18" s="5">
        <f>VLOOKUP(TEXT(B18,"mmyy"),'Dividend Database'!$C$5:$D$16,2,FALSE)</f>
        <v>0.996</v>
      </c>
      <c r="F18" s="11">
        <f t="shared" si="2"/>
        <v>16.350133237830537</v>
      </c>
      <c r="G18" s="5">
        <f t="shared" si="0"/>
        <v>0.10556678792220417</v>
      </c>
      <c r="H18" s="10">
        <f t="shared" si="1"/>
        <v>2538.4562859726175</v>
      </c>
      <c r="J18" s="9"/>
      <c r="K18" s="9"/>
    </row>
    <row r="19" spans="2:11" ht="20.100000000000001" customHeight="1" x14ac:dyDescent="0.25">
      <c r="B19" s="7">
        <v>44621</v>
      </c>
      <c r="C19" s="10">
        <v>152.30000000000001</v>
      </c>
      <c r="D19" s="10">
        <v>148.5</v>
      </c>
      <c r="E19" s="5">
        <f>VLOOKUP(TEXT(B19,"mmyy"),'Dividend Database'!$C$5:$D$16,2,FALSE)</f>
        <v>0.81899999999999995</v>
      </c>
      <c r="F19" s="11">
        <f t="shared" si="2"/>
        <v>16.455700025752741</v>
      </c>
      <c r="G19" s="5">
        <f t="shared" si="0"/>
        <v>9.0755678929909045E-2</v>
      </c>
      <c r="H19" s="10">
        <f t="shared" si="1"/>
        <v>2457.1486721453734</v>
      </c>
      <c r="J19" s="9"/>
      <c r="K19" s="9"/>
    </row>
    <row r="20" spans="2:11" ht="20.100000000000001" customHeight="1" x14ac:dyDescent="0.25">
      <c r="B20" s="7">
        <v>44652</v>
      </c>
      <c r="C20" s="10">
        <v>146.9</v>
      </c>
      <c r="D20" s="10">
        <v>140.19999999999999</v>
      </c>
      <c r="E20" s="5">
        <f>VLOOKUP(TEXT(B20,"mmyy"),'Dividend Database'!$C$5:$D$16,2,FALSE)</f>
        <v>0.94499999999999995</v>
      </c>
      <c r="F20" s="11">
        <f t="shared" si="2"/>
        <v>16.54645570468265</v>
      </c>
      <c r="G20" s="5">
        <f t="shared" si="0"/>
        <v>0.11152924850873826</v>
      </c>
      <c r="H20" s="10">
        <f t="shared" si="1"/>
        <v>2335.4494904374324</v>
      </c>
      <c r="J20" s="9"/>
      <c r="K20" s="9"/>
    </row>
    <row r="21" spans="2:11" ht="63" customHeight="1" x14ac:dyDescent="0.25">
      <c r="J21" s="9"/>
      <c r="K21" s="9"/>
    </row>
    <row r="22" spans="2:11" ht="20.100000000000001" customHeight="1" x14ac:dyDescent="0.25">
      <c r="J22" s="9"/>
      <c r="K22" s="9"/>
    </row>
    <row r="23" spans="2:11" ht="20.100000000000001" customHeight="1" x14ac:dyDescent="0.25">
      <c r="J23" s="9"/>
      <c r="K23" s="9"/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025D3-359F-4688-8200-5B3A43975362}">
  <dimension ref="B2:K23"/>
  <sheetViews>
    <sheetView showGridLines="0" tabSelected="1" workbookViewId="0">
      <selection activeCell="J9" sqref="J9"/>
    </sheetView>
  </sheetViews>
  <sheetFormatPr defaultRowHeight="20.100000000000001" customHeight="1" x14ac:dyDescent="0.25"/>
  <cols>
    <col min="1" max="1" width="2" style="1" customWidth="1"/>
    <col min="2" max="2" width="9.7109375" style="1" bestFit="1" customWidth="1"/>
    <col min="3" max="3" width="12" style="1" customWidth="1"/>
    <col min="4" max="4" width="12.5703125" style="1" customWidth="1"/>
    <col min="5" max="5" width="11.5703125" style="1" customWidth="1"/>
    <col min="6" max="6" width="13.85546875" style="1" customWidth="1"/>
    <col min="7" max="7" width="14.5703125" style="1" bestFit="1" customWidth="1"/>
    <col min="8" max="8" width="18" style="1" customWidth="1"/>
    <col min="9" max="9" width="36.85546875" style="1" customWidth="1"/>
    <col min="10" max="16384" width="9.140625" style="1"/>
  </cols>
  <sheetData>
    <row r="2" spans="2:11" ht="20.100000000000001" customHeight="1" x14ac:dyDescent="0.25">
      <c r="B2" s="15" t="s">
        <v>13</v>
      </c>
      <c r="C2" s="15"/>
      <c r="D2" s="15"/>
      <c r="E2" s="15"/>
      <c r="F2" s="15"/>
      <c r="G2" s="15"/>
      <c r="H2" s="15"/>
    </row>
    <row r="4" spans="2:11" ht="20.100000000000001" customHeight="1" x14ac:dyDescent="0.25">
      <c r="D4" s="14" t="s">
        <v>3</v>
      </c>
      <c r="E4" s="14"/>
      <c r="F4" s="10"/>
    </row>
    <row r="5" spans="2:11" ht="20.100000000000001" customHeight="1" x14ac:dyDescent="0.25">
      <c r="D5" s="14" t="s">
        <v>4</v>
      </c>
      <c r="E5" s="14"/>
      <c r="F5" s="10"/>
    </row>
    <row r="6" spans="2:11" ht="20.100000000000001" customHeight="1" x14ac:dyDescent="0.25">
      <c r="D6" s="14" t="s">
        <v>5</v>
      </c>
      <c r="E6" s="14"/>
      <c r="F6" s="12"/>
    </row>
    <row r="7" spans="2:11" ht="20.100000000000001" customHeight="1" x14ac:dyDescent="0.25">
      <c r="J7" s="9"/>
      <c r="K7" s="9"/>
    </row>
    <row r="8" spans="2:11" ht="31.5" x14ac:dyDescent="0.25">
      <c r="B8" s="13" t="s">
        <v>1</v>
      </c>
      <c r="C8" s="13" t="s">
        <v>8</v>
      </c>
      <c r="D8" s="13" t="s">
        <v>9</v>
      </c>
      <c r="E8" s="13" t="s">
        <v>2</v>
      </c>
      <c r="F8" s="13" t="s">
        <v>6</v>
      </c>
      <c r="G8" s="13" t="s">
        <v>7</v>
      </c>
      <c r="H8" s="13" t="s">
        <v>10</v>
      </c>
      <c r="J8" s="9"/>
      <c r="K8" s="9"/>
    </row>
    <row r="9" spans="2:11" s="4" customFormat="1" ht="20.100000000000001" customHeight="1" x14ac:dyDescent="0.25">
      <c r="B9" s="7"/>
      <c r="C9" s="10"/>
      <c r="D9" s="10"/>
      <c r="E9" s="5"/>
      <c r="F9" s="11"/>
      <c r="G9" s="5"/>
      <c r="H9" s="10"/>
      <c r="J9" s="9"/>
      <c r="K9" s="9"/>
    </row>
    <row r="10" spans="2:11" s="4" customFormat="1" ht="20.100000000000001" customHeight="1" x14ac:dyDescent="0.25">
      <c r="B10" s="7"/>
      <c r="C10" s="10"/>
      <c r="D10" s="10"/>
      <c r="E10" s="5"/>
      <c r="F10" s="11"/>
      <c r="G10" s="5"/>
      <c r="H10" s="10"/>
      <c r="J10" s="9"/>
      <c r="K10" s="9"/>
    </row>
    <row r="11" spans="2:11" s="4" customFormat="1" ht="20.100000000000001" customHeight="1" x14ac:dyDescent="0.25">
      <c r="B11" s="7"/>
      <c r="C11" s="10"/>
      <c r="D11" s="10"/>
      <c r="E11" s="5"/>
      <c r="F11" s="11"/>
      <c r="G11" s="5"/>
      <c r="H11" s="10"/>
      <c r="J11" s="9"/>
      <c r="K11" s="9"/>
    </row>
    <row r="12" spans="2:11" s="4" customFormat="1" ht="20.100000000000001" customHeight="1" x14ac:dyDescent="0.25">
      <c r="B12" s="7"/>
      <c r="C12" s="10"/>
      <c r="D12" s="10"/>
      <c r="E12" s="5"/>
      <c r="F12" s="11"/>
      <c r="G12" s="5"/>
      <c r="H12" s="10"/>
      <c r="J12" s="9"/>
      <c r="K12" s="9"/>
    </row>
    <row r="13" spans="2:11" s="4" customFormat="1" ht="20.100000000000001" customHeight="1" x14ac:dyDescent="0.25">
      <c r="B13" s="7"/>
      <c r="C13" s="10"/>
      <c r="D13" s="10"/>
      <c r="E13" s="5"/>
      <c r="F13" s="11"/>
      <c r="G13" s="5"/>
      <c r="H13" s="10"/>
      <c r="J13" s="9"/>
      <c r="K13" s="9"/>
    </row>
    <row r="14" spans="2:11" s="4" customFormat="1" ht="20.100000000000001" customHeight="1" x14ac:dyDescent="0.25">
      <c r="B14" s="7"/>
      <c r="C14" s="10"/>
      <c r="D14" s="10"/>
      <c r="E14" s="5"/>
      <c r="F14" s="11"/>
      <c r="G14" s="5"/>
      <c r="H14" s="10"/>
      <c r="J14" s="9"/>
      <c r="K14" s="9"/>
    </row>
    <row r="15" spans="2:11" ht="20.100000000000001" customHeight="1" x14ac:dyDescent="0.25">
      <c r="B15" s="7"/>
      <c r="C15" s="10"/>
      <c r="D15" s="10"/>
      <c r="E15" s="5"/>
      <c r="F15" s="11"/>
      <c r="G15" s="5"/>
      <c r="H15" s="10"/>
      <c r="J15" s="9"/>
      <c r="K15" s="9"/>
    </row>
    <row r="16" spans="2:11" ht="20.100000000000001" customHeight="1" x14ac:dyDescent="0.25">
      <c r="B16" s="7"/>
      <c r="C16" s="10"/>
      <c r="D16" s="10"/>
      <c r="E16" s="5"/>
      <c r="F16" s="11"/>
      <c r="G16" s="5"/>
      <c r="H16" s="10"/>
      <c r="J16" s="9"/>
      <c r="K16" s="9"/>
    </row>
    <row r="17" spans="2:11" ht="20.100000000000001" customHeight="1" x14ac:dyDescent="0.25">
      <c r="B17" s="7"/>
      <c r="C17" s="10"/>
      <c r="D17" s="10"/>
      <c r="E17" s="5"/>
      <c r="F17" s="11"/>
      <c r="G17" s="5"/>
      <c r="H17" s="10"/>
      <c r="J17" s="9"/>
      <c r="K17" s="9"/>
    </row>
    <row r="18" spans="2:11" ht="20.100000000000001" customHeight="1" x14ac:dyDescent="0.25">
      <c r="B18" s="7"/>
      <c r="C18" s="10"/>
      <c r="D18" s="10"/>
      <c r="E18" s="5"/>
      <c r="F18" s="11"/>
      <c r="G18" s="5"/>
      <c r="H18" s="10"/>
      <c r="J18" s="9"/>
      <c r="K18" s="9"/>
    </row>
    <row r="19" spans="2:11" ht="20.100000000000001" customHeight="1" x14ac:dyDescent="0.25">
      <c r="B19" s="7"/>
      <c r="C19" s="10"/>
      <c r="D19" s="10"/>
      <c r="E19" s="5"/>
      <c r="F19" s="11"/>
      <c r="G19" s="5"/>
      <c r="H19" s="10"/>
      <c r="J19" s="9"/>
      <c r="K19" s="9"/>
    </row>
    <row r="20" spans="2:11" ht="20.100000000000001" customHeight="1" x14ac:dyDescent="0.25">
      <c r="B20" s="7"/>
      <c r="C20" s="10"/>
      <c r="D20" s="10"/>
      <c r="E20" s="5"/>
      <c r="F20" s="11"/>
      <c r="G20" s="5"/>
      <c r="H20" s="10"/>
      <c r="J20" s="9"/>
      <c r="K20" s="9"/>
    </row>
    <row r="21" spans="2:11" ht="63" customHeight="1" x14ac:dyDescent="0.25">
      <c r="J21" s="9"/>
      <c r="K21" s="9"/>
    </row>
    <row r="22" spans="2:11" ht="20.100000000000001" customHeight="1" x14ac:dyDescent="0.25">
      <c r="J22" s="9"/>
      <c r="K22" s="9"/>
    </row>
    <row r="23" spans="2:11" ht="20.100000000000001" customHeight="1" x14ac:dyDescent="0.25">
      <c r="J23" s="9"/>
      <c r="K23" s="9"/>
    </row>
  </sheetData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Dividend Database</vt:lpstr>
      <vt:lpstr> Calculator</vt:lpstr>
      <vt:lpstr>Make Your 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2022-06-29T10:34:33Z</dcterms:modified>
</cp:coreProperties>
</file>