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user\Desktop\Exceldemy\4187(60-0050)\"/>
    </mc:Choice>
  </mc:AlternateContent>
  <xr:revisionPtr revIDLastSave="0" documentId="13_ncr:1_{47BD715E-B741-4A83-9326-11FAED6125E3}" xr6:coauthVersionLast="47" xr6:coauthVersionMax="47" xr10:uidLastSave="{00000000-0000-0000-0000-000000000000}"/>
  <bookViews>
    <workbookView xWindow="-108" yWindow="-108" windowWidth="23256" windowHeight="12576" firstSheet="5" activeTab="8" xr2:uid="{00000000-000D-0000-FFFF-FFFF00000000}"/>
  </bookViews>
  <sheets>
    <sheet name="Dataset" sheetId="3" r:id="rId1"/>
    <sheet name="Dataset 2" sheetId="4" r:id="rId2"/>
    <sheet name="Std Deviation" sheetId="5" r:id="rId3"/>
    <sheet name="Sample Proportion" sheetId="6" r:id="rId4"/>
    <sheet name="CONFIDENCE.NORM function" sheetId="7" r:id="rId5"/>
    <sheet name="Data Analysis Tool" sheetId="8" r:id="rId6"/>
    <sheet name="CONFIDENCE.T Function" sheetId="9" r:id="rId7"/>
    <sheet name="One Tailed T Score" sheetId="10" r:id="rId8"/>
    <sheet name="Two Tailed T Score" sheetId="11" r:id="rId9"/>
  </sheets>
  <calcPr calcId="191029"/>
  <pivotCaches>
    <pivotCache cacheId="1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6" l="1"/>
  <c r="F12" i="6"/>
  <c r="F11" i="6"/>
  <c r="F7" i="11"/>
  <c r="F5" i="11"/>
  <c r="F6" i="11" s="1"/>
  <c r="F4" i="11"/>
  <c r="F8" i="10"/>
  <c r="F7" i="10"/>
  <c r="F5" i="10"/>
  <c r="F4" i="10"/>
  <c r="F5" i="9"/>
  <c r="F6" i="9"/>
  <c r="F8" i="9" s="1"/>
  <c r="F4" i="9"/>
  <c r="F6" i="7"/>
  <c r="F5" i="7"/>
  <c r="F4" i="7"/>
  <c r="F8" i="5"/>
  <c r="F7" i="5"/>
  <c r="F6" i="5"/>
  <c r="F5" i="5"/>
  <c r="F4" i="5"/>
  <c r="F7" i="9" l="1"/>
  <c r="F8" i="11"/>
  <c r="F6" i="10"/>
</calcChain>
</file>

<file path=xl/sharedStrings.xml><?xml version="1.0" encoding="utf-8"?>
<sst xmlns="http://schemas.openxmlformats.org/spreadsheetml/2006/main" count="239" uniqueCount="54">
  <si>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</si>
  <si>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</si>
  <si>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</si>
  <si>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</si>
  <si>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</si>
  <si>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</si>
  <si>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</si>
  <si>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</si>
  <si>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</si>
  <si>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</si>
  <si>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</si>
  <si>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</si>
  <si>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</si>
  <si>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Level(95.0%)</t>
  </si>
  <si>
    <t>Row Labels</t>
  </si>
  <si>
    <t>Grand Total</t>
  </si>
  <si>
    <t>Name</t>
  </si>
  <si>
    <t>Claire</t>
  </si>
  <si>
    <t>Lindsey</t>
  </si>
  <si>
    <t>Hector</t>
  </si>
  <si>
    <t>Angela</t>
  </si>
  <si>
    <t>Alice</t>
  </si>
  <si>
    <t>Douglas</t>
  </si>
  <si>
    <t>Louise</t>
  </si>
  <si>
    <t>Henry</t>
  </si>
  <si>
    <t>Brian</t>
  </si>
  <si>
    <t>Elizabeth</t>
  </si>
  <si>
    <t>Bobby</t>
  </si>
  <si>
    <t>Jessica</t>
  </si>
  <si>
    <t>Carl</t>
  </si>
  <si>
    <t>Rebecca</t>
  </si>
  <si>
    <t>Sandra</t>
  </si>
  <si>
    <t>Age</t>
  </si>
  <si>
    <t>Vaccinated?</t>
  </si>
  <si>
    <t>Yes</t>
  </si>
  <si>
    <t>No</t>
  </si>
  <si>
    <t>Average</t>
  </si>
  <si>
    <t>Standard Deviation (S)</t>
  </si>
  <si>
    <t>Z score</t>
  </si>
  <si>
    <t>Sample Size</t>
  </si>
  <si>
    <t>Margin of Error</t>
  </si>
  <si>
    <t>Count of Vaccinated?</t>
  </si>
  <si>
    <t>Count of Vaccinated?2</t>
  </si>
  <si>
    <t>Z Score</t>
  </si>
  <si>
    <t xml:space="preserve">Margin of Error with Standard Deviation </t>
  </si>
  <si>
    <t>Margin of Error Using Sample Proportion</t>
  </si>
  <si>
    <t>Calculating Margin of Error</t>
  </si>
  <si>
    <t>Margin of Error Using CONFIDENCE.NORM Function</t>
  </si>
  <si>
    <t>Margin of Error Utlizing Data Analysis Tool</t>
  </si>
  <si>
    <t>Margin of Error Using CONFIDENCE.T Function</t>
  </si>
  <si>
    <t>Margin of Error with One-Tailed T Score</t>
  </si>
  <si>
    <t>T Score (One-Tailed)</t>
  </si>
  <si>
    <t>Margin of Error with Two-Tailed T Score</t>
  </si>
  <si>
    <t>T Score (Two-Tailed)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</si>
</sst>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>
      <alignment horizontal="centerContinuous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727.55379189815" createdVersion="8" refreshedVersion="8" minRefreshableVersion="3" recordCount="15" xr:uid="{E9D85F0B-70AF-4D4A-A0BE-CE7AC05B0F4F}">
  <cacheSource type="worksheet">
    <worksheetSource ref="C4:C19" sheet="Sample Proportion"/>
  </cacheSource>
  <cacheFields count="1">
    <cacheField name="Vaccinated?" numFmtId="0">
      <sharedItems count="2">
        <s v="Yes"/>
        <s v="N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</r>
  <r>
    <x v="0"/>
  </r>
  <r>
    <x v="0"/>
  </r>
  <r>
    <x v="1"/>
  </r>
  <r>
    <x v="0"/>
  </r>
  <r>
    <x v="1"/>
  </r>
  <r>
    <x v="1"/>
  </r>
  <r>
    <x v="0"/>
  </r>
  <r>
    <x v="0"/>
  </r>
  <r>
    <x v="1"/>
  </r>
  <r>
    <x v="1"/>
  </r>
  <r>
    <x v="0"/>
  </r>
  <r>
    <x v="1"/>
  </r>
  <r>
    <x v="1"/>
  </r>
  <r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65D0BC-E052-4062-B2FA-C539D0B8C6D5}" name="PivotTable3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4:G7" firstHeaderRow="0" firstDataRow="1" firstDataCol="1"/>
  <pivotFields count="1">
    <pivotField axis="axisRow" dataField="1" showAll="0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Vaccinated?" fld="0" subtotal="count" baseField="0" baseItem="0"/>
    <dataField name="Count of Vaccinated?2" fld="0" subtotal="count" showDataAs="percentOfTotal" baseField="0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E4771-7C3F-47AC-B097-4E6F2CC3F5E8}">
  <dimension ref="B2:C19"/>
  <sheetViews>
    <sheetView showGridLines="0" workbookViewId="0">
      <selection activeCell="Q32" sqref="Q32"/>
    </sheetView>
  </sheetViews>
  <sheetFormatPr defaultColWidth="8.88671875" defaultRowHeight="19.95" customHeight="1" x14ac:dyDescent="0.3"/>
  <cols>
    <col min="1" max="1" width="4.77734375" style="1" customWidth="1"/>
    <col min="2" max="3" width="14.77734375" style="1" customWidth="1"/>
    <col min="4" max="16384" width="8.88671875" style="1"/>
  </cols>
  <sheetData>
    <row r="2" spans="2:3" ht="19.95" customHeight="1" x14ac:dyDescent="0.3">
      <c r="B2" s="14" t="s">
        <v>46</v>
      </c>
      <c r="C2" s="14"/>
    </row>
    <row r="4" spans="2:3" ht="19.95" customHeight="1" x14ac:dyDescent="0.3">
      <c r="B4" s="11" t="s">
        <v>16</v>
      </c>
      <c r="C4" s="11" t="s">
        <v>32</v>
      </c>
    </row>
    <row r="5" spans="2:3" ht="19.95" customHeight="1" x14ac:dyDescent="0.3">
      <c r="B5" s="10" t="s">
        <v>17</v>
      </c>
      <c r="C5" s="10">
        <v>12</v>
      </c>
    </row>
    <row r="6" spans="2:3" ht="19.95" customHeight="1" x14ac:dyDescent="0.3">
      <c r="B6" s="10" t="s">
        <v>18</v>
      </c>
      <c r="C6" s="10">
        <v>12</v>
      </c>
    </row>
    <row r="7" spans="2:3" ht="19.95" customHeight="1" x14ac:dyDescent="0.3">
      <c r="B7" s="10" t="s">
        <v>19</v>
      </c>
      <c r="C7" s="10">
        <v>14</v>
      </c>
    </row>
    <row r="8" spans="2:3" ht="19.95" customHeight="1" x14ac:dyDescent="0.3">
      <c r="B8" s="10" t="s">
        <v>20</v>
      </c>
      <c r="C8" s="10">
        <v>18</v>
      </c>
    </row>
    <row r="9" spans="2:3" ht="19.95" customHeight="1" x14ac:dyDescent="0.3">
      <c r="B9" s="10" t="s">
        <v>21</v>
      </c>
      <c r="C9" s="10">
        <v>14</v>
      </c>
    </row>
    <row r="10" spans="2:3" ht="19.95" customHeight="1" x14ac:dyDescent="0.3">
      <c r="B10" s="10" t="s">
        <v>22</v>
      </c>
      <c r="C10" s="10">
        <v>18</v>
      </c>
    </row>
    <row r="11" spans="2:3" ht="19.95" customHeight="1" x14ac:dyDescent="0.3">
      <c r="B11" s="10" t="s">
        <v>23</v>
      </c>
      <c r="C11" s="10">
        <v>17</v>
      </c>
    </row>
    <row r="12" spans="2:3" ht="19.95" customHeight="1" x14ac:dyDescent="0.3">
      <c r="B12" s="10" t="s">
        <v>24</v>
      </c>
      <c r="C12" s="10">
        <v>12</v>
      </c>
    </row>
    <row r="13" spans="2:3" ht="19.95" customHeight="1" x14ac:dyDescent="0.3">
      <c r="B13" s="10" t="s">
        <v>25</v>
      </c>
      <c r="C13" s="10">
        <v>11</v>
      </c>
    </row>
    <row r="14" spans="2:3" ht="19.95" customHeight="1" x14ac:dyDescent="0.3">
      <c r="B14" s="10" t="s">
        <v>26</v>
      </c>
      <c r="C14" s="10">
        <v>15</v>
      </c>
    </row>
    <row r="15" spans="2:3" ht="19.95" customHeight="1" x14ac:dyDescent="0.3">
      <c r="B15" s="10" t="s">
        <v>27</v>
      </c>
      <c r="C15" s="10">
        <v>18</v>
      </c>
    </row>
    <row r="16" spans="2:3" ht="19.95" customHeight="1" x14ac:dyDescent="0.3">
      <c r="B16" s="10" t="s">
        <v>28</v>
      </c>
      <c r="C16" s="10">
        <v>16</v>
      </c>
    </row>
    <row r="17" spans="2:3" ht="19.95" customHeight="1" x14ac:dyDescent="0.3">
      <c r="B17" s="10" t="s">
        <v>29</v>
      </c>
      <c r="C17" s="10">
        <v>18</v>
      </c>
    </row>
    <row r="18" spans="2:3" ht="19.95" customHeight="1" x14ac:dyDescent="0.3">
      <c r="B18" s="10" t="s">
        <v>30</v>
      </c>
      <c r="C18" s="10">
        <v>18</v>
      </c>
    </row>
    <row r="19" spans="2:3" ht="19.95" customHeight="1" x14ac:dyDescent="0.3">
      <c r="B19" s="10" t="s">
        <v>31</v>
      </c>
      <c r="C19" s="10">
        <v>14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0609-21B3-4BEE-90AA-8418F6D8ADDD}">
  <dimension ref="B2:C19"/>
  <sheetViews>
    <sheetView showGridLines="0" workbookViewId="0">
      <selection activeCell="E21" sqref="E21:E23"/>
    </sheetView>
  </sheetViews>
  <sheetFormatPr defaultColWidth="8.88671875" defaultRowHeight="19.95" customHeight="1" x14ac:dyDescent="0.3"/>
  <cols>
    <col min="1" max="1" width="4.77734375" style="1" customWidth="1"/>
    <col min="2" max="3" width="14.77734375" style="1" customWidth="1"/>
    <col min="4" max="16384" width="8.88671875" style="1"/>
  </cols>
  <sheetData>
    <row r="2" spans="2:3" ht="19.95" customHeight="1" x14ac:dyDescent="0.3">
      <c r="B2" s="14" t="s">
        <v>46</v>
      </c>
      <c r="C2" s="14"/>
    </row>
    <row r="4" spans="2:3" ht="19.95" customHeight="1" x14ac:dyDescent="0.3">
      <c r="B4" s="11" t="s">
        <v>16</v>
      </c>
      <c r="C4" s="11" t="s">
        <v>33</v>
      </c>
    </row>
    <row r="5" spans="2:3" ht="19.95" customHeight="1" x14ac:dyDescent="0.3">
      <c r="B5" s="10" t="s">
        <v>17</v>
      </c>
      <c r="C5" s="10" t="s">
        <v>34</v>
      </c>
    </row>
    <row r="6" spans="2:3" ht="19.95" customHeight="1" x14ac:dyDescent="0.3">
      <c r="B6" s="10" t="s">
        <v>18</v>
      </c>
      <c r="C6" s="10" t="s">
        <v>34</v>
      </c>
    </row>
    <row r="7" spans="2:3" ht="19.95" customHeight="1" x14ac:dyDescent="0.3">
      <c r="B7" s="10" t="s">
        <v>19</v>
      </c>
      <c r="C7" s="10" t="s">
        <v>34</v>
      </c>
    </row>
    <row r="8" spans="2:3" ht="19.95" customHeight="1" x14ac:dyDescent="0.3">
      <c r="B8" s="10" t="s">
        <v>20</v>
      </c>
      <c r="C8" s="10" t="s">
        <v>35</v>
      </c>
    </row>
    <row r="9" spans="2:3" ht="19.95" customHeight="1" x14ac:dyDescent="0.3">
      <c r="B9" s="10" t="s">
        <v>21</v>
      </c>
      <c r="C9" s="10" t="s">
        <v>34</v>
      </c>
    </row>
    <row r="10" spans="2:3" ht="19.95" customHeight="1" x14ac:dyDescent="0.3">
      <c r="B10" s="10" t="s">
        <v>22</v>
      </c>
      <c r="C10" s="10" t="s">
        <v>35</v>
      </c>
    </row>
    <row r="11" spans="2:3" ht="19.95" customHeight="1" x14ac:dyDescent="0.3">
      <c r="B11" s="10" t="s">
        <v>23</v>
      </c>
      <c r="C11" s="10" t="s">
        <v>35</v>
      </c>
    </row>
    <row r="12" spans="2:3" ht="19.95" customHeight="1" x14ac:dyDescent="0.3">
      <c r="B12" s="10" t="s">
        <v>24</v>
      </c>
      <c r="C12" s="10" t="s">
        <v>34</v>
      </c>
    </row>
    <row r="13" spans="2:3" ht="19.95" customHeight="1" x14ac:dyDescent="0.3">
      <c r="B13" s="10" t="s">
        <v>25</v>
      </c>
      <c r="C13" s="10" t="s">
        <v>34</v>
      </c>
    </row>
    <row r="14" spans="2:3" ht="19.95" customHeight="1" x14ac:dyDescent="0.3">
      <c r="B14" s="10" t="s">
        <v>26</v>
      </c>
      <c r="C14" s="10" t="s">
        <v>35</v>
      </c>
    </row>
    <row r="15" spans="2:3" ht="19.95" customHeight="1" x14ac:dyDescent="0.3">
      <c r="B15" s="10" t="s">
        <v>27</v>
      </c>
      <c r="C15" s="10" t="s">
        <v>35</v>
      </c>
    </row>
    <row r="16" spans="2:3" ht="19.95" customHeight="1" x14ac:dyDescent="0.3">
      <c r="B16" s="10" t="s">
        <v>28</v>
      </c>
      <c r="C16" s="10" t="s">
        <v>34</v>
      </c>
    </row>
    <row r="17" spans="2:3" ht="19.95" customHeight="1" x14ac:dyDescent="0.3">
      <c r="B17" s="10" t="s">
        <v>29</v>
      </c>
      <c r="C17" s="10" t="s">
        <v>35</v>
      </c>
    </row>
    <row r="18" spans="2:3" ht="19.95" customHeight="1" x14ac:dyDescent="0.3">
      <c r="B18" s="10" t="s">
        <v>30</v>
      </c>
      <c r="C18" s="10" t="s">
        <v>35</v>
      </c>
    </row>
    <row r="19" spans="2:3" ht="19.95" customHeight="1" x14ac:dyDescent="0.3">
      <c r="B19" s="10" t="s">
        <v>31</v>
      </c>
      <c r="C19" s="10" t="s">
        <v>34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64A6-13AE-43C8-AF32-59857EC6BBCF}">
  <dimension ref="B2:F19"/>
  <sheetViews>
    <sheetView showGridLines="0" workbookViewId="0">
      <selection activeCell="F8" sqref="F8"/>
    </sheetView>
  </sheetViews>
  <sheetFormatPr defaultColWidth="8.88671875" defaultRowHeight="19.95" customHeight="1" x14ac:dyDescent="0.3"/>
  <cols>
    <col min="1" max="1" width="4.77734375" style="1" customWidth="1"/>
    <col min="2" max="3" width="14.77734375" style="1" customWidth="1"/>
    <col min="4" max="4" width="4.77734375" style="1" customWidth="1"/>
    <col min="5" max="5" width="22.21875" style="1" bestFit="1" customWidth="1"/>
    <col min="6" max="16384" width="8.88671875" style="1"/>
  </cols>
  <sheetData>
    <row r="2" spans="2:6" ht="19.95" customHeight="1" x14ac:dyDescent="0.3">
      <c r="B2" s="15" t="s">
        <v>44</v>
      </c>
      <c r="C2" s="16"/>
      <c r="D2" s="16"/>
      <c r="E2" s="16"/>
      <c r="F2" s="16"/>
    </row>
    <row r="4" spans="2:6" ht="19.95" customHeight="1" x14ac:dyDescent="0.3">
      <c r="B4" s="11" t="s">
        <v>16</v>
      </c>
      <c r="C4" s="11" t="s">
        <v>32</v>
      </c>
      <c r="E4" s="12" t="s">
        <v>36</v>
      </c>
      <c r="F4" s="9">
        <f>AVERAGE(C5:C19)</f>
        <v>15.133333333333333</v>
      </c>
    </row>
    <row r="5" spans="2:6" ht="19.95" customHeight="1" x14ac:dyDescent="0.3">
      <c r="B5" s="10" t="s">
        <v>17</v>
      </c>
      <c r="C5" s="10">
        <v>12</v>
      </c>
      <c r="E5" s="12" t="s">
        <v>37</v>
      </c>
      <c r="F5" s="9">
        <f>_xlfn.STDEV.S(C5:C19)</f>
        <v>2.6149751888106363</v>
      </c>
    </row>
    <row r="6" spans="2:6" ht="19.95" customHeight="1" x14ac:dyDescent="0.3">
      <c r="B6" s="10" t="s">
        <v>18</v>
      </c>
      <c r="C6" s="10">
        <v>12</v>
      </c>
      <c r="E6" s="12" t="s">
        <v>38</v>
      </c>
      <c r="F6" s="9">
        <f>_xlfn.NORM.S.INV(0.975)</f>
        <v>1.9599639845400536</v>
      </c>
    </row>
    <row r="7" spans="2:6" ht="19.95" customHeight="1" x14ac:dyDescent="0.3">
      <c r="B7" s="10" t="s">
        <v>19</v>
      </c>
      <c r="C7" s="10">
        <v>14</v>
      </c>
      <c r="E7" s="12" t="s">
        <v>39</v>
      </c>
      <c r="F7" s="9">
        <f>COUNT(C5:C19)</f>
        <v>15</v>
      </c>
    </row>
    <row r="8" spans="2:6" ht="19.95" customHeight="1" x14ac:dyDescent="0.3">
      <c r="B8" s="10" t="s">
        <v>20</v>
      </c>
      <c r="C8" s="10">
        <v>18</v>
      </c>
      <c r="E8" s="12" t="s">
        <v>40</v>
      </c>
      <c r="F8" s="9">
        <f>F6*F5/SQRT(F7)</f>
        <v>1.323335716264707</v>
      </c>
    </row>
    <row r="9" spans="2:6" ht="19.95" customHeight="1" x14ac:dyDescent="0.3">
      <c r="B9" s="10" t="s">
        <v>21</v>
      </c>
      <c r="C9" s="10">
        <v>14</v>
      </c>
    </row>
    <row r="10" spans="2:6" ht="19.95" customHeight="1" x14ac:dyDescent="0.3">
      <c r="B10" s="10" t="s">
        <v>22</v>
      </c>
      <c r="C10" s="10">
        <v>18</v>
      </c>
    </row>
    <row r="11" spans="2:6" ht="19.95" customHeight="1" x14ac:dyDescent="0.3">
      <c r="B11" s="10" t="s">
        <v>23</v>
      </c>
      <c r="C11" s="10">
        <v>17</v>
      </c>
    </row>
    <row r="12" spans="2:6" ht="19.95" customHeight="1" x14ac:dyDescent="0.3">
      <c r="B12" s="10" t="s">
        <v>24</v>
      </c>
      <c r="C12" s="10">
        <v>12</v>
      </c>
    </row>
    <row r="13" spans="2:6" ht="19.95" customHeight="1" x14ac:dyDescent="0.3">
      <c r="B13" s="10" t="s">
        <v>25</v>
      </c>
      <c r="C13" s="10">
        <v>11</v>
      </c>
    </row>
    <row r="14" spans="2:6" ht="19.95" customHeight="1" x14ac:dyDescent="0.3">
      <c r="B14" s="10" t="s">
        <v>26</v>
      </c>
      <c r="C14" s="10">
        <v>15</v>
      </c>
    </row>
    <row r="15" spans="2:6" ht="19.95" customHeight="1" x14ac:dyDescent="0.3">
      <c r="B15" s="10" t="s">
        <v>27</v>
      </c>
      <c r="C15" s="10">
        <v>18</v>
      </c>
    </row>
    <row r="16" spans="2:6" ht="19.95" customHeight="1" x14ac:dyDescent="0.3">
      <c r="B16" s="10" t="s">
        <v>28</v>
      </c>
      <c r="C16" s="10">
        <v>16</v>
      </c>
    </row>
    <row r="17" spans="2:3" ht="19.95" customHeight="1" x14ac:dyDescent="0.3">
      <c r="B17" s="10" t="s">
        <v>29</v>
      </c>
      <c r="C17" s="10">
        <v>18</v>
      </c>
    </row>
    <row r="18" spans="2:3" ht="19.95" customHeight="1" x14ac:dyDescent="0.3">
      <c r="B18" s="10" t="s">
        <v>30</v>
      </c>
      <c r="C18" s="10">
        <v>18</v>
      </c>
    </row>
    <row r="19" spans="2:3" ht="19.95" customHeight="1" x14ac:dyDescent="0.3">
      <c r="B19" s="10" t="s">
        <v>31</v>
      </c>
      <c r="C19" s="10">
        <v>14</v>
      </c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B56B-EAD9-4680-BAC4-06C3AF901F12}">
  <dimension ref="B2:G21"/>
  <sheetViews>
    <sheetView showGridLines="0" workbookViewId="0">
      <selection activeCell="F11" sqref="F11"/>
    </sheetView>
  </sheetViews>
  <sheetFormatPr defaultColWidth="8.88671875" defaultRowHeight="19.95" customHeight="1" x14ac:dyDescent="0.3"/>
  <cols>
    <col min="1" max="1" width="4.77734375" style="1" customWidth="1"/>
    <col min="2" max="3" width="14.77734375" style="1" customWidth="1"/>
    <col min="4" max="4" width="8.88671875" style="1"/>
    <col min="5" max="5" width="16.5546875" style="1" customWidth="1"/>
    <col min="6" max="6" width="19.21875" style="1" bestFit="1" customWidth="1"/>
    <col min="7" max="7" width="20.21875" style="1" bestFit="1" customWidth="1"/>
    <col min="8" max="16384" width="8.88671875" style="1"/>
  </cols>
  <sheetData>
    <row r="2" spans="2:7" ht="19.95" customHeight="1" x14ac:dyDescent="0.3">
      <c r="B2" s="15" t="s">
        <v>45</v>
      </c>
      <c r="C2" s="16"/>
      <c r="D2" s="16"/>
      <c r="E2" s="16"/>
      <c r="F2" s="16"/>
      <c r="G2" s="16"/>
    </row>
    <row r="4" spans="2:7" ht="19.95" customHeight="1" x14ac:dyDescent="0.3">
      <c r="B4" s="11" t="s">
        <v>16</v>
      </c>
      <c r="C4" s="11" t="s">
        <v>33</v>
      </c>
      <c r="E4" s="5" t="s">
        <v>14</v>
      </c>
      <c r="F4" t="s">
        <v>41</v>
      </c>
      <c r="G4" t="s">
        <v>42</v>
      </c>
    </row>
    <row r="5" spans="2:7" ht="19.95" customHeight="1" x14ac:dyDescent="0.3">
      <c r="B5" s="10" t="s">
        <v>17</v>
      </c>
      <c r="C5" s="10" t="s">
        <v>34</v>
      </c>
      <c r="E5" s="6" t="s">
        <v>35</v>
      </c>
      <c r="F5" s="7">
        <v>7</v>
      </c>
      <c r="G5" s="8">
        <v>0.46666666666666667</v>
      </c>
    </row>
    <row r="6" spans="2:7" ht="19.95" customHeight="1" x14ac:dyDescent="0.3">
      <c r="B6" s="10" t="s">
        <v>18</v>
      </c>
      <c r="C6" s="10" t="s">
        <v>34</v>
      </c>
      <c r="E6" s="6" t="s">
        <v>34</v>
      </c>
      <c r="F6" s="7">
        <v>8</v>
      </c>
      <c r="G6" s="8">
        <v>0.53333333333333333</v>
      </c>
    </row>
    <row r="7" spans="2:7" ht="19.95" customHeight="1" x14ac:dyDescent="0.3">
      <c r="B7" s="10" t="s">
        <v>19</v>
      </c>
      <c r="C7" s="10" t="s">
        <v>34</v>
      </c>
      <c r="E7" s="6" t="s">
        <v>15</v>
      </c>
      <c r="F7" s="7">
        <v>15</v>
      </c>
      <c r="G7" s="8">
        <v>1</v>
      </c>
    </row>
    <row r="8" spans="2:7" ht="19.95" customHeight="1" x14ac:dyDescent="0.3">
      <c r="B8" s="10" t="s">
        <v>20</v>
      </c>
      <c r="C8" s="10" t="s">
        <v>35</v>
      </c>
      <c r="E8"/>
      <c r="F8"/>
      <c r="G8"/>
    </row>
    <row r="9" spans="2:7" ht="19.95" customHeight="1" x14ac:dyDescent="0.3">
      <c r="B9" s="10" t="s">
        <v>21</v>
      </c>
      <c r="C9" s="10" t="s">
        <v>34</v>
      </c>
      <c r="E9"/>
      <c r="F9"/>
      <c r="G9"/>
    </row>
    <row r="10" spans="2:7" ht="19.95" customHeight="1" x14ac:dyDescent="0.3">
      <c r="B10" s="10" t="s">
        <v>22</v>
      </c>
      <c r="C10" s="10" t="s">
        <v>35</v>
      </c>
      <c r="E10" s="13" t="s">
        <v>1</v>
      </c>
      <c r="F10" s="10">
        <f>SQRT(0.5333*(1-0.53333)/15)</f>
        <v>0.1288086723270862</v>
      </c>
      <c r="G10"/>
    </row>
    <row r="11" spans="2:7" ht="19.95" customHeight="1" x14ac:dyDescent="0.3">
      <c r="B11" s="10" t="s">
        <v>23</v>
      </c>
      <c r="C11" s="10" t="s">
        <v>35</v>
      </c>
      <c r="E11" s="13" t="s">
        <v>43</v>
      </c>
      <c r="F11" s="10">
        <f>_xlfn.NORM.S.INV(0.975)</f>
        <v>1.9599639845400536</v>
      </c>
      <c r="G11"/>
    </row>
    <row r="12" spans="2:7" ht="19.95" customHeight="1" x14ac:dyDescent="0.3">
      <c r="B12" s="10" t="s">
        <v>24</v>
      </c>
      <c r="C12" s="10" t="s">
        <v>34</v>
      </c>
      <c r="E12" s="13" t="s">
        <v>40</v>
      </c>
      <c r="F12" s="10">
        <f>F10*F11</f>
        <v>0.25246035865751004</v>
      </c>
      <c r="G12"/>
    </row>
    <row r="13" spans="2:7" ht="19.95" customHeight="1" x14ac:dyDescent="0.3">
      <c r="B13" s="10" t="s">
        <v>25</v>
      </c>
      <c r="C13" s="10" t="s">
        <v>34</v>
      </c>
      <c r="G13"/>
    </row>
    <row r="14" spans="2:7" ht="19.95" customHeight="1" x14ac:dyDescent="0.3">
      <c r="B14" s="10" t="s">
        <v>26</v>
      </c>
      <c r="C14" s="10" t="s">
        <v>35</v>
      </c>
      <c r="G14"/>
    </row>
    <row r="15" spans="2:7" ht="19.95" customHeight="1" x14ac:dyDescent="0.3">
      <c r="B15" s="10" t="s">
        <v>27</v>
      </c>
      <c r="C15" s="10" t="s">
        <v>35</v>
      </c>
      <c r="G15"/>
    </row>
    <row r="16" spans="2:7" ht="19.95" customHeight="1" x14ac:dyDescent="0.3">
      <c r="B16" s="10" t="s">
        <v>28</v>
      </c>
      <c r="C16" s="10" t="s">
        <v>34</v>
      </c>
      <c r="G16"/>
    </row>
    <row r="17" spans="2:7" ht="19.95" customHeight="1" x14ac:dyDescent="0.3">
      <c r="B17" s="10" t="s">
        <v>29</v>
      </c>
      <c r="C17" s="10" t="s">
        <v>35</v>
      </c>
      <c r="G17"/>
    </row>
    <row r="18" spans="2:7" ht="19.95" customHeight="1" x14ac:dyDescent="0.3">
      <c r="B18" s="10" t="s">
        <v>30</v>
      </c>
      <c r="C18" s="10" t="s">
        <v>35</v>
      </c>
      <c r="E18"/>
      <c r="F18"/>
      <c r="G18"/>
    </row>
    <row r="19" spans="2:7" ht="19.95" customHeight="1" x14ac:dyDescent="0.3">
      <c r="B19" s="10" t="s">
        <v>31</v>
      </c>
      <c r="C19" s="10" t="s">
        <v>34</v>
      </c>
      <c r="E19"/>
      <c r="F19"/>
      <c r="G19"/>
    </row>
    <row r="20" spans="2:7" ht="19.95" customHeight="1" x14ac:dyDescent="0.3">
      <c r="E20"/>
      <c r="F20"/>
      <c r="G20"/>
    </row>
    <row r="21" spans="2:7" ht="19.95" customHeight="1" x14ac:dyDescent="0.3">
      <c r="E21"/>
      <c r="F21"/>
      <c r="G21"/>
    </row>
  </sheetData>
  <mergeCells count="1">
    <mergeCell ref="B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554A-265E-4A88-9E6E-7C4D233BF9C1}">
  <dimension ref="B2:F19"/>
  <sheetViews>
    <sheetView showGridLines="0" workbookViewId="0">
      <selection activeCell="F4" sqref="F4"/>
    </sheetView>
  </sheetViews>
  <sheetFormatPr defaultColWidth="8.88671875" defaultRowHeight="19.95" customHeight="1" x14ac:dyDescent="0.3"/>
  <cols>
    <col min="1" max="1" width="4.77734375" style="1" customWidth="1"/>
    <col min="2" max="3" width="14.77734375" style="1" customWidth="1"/>
    <col min="4" max="4" width="4.77734375" style="1" customWidth="1"/>
    <col min="5" max="5" width="22.21875" style="1" bestFit="1" customWidth="1"/>
    <col min="6" max="16384" width="8.88671875" style="1"/>
  </cols>
  <sheetData>
    <row r="2" spans="2:6" ht="19.95" customHeight="1" x14ac:dyDescent="0.3">
      <c r="B2" s="15" t="s">
        <v>47</v>
      </c>
      <c r="C2" s="16"/>
      <c r="D2" s="16"/>
      <c r="E2" s="16"/>
      <c r="F2" s="16"/>
    </row>
    <row r="4" spans="2:6" ht="19.95" customHeight="1" x14ac:dyDescent="0.3">
      <c r="B4" s="11" t="s">
        <v>16</v>
      </c>
      <c r="C4" s="11" t="s">
        <v>32</v>
      </c>
      <c r="E4" s="12" t="s">
        <v>37</v>
      </c>
      <c r="F4" s="9">
        <f>_xlfn.STDEV.S(C5:C19)</f>
        <v>2.6149751888106363</v>
      </c>
    </row>
    <row r="5" spans="2:6" ht="19.95" customHeight="1" x14ac:dyDescent="0.3">
      <c r="B5" s="10" t="s">
        <v>17</v>
      </c>
      <c r="C5" s="10">
        <v>12</v>
      </c>
      <c r="E5" s="12" t="s">
        <v>39</v>
      </c>
      <c r="F5" s="9">
        <f>COUNT(C5:C19)</f>
        <v>15</v>
      </c>
    </row>
    <row r="6" spans="2:6" ht="19.95" customHeight="1" x14ac:dyDescent="0.3">
      <c r="B6" s="10" t="s">
        <v>18</v>
      </c>
      <c r="C6" s="10">
        <v>12</v>
      </c>
      <c r="E6" s="12" t="s">
        <v>40</v>
      </c>
      <c r="F6" s="9">
        <f>_xlfn.CONFIDENCE.NORM(0.05,F4,F5)</f>
        <v>1.323335716264707</v>
      </c>
    </row>
    <row r="7" spans="2:6" ht="19.95" customHeight="1" x14ac:dyDescent="0.3">
      <c r="B7" s="10" t="s">
        <v>19</v>
      </c>
      <c r="C7" s="10">
        <v>14</v>
      </c>
    </row>
    <row r="8" spans="2:6" ht="19.95" customHeight="1" x14ac:dyDescent="0.3">
      <c r="B8" s="10" t="s">
        <v>20</v>
      </c>
      <c r="C8" s="10">
        <v>18</v>
      </c>
    </row>
    <row r="9" spans="2:6" ht="19.95" customHeight="1" x14ac:dyDescent="0.3">
      <c r="B9" s="10" t="s">
        <v>21</v>
      </c>
      <c r="C9" s="10">
        <v>14</v>
      </c>
    </row>
    <row r="10" spans="2:6" ht="19.95" customHeight="1" x14ac:dyDescent="0.3">
      <c r="B10" s="10" t="s">
        <v>22</v>
      </c>
      <c r="C10" s="10">
        <v>18</v>
      </c>
    </row>
    <row r="11" spans="2:6" ht="19.95" customHeight="1" x14ac:dyDescent="0.3">
      <c r="B11" s="10" t="s">
        <v>23</v>
      </c>
      <c r="C11" s="10">
        <v>17</v>
      </c>
    </row>
    <row r="12" spans="2:6" ht="19.95" customHeight="1" x14ac:dyDescent="0.3">
      <c r="B12" s="10" t="s">
        <v>24</v>
      </c>
      <c r="C12" s="10">
        <v>12</v>
      </c>
    </row>
    <row r="13" spans="2:6" ht="19.95" customHeight="1" x14ac:dyDescent="0.3">
      <c r="B13" s="10" t="s">
        <v>25</v>
      </c>
      <c r="C13" s="10">
        <v>11</v>
      </c>
    </row>
    <row r="14" spans="2:6" ht="19.95" customHeight="1" x14ac:dyDescent="0.3">
      <c r="B14" s="10" t="s">
        <v>26</v>
      </c>
      <c r="C14" s="10">
        <v>15</v>
      </c>
    </row>
    <row r="15" spans="2:6" ht="19.95" customHeight="1" x14ac:dyDescent="0.3">
      <c r="B15" s="10" t="s">
        <v>27</v>
      </c>
      <c r="C15" s="10">
        <v>18</v>
      </c>
    </row>
    <row r="16" spans="2:6" ht="19.95" customHeight="1" x14ac:dyDescent="0.3">
      <c r="B16" s="10" t="s">
        <v>28</v>
      </c>
      <c r="C16" s="10">
        <v>16</v>
      </c>
    </row>
    <row r="17" spans="2:3" ht="19.95" customHeight="1" x14ac:dyDescent="0.3">
      <c r="B17" s="10" t="s">
        <v>29</v>
      </c>
      <c r="C17" s="10">
        <v>18</v>
      </c>
    </row>
    <row r="18" spans="2:3" ht="19.95" customHeight="1" x14ac:dyDescent="0.3">
      <c r="B18" s="10" t="s">
        <v>30</v>
      </c>
      <c r="C18" s="10">
        <v>18</v>
      </c>
    </row>
    <row r="19" spans="2:3" ht="19.95" customHeight="1" x14ac:dyDescent="0.3">
      <c r="B19" s="10" t="s">
        <v>31</v>
      </c>
      <c r="C19" s="10">
        <v>14</v>
      </c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B1B0-2B55-4115-90FD-5715EC372112}">
  <dimension ref="B2:F19"/>
  <sheetViews>
    <sheetView showGridLines="0" workbookViewId="0">
      <selection activeCell="F14" sqref="F14"/>
    </sheetView>
  </sheetViews>
  <sheetFormatPr defaultColWidth="8.88671875" defaultRowHeight="19.95" customHeight="1" x14ac:dyDescent="0.3"/>
  <cols>
    <col min="1" max="1" width="4.77734375" style="1" customWidth="1"/>
    <col min="2" max="3" width="14.77734375" style="1" customWidth="1"/>
    <col min="4" max="4" width="8.88671875" style="1"/>
    <col min="5" max="5" width="22.21875" style="1" bestFit="1" customWidth="1"/>
    <col min="6" max="16384" width="8.88671875" style="1"/>
  </cols>
  <sheetData>
    <row r="2" spans="2:6" ht="19.95" customHeight="1" x14ac:dyDescent="0.3">
      <c r="B2" s="15" t="s">
        <v>48</v>
      </c>
      <c r="C2" s="16"/>
      <c r="D2" s="16"/>
      <c r="E2" s="16"/>
      <c r="F2" s="16"/>
    </row>
    <row r="3" spans="2:6" ht="19.95" customHeight="1" thickBot="1" x14ac:dyDescent="0.35"/>
    <row r="4" spans="2:6" ht="19.95" customHeight="1" x14ac:dyDescent="0.3">
      <c r="B4" s="11" t="s">
        <v>16</v>
      </c>
      <c r="C4" s="11" t="s">
        <v>32</v>
      </c>
      <c r="E4" s="4" t="s">
        <v>32</v>
      </c>
      <c r="F4" s="4"/>
    </row>
    <row r="5" spans="2:6" ht="19.95" customHeight="1" x14ac:dyDescent="0.3">
      <c r="B5" s="10" t="s">
        <v>17</v>
      </c>
      <c r="C5" s="10">
        <v>12</v>
      </c>
      <c r="E5" s="2"/>
      <c r="F5" s="2"/>
    </row>
    <row r="6" spans="2:6" ht="19.95" customHeight="1" x14ac:dyDescent="0.3">
      <c r="B6" s="10" t="s">
        <v>18</v>
      </c>
      <c r="C6" s="10">
        <v>12</v>
      </c>
      <c r="E6" s="2" t="s">
        <v>0</v>
      </c>
      <c r="F6" s="2">
        <v>15.133333333333333</v>
      </c>
    </row>
    <row r="7" spans="2:6" ht="19.95" customHeight="1" x14ac:dyDescent="0.3">
      <c r="B7" s="10" t="s">
        <v>19</v>
      </c>
      <c r="C7" s="10">
        <v>14</v>
      </c>
      <c r="E7" s="2" t="s">
        <v>1</v>
      </c>
      <c r="F7" s="2">
        <v>0.67518369046727933</v>
      </c>
    </row>
    <row r="8" spans="2:6" ht="19.95" customHeight="1" x14ac:dyDescent="0.3">
      <c r="B8" s="10" t="s">
        <v>20</v>
      </c>
      <c r="C8" s="10">
        <v>18</v>
      </c>
      <c r="E8" s="2" t="s">
        <v>2</v>
      </c>
      <c r="F8" s="2">
        <v>15</v>
      </c>
    </row>
    <row r="9" spans="2:6" ht="19.95" customHeight="1" x14ac:dyDescent="0.3">
      <c r="B9" s="10" t="s">
        <v>21</v>
      </c>
      <c r="C9" s="10">
        <v>14</v>
      </c>
      <c r="E9" s="2" t="s">
        <v>3</v>
      </c>
      <c r="F9" s="2">
        <v>18</v>
      </c>
    </row>
    <row r="10" spans="2:6" ht="19.95" customHeight="1" x14ac:dyDescent="0.3">
      <c r="B10" s="10" t="s">
        <v>22</v>
      </c>
      <c r="C10" s="10">
        <v>18</v>
      </c>
      <c r="E10" s="2" t="s">
        <v>4</v>
      </c>
      <c r="F10" s="2">
        <v>2.6149751888106363</v>
      </c>
    </row>
    <row r="11" spans="2:6" ht="19.95" customHeight="1" x14ac:dyDescent="0.3">
      <c r="B11" s="10" t="s">
        <v>23</v>
      </c>
      <c r="C11" s="10">
        <v>17</v>
      </c>
      <c r="E11" s="2" t="s">
        <v>5</v>
      </c>
      <c r="F11" s="2">
        <v>6.8380952380952227</v>
      </c>
    </row>
    <row r="12" spans="2:6" ht="19.95" customHeight="1" x14ac:dyDescent="0.3">
      <c r="B12" s="10" t="s">
        <v>24</v>
      </c>
      <c r="C12" s="10">
        <v>12</v>
      </c>
      <c r="E12" s="2" t="s">
        <v>6</v>
      </c>
      <c r="F12" s="2">
        <v>-1.5686832158228259</v>
      </c>
    </row>
    <row r="13" spans="2:6" ht="19.95" customHeight="1" x14ac:dyDescent="0.3">
      <c r="B13" s="10" t="s">
        <v>25</v>
      </c>
      <c r="C13" s="10">
        <v>11</v>
      </c>
      <c r="E13" s="2" t="s">
        <v>7</v>
      </c>
      <c r="F13" s="2">
        <v>-0.19509854113442771</v>
      </c>
    </row>
    <row r="14" spans="2:6" ht="19.95" customHeight="1" x14ac:dyDescent="0.3">
      <c r="B14" s="10" t="s">
        <v>26</v>
      </c>
      <c r="C14" s="10">
        <v>15</v>
      </c>
      <c r="E14" s="2" t="s">
        <v>8</v>
      </c>
      <c r="F14" s="2">
        <v>7</v>
      </c>
    </row>
    <row r="15" spans="2:6" ht="19.95" customHeight="1" x14ac:dyDescent="0.3">
      <c r="B15" s="10" t="s">
        <v>27</v>
      </c>
      <c r="C15" s="10">
        <v>18</v>
      </c>
      <c r="E15" s="2" t="s">
        <v>9</v>
      </c>
      <c r="F15" s="2">
        <v>11</v>
      </c>
    </row>
    <row r="16" spans="2:6" ht="19.95" customHeight="1" x14ac:dyDescent="0.3">
      <c r="B16" s="10" t="s">
        <v>28</v>
      </c>
      <c r="C16" s="10">
        <v>16</v>
      </c>
      <c r="E16" s="2" t="s">
        <v>10</v>
      </c>
      <c r="F16" s="2">
        <v>18</v>
      </c>
    </row>
    <row r="17" spans="2:6" ht="19.95" customHeight="1" x14ac:dyDescent="0.3">
      <c r="B17" s="10" t="s">
        <v>29</v>
      </c>
      <c r="C17" s="10">
        <v>18</v>
      </c>
      <c r="E17" s="2" t="s">
        <v>11</v>
      </c>
      <c r="F17" s="2">
        <v>227</v>
      </c>
    </row>
    <row r="18" spans="2:6" ht="19.95" customHeight="1" x14ac:dyDescent="0.3">
      <c r="B18" s="10" t="s">
        <v>30</v>
      </c>
      <c r="C18" s="10">
        <v>18</v>
      </c>
      <c r="E18" s="2" t="s">
        <v>12</v>
      </c>
      <c r="F18" s="2">
        <v>15</v>
      </c>
    </row>
    <row r="19" spans="2:6" ht="19.95" customHeight="1" thickBot="1" x14ac:dyDescent="0.35">
      <c r="B19" s="10" t="s">
        <v>31</v>
      </c>
      <c r="C19" s="10">
        <v>14</v>
      </c>
      <c r="E19" s="3" t="s">
        <v>13</v>
      </c>
      <c r="F19" s="3">
        <v>1.4481249912134355</v>
      </c>
    </row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4DFDA-9AFD-46AE-A646-85BC88F4AC9D}">
  <dimension ref="B2:F19"/>
  <sheetViews>
    <sheetView showGridLines="0" workbookViewId="0">
      <selection activeCell="F8" sqref="F8"/>
    </sheetView>
  </sheetViews>
  <sheetFormatPr defaultColWidth="8.88671875" defaultRowHeight="19.95" customHeight="1" x14ac:dyDescent="0.3"/>
  <cols>
    <col min="1" max="1" width="4.77734375" style="1" customWidth="1"/>
    <col min="2" max="3" width="14.77734375" style="1" customWidth="1"/>
    <col min="4" max="4" width="4.77734375" style="1" customWidth="1"/>
    <col min="5" max="5" width="22.21875" style="1" bestFit="1" customWidth="1"/>
    <col min="6" max="16384" width="8.88671875" style="1"/>
  </cols>
  <sheetData>
    <row r="2" spans="2:6" ht="19.95" customHeight="1" x14ac:dyDescent="0.3">
      <c r="B2" s="15" t="s">
        <v>49</v>
      </c>
      <c r="C2" s="16"/>
      <c r="D2" s="16"/>
      <c r="E2" s="16"/>
      <c r="F2" s="16"/>
    </row>
    <row r="4" spans="2:6" ht="19.95" customHeight="1" x14ac:dyDescent="0.3">
      <c r="B4" s="11" t="s">
        <v>16</v>
      </c>
      <c r="C4" s="11" t="s">
        <v>32</v>
      </c>
      <c r="E4" s="12" t="s">
        <v>36</v>
      </c>
      <c r="F4" s="9">
        <f>AVERAGE(C5:C19)</f>
        <v>15.133333333333333</v>
      </c>
    </row>
    <row r="5" spans="2:6" ht="19.95" customHeight="1" x14ac:dyDescent="0.3">
      <c r="B5" s="10" t="s">
        <v>17</v>
      </c>
      <c r="C5" s="10">
        <v>12</v>
      </c>
      <c r="E5" s="12" t="s">
        <v>12</v>
      </c>
      <c r="F5" s="9">
        <f>COUNT(C5:C19)</f>
        <v>15</v>
      </c>
    </row>
    <row r="6" spans="2:6" ht="19.95" customHeight="1" x14ac:dyDescent="0.3">
      <c r="B6" s="10" t="s">
        <v>18</v>
      </c>
      <c r="C6" s="10">
        <v>12</v>
      </c>
      <c r="E6" s="12" t="s">
        <v>37</v>
      </c>
      <c r="F6" s="9">
        <f>_xlfn.STDEV.S(C5:C19)</f>
        <v>2.6149751888106363</v>
      </c>
    </row>
    <row r="7" spans="2:6" ht="19.95" customHeight="1" x14ac:dyDescent="0.3">
      <c r="B7" s="10" t="s">
        <v>19</v>
      </c>
      <c r="C7" s="10">
        <v>14</v>
      </c>
      <c r="E7" s="12" t="s">
        <v>1</v>
      </c>
      <c r="F7" s="9">
        <f>F6/SQRT(F5)</f>
        <v>0.67518369046727933</v>
      </c>
    </row>
    <row r="8" spans="2:6" ht="19.95" customHeight="1" x14ac:dyDescent="0.3">
      <c r="B8" s="10" t="s">
        <v>20</v>
      </c>
      <c r="C8" s="10">
        <v>18</v>
      </c>
      <c r="E8" s="12" t="s">
        <v>40</v>
      </c>
      <c r="F8" s="9">
        <f>_xlfn.CONFIDENCE.T(0.05,F6,F5)</f>
        <v>1.448124991213436</v>
      </c>
    </row>
    <row r="9" spans="2:6" ht="19.95" customHeight="1" x14ac:dyDescent="0.3">
      <c r="B9" s="10" t="s">
        <v>21</v>
      </c>
      <c r="C9" s="10">
        <v>14</v>
      </c>
    </row>
    <row r="10" spans="2:6" ht="19.95" customHeight="1" x14ac:dyDescent="0.3">
      <c r="B10" s="10" t="s">
        <v>22</v>
      </c>
      <c r="C10" s="10">
        <v>18</v>
      </c>
    </row>
    <row r="11" spans="2:6" ht="19.95" customHeight="1" x14ac:dyDescent="0.3">
      <c r="B11" s="10" t="s">
        <v>23</v>
      </c>
      <c r="C11" s="10">
        <v>17</v>
      </c>
    </row>
    <row r="12" spans="2:6" ht="19.95" customHeight="1" x14ac:dyDescent="0.3">
      <c r="B12" s="10" t="s">
        <v>24</v>
      </c>
      <c r="C12" s="10">
        <v>12</v>
      </c>
    </row>
    <row r="13" spans="2:6" ht="19.95" customHeight="1" x14ac:dyDescent="0.3">
      <c r="B13" s="10" t="s">
        <v>25</v>
      </c>
      <c r="C13" s="10">
        <v>11</v>
      </c>
    </row>
    <row r="14" spans="2:6" ht="19.95" customHeight="1" x14ac:dyDescent="0.3">
      <c r="B14" s="10" t="s">
        <v>26</v>
      </c>
      <c r="C14" s="10">
        <v>15</v>
      </c>
    </row>
    <row r="15" spans="2:6" ht="19.95" customHeight="1" x14ac:dyDescent="0.3">
      <c r="B15" s="10" t="s">
        <v>27</v>
      </c>
      <c r="C15" s="10">
        <v>18</v>
      </c>
    </row>
    <row r="16" spans="2:6" ht="19.95" customHeight="1" x14ac:dyDescent="0.3">
      <c r="B16" s="10" t="s">
        <v>28</v>
      </c>
      <c r="C16" s="10">
        <v>16</v>
      </c>
    </row>
    <row r="17" spans="2:3" ht="19.95" customHeight="1" x14ac:dyDescent="0.3">
      <c r="B17" s="10" t="s">
        <v>29</v>
      </c>
      <c r="C17" s="10">
        <v>18</v>
      </c>
    </row>
    <row r="18" spans="2:3" ht="19.95" customHeight="1" x14ac:dyDescent="0.3">
      <c r="B18" s="10" t="s">
        <v>30</v>
      </c>
      <c r="C18" s="10">
        <v>18</v>
      </c>
    </row>
    <row r="19" spans="2:3" ht="19.95" customHeight="1" x14ac:dyDescent="0.3">
      <c r="B19" s="10" t="s">
        <v>31</v>
      </c>
      <c r="C19" s="10">
        <v>14</v>
      </c>
    </row>
  </sheetData>
  <mergeCells count="1">
    <mergeCell ref="B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889E-FD72-4061-BE2F-7D93AE6270D7}">
  <dimension ref="B2:F19"/>
  <sheetViews>
    <sheetView showGridLines="0" workbookViewId="0">
      <selection activeCell="L22" sqref="L22"/>
    </sheetView>
  </sheetViews>
  <sheetFormatPr defaultColWidth="8.88671875" defaultRowHeight="19.95" customHeight="1" x14ac:dyDescent="0.3"/>
  <cols>
    <col min="1" max="1" width="4.77734375" style="1" customWidth="1"/>
    <col min="2" max="3" width="14.77734375" style="1" customWidth="1"/>
    <col min="4" max="4" width="4.77734375" style="1" customWidth="1"/>
    <col min="5" max="5" width="22.21875" style="1" bestFit="1" customWidth="1"/>
    <col min="6" max="16384" width="8.88671875" style="1"/>
  </cols>
  <sheetData>
    <row r="2" spans="2:6" ht="19.95" customHeight="1" x14ac:dyDescent="0.3">
      <c r="B2" s="15" t="s">
        <v>50</v>
      </c>
      <c r="C2" s="16"/>
      <c r="D2" s="16"/>
      <c r="E2" s="16"/>
      <c r="F2" s="16"/>
    </row>
    <row r="4" spans="2:6" ht="19.95" customHeight="1" x14ac:dyDescent="0.3">
      <c r="B4" s="11" t="s">
        <v>16</v>
      </c>
      <c r="C4" s="11" t="s">
        <v>32</v>
      </c>
      <c r="E4" s="12" t="s">
        <v>12</v>
      </c>
      <c r="F4" s="9">
        <f>COUNT(C5:C19)</f>
        <v>15</v>
      </c>
    </row>
    <row r="5" spans="2:6" ht="19.95" customHeight="1" x14ac:dyDescent="0.3">
      <c r="B5" s="10" t="s">
        <v>17</v>
      </c>
      <c r="C5" s="10">
        <v>12</v>
      </c>
      <c r="E5" s="12" t="s">
        <v>37</v>
      </c>
      <c r="F5" s="9">
        <f>_xlfn.STDEV.S(C5:C19)</f>
        <v>2.6149751888106363</v>
      </c>
    </row>
    <row r="6" spans="2:6" ht="19.95" customHeight="1" x14ac:dyDescent="0.3">
      <c r="B6" s="10" t="s">
        <v>18</v>
      </c>
      <c r="C6" s="10">
        <v>12</v>
      </c>
      <c r="E6" s="12" t="s">
        <v>1</v>
      </c>
      <c r="F6" s="9">
        <f>F5/SQRT(F4)</f>
        <v>0.67518369046727933</v>
      </c>
    </row>
    <row r="7" spans="2:6" ht="19.95" customHeight="1" x14ac:dyDescent="0.3">
      <c r="B7" s="10" t="s">
        <v>19</v>
      </c>
      <c r="C7" s="10">
        <v>14</v>
      </c>
      <c r="E7" s="12" t="s">
        <v>51</v>
      </c>
      <c r="F7" s="9">
        <f>_xlfn.T.INV(0.975,F4)</f>
        <v>2.1314495455597742</v>
      </c>
    </row>
    <row r="8" spans="2:6" ht="19.95" customHeight="1" x14ac:dyDescent="0.3">
      <c r="B8" s="10" t="s">
        <v>20</v>
      </c>
      <c r="C8" s="10">
        <v>18</v>
      </c>
      <c r="E8" s="12" t="s">
        <v>40</v>
      </c>
      <c r="F8" s="9">
        <f>F7*F6</f>
        <v>1.4391199702158537</v>
      </c>
    </row>
    <row r="9" spans="2:6" ht="19.95" customHeight="1" x14ac:dyDescent="0.3">
      <c r="B9" s="10" t="s">
        <v>21</v>
      </c>
      <c r="C9" s="10">
        <v>14</v>
      </c>
    </row>
    <row r="10" spans="2:6" ht="19.95" customHeight="1" x14ac:dyDescent="0.3">
      <c r="B10" s="10" t="s">
        <v>22</v>
      </c>
      <c r="C10" s="10">
        <v>18</v>
      </c>
    </row>
    <row r="11" spans="2:6" ht="19.95" customHeight="1" x14ac:dyDescent="0.3">
      <c r="B11" s="10" t="s">
        <v>23</v>
      </c>
      <c r="C11" s="10">
        <v>17</v>
      </c>
    </row>
    <row r="12" spans="2:6" ht="19.95" customHeight="1" x14ac:dyDescent="0.3">
      <c r="B12" s="10" t="s">
        <v>24</v>
      </c>
      <c r="C12" s="10">
        <v>12</v>
      </c>
    </row>
    <row r="13" spans="2:6" ht="19.95" customHeight="1" x14ac:dyDescent="0.3">
      <c r="B13" s="10" t="s">
        <v>25</v>
      </c>
      <c r="C13" s="10">
        <v>11</v>
      </c>
    </row>
    <row r="14" spans="2:6" ht="19.95" customHeight="1" x14ac:dyDescent="0.3">
      <c r="B14" s="10" t="s">
        <v>26</v>
      </c>
      <c r="C14" s="10">
        <v>15</v>
      </c>
    </row>
    <row r="15" spans="2:6" ht="19.95" customHeight="1" x14ac:dyDescent="0.3">
      <c r="B15" s="10" t="s">
        <v>27</v>
      </c>
      <c r="C15" s="10">
        <v>18</v>
      </c>
    </row>
    <row r="16" spans="2:6" ht="19.95" customHeight="1" x14ac:dyDescent="0.3">
      <c r="B16" s="10" t="s">
        <v>28</v>
      </c>
      <c r="C16" s="10">
        <v>16</v>
      </c>
    </row>
    <row r="17" spans="2:3" ht="19.95" customHeight="1" x14ac:dyDescent="0.3">
      <c r="B17" s="10" t="s">
        <v>29</v>
      </c>
      <c r="C17" s="10">
        <v>18</v>
      </c>
    </row>
    <row r="18" spans="2:3" ht="19.95" customHeight="1" x14ac:dyDescent="0.3">
      <c r="B18" s="10" t="s">
        <v>30</v>
      </c>
      <c r="C18" s="10">
        <v>18</v>
      </c>
    </row>
    <row r="19" spans="2:3" ht="19.95" customHeight="1" x14ac:dyDescent="0.3">
      <c r="B19" s="10" t="s">
        <v>31</v>
      </c>
      <c r="C19" s="10">
        <v>14</v>
      </c>
    </row>
  </sheetData>
  <mergeCells count="1"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19B0-F6F1-4849-9A79-1C206264975A}">
  <dimension ref="B2:F19"/>
  <sheetViews>
    <sheetView showGridLines="0" tabSelected="1" workbookViewId="0">
      <selection activeCell="F17" sqref="F17"/>
    </sheetView>
  </sheetViews>
  <sheetFormatPr defaultColWidth="8.88671875" defaultRowHeight="19.95" customHeight="1" x14ac:dyDescent="0.3"/>
  <cols>
    <col min="1" max="1" width="4.77734375" style="1" customWidth="1"/>
    <col min="2" max="3" width="14.77734375" style="1" customWidth="1"/>
    <col min="4" max="4" width="4.77734375" style="1" customWidth="1"/>
    <col min="5" max="5" width="22.21875" style="1" bestFit="1" customWidth="1"/>
    <col min="6" max="16384" width="8.88671875" style="1"/>
  </cols>
  <sheetData>
    <row r="2" spans="2:6" ht="19.95" customHeight="1" x14ac:dyDescent="0.3">
      <c r="B2" s="15" t="s">
        <v>52</v>
      </c>
      <c r="C2" s="16"/>
      <c r="D2" s="16"/>
      <c r="E2" s="16"/>
      <c r="F2" s="16"/>
    </row>
    <row r="4" spans="2:6" ht="19.95" customHeight="1" x14ac:dyDescent="0.3">
      <c r="B4" s="11" t="s">
        <v>16</v>
      </c>
      <c r="C4" s="11" t="s">
        <v>32</v>
      </c>
      <c r="E4" s="12" t="s">
        <v>12</v>
      </c>
      <c r="F4" s="9">
        <f>COUNT(C5:C19)</f>
        <v>15</v>
      </c>
    </row>
    <row r="5" spans="2:6" ht="19.95" customHeight="1" x14ac:dyDescent="0.3">
      <c r="B5" s="10" t="s">
        <v>17</v>
      </c>
      <c r="C5" s="10">
        <v>12</v>
      </c>
      <c r="E5" s="12" t="s">
        <v>37</v>
      </c>
      <c r="F5" s="9">
        <f>_xlfn.STDEV.S(C5:C19)</f>
        <v>2.6149751888106363</v>
      </c>
    </row>
    <row r="6" spans="2:6" ht="19.95" customHeight="1" x14ac:dyDescent="0.3">
      <c r="B6" s="10" t="s">
        <v>18</v>
      </c>
      <c r="C6" s="10">
        <v>12</v>
      </c>
      <c r="E6" s="12" t="s">
        <v>1</v>
      </c>
      <c r="F6" s="9">
        <f>F5/SQRT(F4)</f>
        <v>0.67518369046727933</v>
      </c>
    </row>
    <row r="7" spans="2:6" ht="19.95" customHeight="1" x14ac:dyDescent="0.3">
      <c r="B7" s="10" t="s">
        <v>19</v>
      </c>
      <c r="C7" s="10">
        <v>14</v>
      </c>
      <c r="E7" s="12" t="s">
        <v>53</v>
      </c>
      <c r="F7" s="9">
        <f>_xlfn.T.INV.2T(0.05,F4)</f>
        <v>2.1314495455597742</v>
      </c>
    </row>
    <row r="8" spans="2:6" ht="19.95" customHeight="1" x14ac:dyDescent="0.3">
      <c r="B8" s="10" t="s">
        <v>20</v>
      </c>
      <c r="C8" s="10">
        <v>18</v>
      </c>
      <c r="E8" s="12" t="s">
        <v>40</v>
      </c>
      <c r="F8" s="9">
        <f>F7*F6</f>
        <v>1.4391199702158537</v>
      </c>
    </row>
    <row r="9" spans="2:6" ht="19.95" customHeight="1" x14ac:dyDescent="0.3">
      <c r="B9" s="10" t="s">
        <v>21</v>
      </c>
      <c r="C9" s="10">
        <v>14</v>
      </c>
    </row>
    <row r="10" spans="2:6" ht="19.95" customHeight="1" x14ac:dyDescent="0.3">
      <c r="B10" s="10" t="s">
        <v>22</v>
      </c>
      <c r="C10" s="10">
        <v>18</v>
      </c>
    </row>
    <row r="11" spans="2:6" ht="19.95" customHeight="1" x14ac:dyDescent="0.3">
      <c r="B11" s="10" t="s">
        <v>23</v>
      </c>
      <c r="C11" s="10">
        <v>17</v>
      </c>
    </row>
    <row r="12" spans="2:6" ht="19.95" customHeight="1" x14ac:dyDescent="0.3">
      <c r="B12" s="10" t="s">
        <v>24</v>
      </c>
      <c r="C12" s="10">
        <v>12</v>
      </c>
    </row>
    <row r="13" spans="2:6" ht="19.95" customHeight="1" x14ac:dyDescent="0.3">
      <c r="B13" s="10" t="s">
        <v>25</v>
      </c>
      <c r="C13" s="10">
        <v>11</v>
      </c>
    </row>
    <row r="14" spans="2:6" ht="19.95" customHeight="1" x14ac:dyDescent="0.3">
      <c r="B14" s="10" t="s">
        <v>26</v>
      </c>
      <c r="C14" s="10">
        <v>15</v>
      </c>
    </row>
    <row r="15" spans="2:6" ht="19.95" customHeight="1" x14ac:dyDescent="0.3">
      <c r="B15" s="10" t="s">
        <v>27</v>
      </c>
      <c r="C15" s="10">
        <v>18</v>
      </c>
    </row>
    <row r="16" spans="2:6" ht="19.95" customHeight="1" x14ac:dyDescent="0.3">
      <c r="B16" s="10" t="s">
        <v>28</v>
      </c>
      <c r="C16" s="10">
        <v>16</v>
      </c>
    </row>
    <row r="17" spans="2:3" ht="19.95" customHeight="1" x14ac:dyDescent="0.3">
      <c r="B17" s="10" t="s">
        <v>29</v>
      </c>
      <c r="C17" s="10">
        <v>18</v>
      </c>
    </row>
    <row r="18" spans="2:3" ht="19.95" customHeight="1" x14ac:dyDescent="0.3">
      <c r="B18" s="10" t="s">
        <v>30</v>
      </c>
      <c r="C18" s="10">
        <v>18</v>
      </c>
    </row>
    <row r="19" spans="2:3" ht="19.95" customHeight="1" x14ac:dyDescent="0.3">
      <c r="B19" s="10" t="s">
        <v>31</v>
      </c>
      <c r="C19" s="10">
        <v>14</v>
      </c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Dataset</vt:lpstr>
      <vt:lpstr>Dataset 2</vt:lpstr>
      <vt:lpstr>Std Deviation</vt:lpstr>
      <vt:lpstr>Sample Proportion</vt:lpstr>
      <vt:lpstr>CONFIDENCE.NORM function</vt:lpstr>
      <vt:lpstr>Data Analysis Tool</vt:lpstr>
      <vt:lpstr>CONFIDENCE.T Function</vt:lpstr>
      <vt:lpstr>One Tailed T Score</vt:lpstr>
      <vt:lpstr>Two Tailed T Score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2022-06-15T13:04:24Z</dcterms:modified>
</cp:coreProperties>
</file>