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Demy\4200_45-009_Shamim_balance sheet format in excel with formulas\"/>
    </mc:Choice>
  </mc:AlternateContent>
  <xr:revisionPtr revIDLastSave="0" documentId="13_ncr:1_{179B0788-A1F5-4F70-92CA-C46F3D9A4DDD}" xr6:coauthVersionLast="47" xr6:coauthVersionMax="47" xr10:uidLastSave="{00000000-0000-0000-0000-000000000000}"/>
  <bookViews>
    <workbookView xWindow="-120" yWindow="-120" windowWidth="20730" windowHeight="11160" xr2:uid="{5EC48BCA-3BD0-4D5A-AC96-E6593B0A079C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2" l="1"/>
  <c r="C19" i="2"/>
  <c r="C21" i="2" s="1"/>
  <c r="C25" i="2" s="1"/>
  <c r="C13" i="2"/>
  <c r="C14" i="2" s="1"/>
  <c r="C10" i="2"/>
  <c r="C25" i="1"/>
  <c r="C24" i="1"/>
  <c r="C21" i="1"/>
  <c r="C19" i="1"/>
  <c r="C14" i="1"/>
  <c r="C13" i="1"/>
  <c r="C10" i="1"/>
  <c r="C24" i="7"/>
  <c r="E24" i="7"/>
  <c r="E22" i="7"/>
  <c r="E17" i="7"/>
  <c r="E16" i="7"/>
  <c r="C16" i="7"/>
  <c r="E11" i="7"/>
  <c r="C11" i="7"/>
  <c r="D35" i="8"/>
  <c r="E35" i="8"/>
  <c r="G35" i="8"/>
  <c r="C35" i="8"/>
  <c r="D33" i="8"/>
  <c r="E33" i="8"/>
  <c r="G33" i="8"/>
  <c r="C33" i="8"/>
  <c r="D32" i="8"/>
  <c r="E32" i="8"/>
  <c r="F32" i="8"/>
  <c r="G32" i="8"/>
  <c r="C32" i="8"/>
  <c r="D27" i="8"/>
  <c r="E27" i="8"/>
  <c r="F27" i="8"/>
  <c r="F33" i="8" s="1"/>
  <c r="F35" i="8" s="1"/>
  <c r="G27" i="8"/>
  <c r="C27" i="8"/>
  <c r="D23" i="8"/>
  <c r="E23" i="8"/>
  <c r="F23" i="8"/>
  <c r="G23" i="8"/>
  <c r="C23" i="8"/>
  <c r="D16" i="8"/>
  <c r="E16" i="8"/>
  <c r="F16" i="8"/>
  <c r="C16" i="8"/>
  <c r="D12" i="8"/>
  <c r="E12" i="8"/>
  <c r="F12" i="8"/>
  <c r="G12" i="8"/>
  <c r="G16" i="8" s="1"/>
  <c r="C12" i="8"/>
  <c r="H41" i="6"/>
  <c r="F41" i="6"/>
  <c r="H31" i="6"/>
  <c r="H30" i="6" s="1"/>
  <c r="F31" i="6"/>
  <c r="F30" i="6" s="1"/>
  <c r="H21" i="6"/>
  <c r="F21" i="6"/>
  <c r="H15" i="6"/>
  <c r="F15" i="6"/>
  <c r="H8" i="6"/>
  <c r="F8" i="6"/>
  <c r="E44" i="5"/>
  <c r="E53" i="5" s="1"/>
  <c r="D44" i="5"/>
  <c r="D53" i="5" s="1"/>
  <c r="E39" i="5"/>
  <c r="D39" i="5"/>
  <c r="E34" i="5"/>
  <c r="E50" i="5" s="1"/>
  <c r="D34" i="5"/>
  <c r="D50" i="5" s="1"/>
  <c r="E22" i="5"/>
  <c r="D22" i="5"/>
  <c r="E18" i="5"/>
  <c r="D18" i="5"/>
  <c r="E12" i="5"/>
  <c r="E51" i="5" s="1"/>
  <c r="D12" i="5"/>
  <c r="D51" i="5" s="1"/>
  <c r="F49" i="6" l="1"/>
  <c r="F27" i="6"/>
  <c r="H27" i="6"/>
  <c r="H49" i="6"/>
  <c r="D24" i="5"/>
  <c r="D49" i="5" s="1"/>
  <c r="D46" i="5"/>
  <c r="D52" i="5"/>
  <c r="E24" i="5"/>
  <c r="E49" i="5" s="1"/>
  <c r="E46" i="5"/>
  <c r="E52" i="5"/>
  <c r="D36" i="4" l="1"/>
  <c r="C36" i="4"/>
  <c r="D29" i="4"/>
  <c r="C29" i="4"/>
  <c r="D23" i="4"/>
  <c r="D30" i="4" s="1"/>
  <c r="C23" i="4"/>
  <c r="C30" i="4" s="1"/>
  <c r="D16" i="4"/>
  <c r="C16" i="4"/>
  <c r="D9" i="4"/>
  <c r="D17" i="4" s="1"/>
  <c r="D31" i="4" s="1"/>
  <c r="C9" i="4"/>
  <c r="C17" i="4" s="1"/>
  <c r="C31" i="4" s="1"/>
  <c r="C37" i="4" l="1"/>
  <c r="D37" i="4"/>
  <c r="C44" i="3"/>
  <c r="C39" i="3"/>
  <c r="C45" i="3" s="1"/>
  <c r="C34" i="3"/>
  <c r="C22" i="3"/>
  <c r="C18" i="3"/>
  <c r="C12" i="3"/>
  <c r="C50" i="3" s="1"/>
  <c r="C24" i="3" l="1"/>
  <c r="C51" i="3" s="1"/>
  <c r="C52" i="3"/>
  <c r="C48" i="3"/>
  <c r="C49" i="3"/>
</calcChain>
</file>

<file path=xl/sharedStrings.xml><?xml version="1.0" encoding="utf-8"?>
<sst xmlns="http://schemas.openxmlformats.org/spreadsheetml/2006/main" count="276" uniqueCount="207">
  <si>
    <t>Balance Sheet as on dd/mm/yyyy</t>
  </si>
  <si>
    <t>ASSETS</t>
  </si>
  <si>
    <t>1. CURRENT ASSETS</t>
  </si>
  <si>
    <t>2. LONG TERM FIXED ASSETS</t>
  </si>
  <si>
    <t>3. OTHERS</t>
  </si>
  <si>
    <t>LIABILITIES AND OWNER'S EQUITY</t>
  </si>
  <si>
    <t>1. CURRENT LIABILITIES</t>
  </si>
  <si>
    <t>2. LONG-TERM LIABILITIES</t>
  </si>
  <si>
    <t>3. OWNER'S EQUITY</t>
  </si>
  <si>
    <t>FINANCIAL RATIOS</t>
  </si>
  <si>
    <t>DEBT RATIO (TOTAL LIABILITIES / TOTAL ASSETS)</t>
  </si>
  <si>
    <t>CURRENT RATIO (CURRENT ASSETS / CURRENT LIABILITIES)</t>
  </si>
  <si>
    <t>WORKING CAPITAL (CURRENT ASSETS - CURRENT LIABILITIES)</t>
  </si>
  <si>
    <t>ASSETS-TO-EQUITY RATIO (TOTAL ASSETS / OWNER'S EQUITY)</t>
  </si>
  <si>
    <t>DEBT-TO-EQUITY RATIO (TOTAL LIABILITIES / OWNER'S EQUITY)</t>
  </si>
  <si>
    <t>Balance Sheet</t>
  </si>
  <si>
    <t>Current assets</t>
  </si>
  <si>
    <t>Cash and cash equivalents</t>
  </si>
  <si>
    <t>Accounts receivable</t>
  </si>
  <si>
    <t>Inventories</t>
  </si>
  <si>
    <t>Other current assets</t>
  </si>
  <si>
    <t>Total current assets</t>
  </si>
  <si>
    <t>Non-current assets</t>
  </si>
  <si>
    <t>Property, plant and equipment</t>
  </si>
  <si>
    <t>Goodwill</t>
  </si>
  <si>
    <t>Other intangible assets</t>
  </si>
  <si>
    <t>Deferred tax assets</t>
  </si>
  <si>
    <t>Other assets</t>
  </si>
  <si>
    <t>Total non-current assets</t>
  </si>
  <si>
    <t>Total assets</t>
  </si>
  <si>
    <t>Current liabilities</t>
  </si>
  <si>
    <t>Accounts payable</t>
  </si>
  <si>
    <t>Short-term debt</t>
  </si>
  <si>
    <t>Income taxes payable</t>
  </si>
  <si>
    <t>Accrued expenses and other current liabilities</t>
  </si>
  <si>
    <t>Total current liabilities</t>
  </si>
  <si>
    <t>Non-current liabilities</t>
  </si>
  <si>
    <t>Long-term debt</t>
  </si>
  <si>
    <t>Pensions</t>
  </si>
  <si>
    <t>Deferred tax liability</t>
  </si>
  <si>
    <t>Other long-term liabilities</t>
  </si>
  <si>
    <t>Total non-current liabilities</t>
  </si>
  <si>
    <t>Total liabilities</t>
  </si>
  <si>
    <t>TOTAL EQUITY (= Total assets - Total liabilities)</t>
  </si>
  <si>
    <t>Stockholder's Equity</t>
  </si>
  <si>
    <t>Common stock</t>
  </si>
  <si>
    <t>Retained earnings</t>
  </si>
  <si>
    <t>Less: treasury stock</t>
  </si>
  <si>
    <t>Total stockholder's equity</t>
  </si>
  <si>
    <t>TOTAL LIABILITIES AND STOCKHOLDER'S EQUITY</t>
  </si>
  <si>
    <t>[Company Name]</t>
  </si>
  <si>
    <t>Date:</t>
  </si>
  <si>
    <t>Assets</t>
  </si>
  <si>
    <t>Current Assets</t>
  </si>
  <si>
    <t>Cash</t>
  </si>
  <si>
    <t>Inventory</t>
  </si>
  <si>
    <t>Prepaid expenses</t>
  </si>
  <si>
    <t>Short-term investments</t>
  </si>
  <si>
    <t>Fixed (Long-Term) Assets</t>
  </si>
  <si>
    <t>Long-term investments</t>
  </si>
  <si>
    <t>Property, plant, and equipment</t>
  </si>
  <si>
    <t>(Less accumulated depreciation)</t>
  </si>
  <si>
    <t>Intangible assets</t>
  </si>
  <si>
    <t>Total fixed assets</t>
  </si>
  <si>
    <t>Other Assets</t>
  </si>
  <si>
    <t>Deferred income tax</t>
  </si>
  <si>
    <t>Other</t>
  </si>
  <si>
    <t>Total Other Assets</t>
  </si>
  <si>
    <t>Total Assets</t>
  </si>
  <si>
    <t>Liabilities and Owner's Equity</t>
  </si>
  <si>
    <t>Current Liabilities</t>
  </si>
  <si>
    <t>Short-term loans</t>
  </si>
  <si>
    <t>Accrued salaries and wages</t>
  </si>
  <si>
    <t>Unearned revenue</t>
  </si>
  <si>
    <t>Current portion of long-term debt</t>
  </si>
  <si>
    <t>Long-Term Liabilities</t>
  </si>
  <si>
    <t>Total long-term liabilities</t>
  </si>
  <si>
    <t>Owner's Equity</t>
  </si>
  <si>
    <t>Owner's investment</t>
  </si>
  <si>
    <t>Total owner's equity</t>
  </si>
  <si>
    <t>Total Liabilities and Owner's Equity</t>
  </si>
  <si>
    <t>{42}</t>
  </si>
  <si>
    <t>Common Financial Ratios</t>
  </si>
  <si>
    <r>
      <t xml:space="preserve">Debt Ratio </t>
    </r>
    <r>
      <rPr>
        <sz val="10"/>
        <rFont val="Calibri"/>
        <family val="2"/>
        <scheme val="minor"/>
      </rPr>
      <t>(Total Liabilities / Total Assets)</t>
    </r>
  </si>
  <si>
    <r>
      <t xml:space="preserve">Current Ratio </t>
    </r>
    <r>
      <rPr>
        <sz val="10"/>
        <rFont val="Calibri"/>
        <family val="2"/>
        <scheme val="minor"/>
      </rPr>
      <t>(Current Assets / Current Liabilities)</t>
    </r>
  </si>
  <si>
    <r>
      <t xml:space="preserve">Working Capital </t>
    </r>
    <r>
      <rPr>
        <sz val="10"/>
        <rFont val="Calibri"/>
        <family val="2"/>
        <scheme val="minor"/>
      </rPr>
      <t>(Current Assets - Current Liabilities)</t>
    </r>
  </si>
  <si>
    <r>
      <t>Assets-to-Equity Ratio</t>
    </r>
    <r>
      <rPr>
        <sz val="10"/>
        <rFont val="Calibri"/>
        <family val="2"/>
        <scheme val="minor"/>
      </rPr>
      <t xml:space="preserve"> (Total Assets / Owner's Equity)</t>
    </r>
  </si>
  <si>
    <r>
      <t>Debt-to-Equity Ratio</t>
    </r>
    <r>
      <rPr>
        <sz val="10"/>
        <rFont val="Calibri"/>
        <family val="2"/>
        <scheme val="minor"/>
      </rPr>
      <t xml:space="preserve"> (Total Liabilities / Owner's Equity)</t>
    </r>
  </si>
  <si>
    <t>BALANCE SHEET</t>
  </si>
  <si>
    <t>Name of the company:</t>
  </si>
  <si>
    <t>Balance sheet as at:</t>
  </si>
  <si>
    <t>I. EQUITY AND LIABILITIES</t>
  </si>
  <si>
    <t xml:space="preserve">        (a) Share capital</t>
  </si>
  <si>
    <t xml:space="preserve">        (b) Reserves and surplus</t>
  </si>
  <si>
    <t xml:space="preserve">        (c) Money received against share 
             warrants</t>
  </si>
  <si>
    <t xml:space="preserve">       (a) Long-term borrowings</t>
  </si>
  <si>
    <t xml:space="preserve">       (b) Deferred tax liabilities (Net)</t>
  </si>
  <si>
    <t xml:space="preserve">       (c) Other long term liabilities</t>
  </si>
  <si>
    <t xml:space="preserve">       (d) Long-term provisions</t>
  </si>
  <si>
    <t xml:space="preserve">       (a) Short-term borrowings</t>
  </si>
  <si>
    <t xml:space="preserve">       (b) Trade payables</t>
  </si>
  <si>
    <t xml:space="preserve">       (c) Other current liabilities</t>
  </si>
  <si>
    <t xml:space="preserve">       (d) Short-term provisions</t>
  </si>
  <si>
    <t>Total</t>
  </si>
  <si>
    <t>II. ASSETS</t>
  </si>
  <si>
    <t xml:space="preserve">                       (i) Tangible assets</t>
  </si>
  <si>
    <t xml:space="preserve">                       (ii) Intangible assets</t>
  </si>
  <si>
    <t xml:space="preserve">                       (iii) Capital work-in 
                             progress</t>
  </si>
  <si>
    <t xml:space="preserve">                       (iv) Intangible assets 
                             under development</t>
  </si>
  <si>
    <t xml:space="preserve">          (b) Non-current investments</t>
  </si>
  <si>
    <t xml:space="preserve">          (c) Deferred tax assets (Net)</t>
  </si>
  <si>
    <t xml:space="preserve">          (d) Long-term loans and 
                advances</t>
  </si>
  <si>
    <t xml:space="preserve">          (e) Other non-current assets</t>
  </si>
  <si>
    <t xml:space="preserve">       (a) Current investments</t>
  </si>
  <si>
    <t xml:space="preserve">       (b) Inventories</t>
  </si>
  <si>
    <t xml:space="preserve">       (c) Trade receivables</t>
  </si>
  <si>
    <t xml:space="preserve">       (d) Cash and cash equivalents</t>
  </si>
  <si>
    <t xml:space="preserve">       (e) Short-term loans and advances</t>
  </si>
  <si>
    <t xml:space="preserve">       (f) Other current assets</t>
  </si>
  <si>
    <t>[USD $ millions]</t>
  </si>
  <si>
    <t xml:space="preserve">     Cash</t>
  </si>
  <si>
    <t xml:space="preserve">     Accounts Receivable</t>
  </si>
  <si>
    <t xml:space="preserve">     Prepaid Expenses</t>
  </si>
  <si>
    <t xml:space="preserve">     Inventory</t>
  </si>
  <si>
    <t>Total Current Assets</t>
  </si>
  <si>
    <t>Property &amp; Equipment</t>
  </si>
  <si>
    <t>Liabilities</t>
  </si>
  <si>
    <t xml:space="preserve">     Accounts Payable</t>
  </si>
  <si>
    <t xml:space="preserve">     Accrued Expenses</t>
  </si>
  <si>
    <t xml:space="preserve">     Unearned Revenue</t>
  </si>
  <si>
    <t xml:space="preserve">     Total Current Assets</t>
  </si>
  <si>
    <t xml:space="preserve">     Total Current Liabilities</t>
  </si>
  <si>
    <t>Long-Term Debt</t>
  </si>
  <si>
    <t>Other Long-Term Liabilities</t>
  </si>
  <si>
    <t>Total Liabilities</t>
  </si>
  <si>
    <t>Shareholder's Equity</t>
  </si>
  <si>
    <t>Equity Capital</t>
  </si>
  <si>
    <t>Retained Earnings</t>
  </si>
  <si>
    <t>Total Liabilities &amp; Shareholder's Equity</t>
  </si>
  <si>
    <t>Check</t>
  </si>
  <si>
    <t>Date</t>
  </si>
  <si>
    <t>Accounts Receivable</t>
  </si>
  <si>
    <t>Fixed Assets</t>
  </si>
  <si>
    <t>Land &amp; Bulidings</t>
  </si>
  <si>
    <t>Equipment</t>
  </si>
  <si>
    <t>Total Fixed Assets</t>
  </si>
  <si>
    <t>Bank Drafts</t>
  </si>
  <si>
    <t>Accounts Payable</t>
  </si>
  <si>
    <t>Total Current Liabilities</t>
  </si>
  <si>
    <t>Mortgage</t>
  </si>
  <si>
    <t>Long-Term Loans</t>
  </si>
  <si>
    <t>Total Long-Term Liabilities</t>
  </si>
  <si>
    <t>Capital</t>
  </si>
  <si>
    <t>Shares</t>
  </si>
  <si>
    <t>Total Capital</t>
  </si>
  <si>
    <t>Total Liabilities &amp; Capital</t>
  </si>
  <si>
    <t xml:space="preserve">     DEFERRED INCOME TAX</t>
  </si>
  <si>
    <t xml:space="preserve">     OTHER</t>
  </si>
  <si>
    <t>TOTAL  ASSETS (1+2+3)</t>
  </si>
  <si>
    <t xml:space="preserve">     ACCOUNTS PAYABLE</t>
  </si>
  <si>
    <t xml:space="preserve">     SHORT-TERM LOANS</t>
  </si>
  <si>
    <t xml:space="preserve">     INCOME TAXES PAYABLE</t>
  </si>
  <si>
    <t xml:space="preserve">     ACCRUED SALARIES AND WAGES</t>
  </si>
  <si>
    <t xml:space="preserve">     UNEARNED REVENUE</t>
  </si>
  <si>
    <t xml:space="preserve">     CURRENT PORTION OF LONG-TERM DEBT</t>
  </si>
  <si>
    <t xml:space="preserve">     TOTAL CURRENT LIABILITIES</t>
  </si>
  <si>
    <t xml:space="preserve">     LONG-TERM DEBT</t>
  </si>
  <si>
    <t xml:space="preserve">     TOTAL LONG-TERM LIABILITIES</t>
  </si>
  <si>
    <t xml:space="preserve">     OWNER'S INVESTMENT</t>
  </si>
  <si>
    <t xml:space="preserve">     RETAINED EARNINGS</t>
  </si>
  <si>
    <t xml:space="preserve">     TOTAL OWNER'S EQUITY</t>
  </si>
  <si>
    <t>TOTAL LIABILITIES &amp; OWNER'S EQUITY (1+2+3)</t>
  </si>
  <si>
    <t>1. Shareholder's funds</t>
  </si>
  <si>
    <t>2. Share application money pending 
      allotment</t>
  </si>
  <si>
    <t>3. Non-current liabilities</t>
  </si>
  <si>
    <t>4. Current liabilities</t>
  </si>
  <si>
    <t>1.     (a) Fixed assets</t>
  </si>
  <si>
    <t>2. Current assets</t>
  </si>
  <si>
    <t xml:space="preserve">      LONG-TERM INVESTMENTS</t>
  </si>
  <si>
    <t xml:space="preserve">      PROPERTY, PLANT, AND EQUIPMENT</t>
  </si>
  <si>
    <t xml:space="preserve">      (LESS ACCUMULATED DEPRECIATION)</t>
  </si>
  <si>
    <t xml:space="preserve">      INTANGIBLE ASSETS</t>
  </si>
  <si>
    <t xml:space="preserve">      TOTAL FIXED ASSETS</t>
  </si>
  <si>
    <t xml:space="preserve">      CASH</t>
  </si>
  <si>
    <t xml:space="preserve">      ACCOUNTS RECEIVABLE</t>
  </si>
  <si>
    <t xml:space="preserve">      INVENTORY</t>
  </si>
  <si>
    <t xml:space="preserve">      PREPAID EXPENSES</t>
  </si>
  <si>
    <t xml:space="preserve">      SHORT TERM INVESTMENTS</t>
  </si>
  <si>
    <t xml:space="preserve">      TOTAL CURRENT ASSETS</t>
  </si>
  <si>
    <t xml:space="preserve">      DEFERRED INCOME TAX</t>
  </si>
  <si>
    <t xml:space="preserve">      OTHER</t>
  </si>
  <si>
    <t xml:space="preserve">      TOTAL OTHER ASSETS</t>
  </si>
  <si>
    <t>[Your Company Name]</t>
  </si>
  <si>
    <t>[Date]</t>
  </si>
  <si>
    <t>Amount</t>
  </si>
  <si>
    <t xml:space="preserve">     Cash &amp; Equivalents</t>
  </si>
  <si>
    <t xml:space="preserve">     Account Receivable</t>
  </si>
  <si>
    <t xml:space="preserve">     Plant and Equipment</t>
  </si>
  <si>
    <t>Net Fixed Assets</t>
  </si>
  <si>
    <t>Liabilities &amp; Shareholder's Equity</t>
  </si>
  <si>
    <t xml:space="preserve">     Short-Term Notes Payable</t>
  </si>
  <si>
    <t xml:space="preserve">     Other Current Liabilities</t>
  </si>
  <si>
    <t xml:space="preserve">     Long-Term Debt</t>
  </si>
  <si>
    <t>Total Shareholder's Equity</t>
  </si>
  <si>
    <t xml:space="preserve">     Accumulated Depreciation</t>
  </si>
  <si>
    <t xml:space="preserve">     Common Stock</t>
  </si>
  <si>
    <t xml:space="preserve">     Retained Earnings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</si>
</sst>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[$-409]mmm\-yy;@"/>
    <numFmt numFmtId="168" formatCode="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2"/>
      <color indexed="9"/>
      <name val="Calibri"/>
      <family val="2"/>
      <scheme val="minor"/>
    </font>
    <font>
      <sz val="11"/>
      <name val="Calibri"/>
      <family val="2"/>
    </font>
    <font>
      <sz val="11"/>
      <color theme="1"/>
      <name val="Roboto"/>
    </font>
    <font>
      <sz val="12"/>
      <color theme="1"/>
      <name val="Roboto"/>
    </font>
    <font>
      <b/>
      <sz val="12"/>
      <color theme="1"/>
      <name val="Roboto"/>
    </font>
    <font>
      <b/>
      <sz val="14"/>
      <color theme="1"/>
      <name val="Roboto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 Light"/>
      <family val="2"/>
      <scheme val="major"/>
    </font>
    <font>
      <b/>
      <sz val="20"/>
      <name val="Calibri Light"/>
      <family val="1"/>
      <scheme val="major"/>
    </font>
    <font>
      <b/>
      <sz val="14"/>
      <name val="Calibri Light"/>
      <family val="1"/>
      <scheme val="major"/>
    </font>
    <font>
      <b/>
      <sz val="20"/>
      <color theme="1"/>
      <name val="Roboto"/>
    </font>
    <font>
      <sz val="2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4"/>
      </left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indexed="64"/>
      </right>
      <top/>
      <bottom style="thin">
        <color rgb="FF99999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9">
    <xf numFmtId="0" fontId="0" fillId="0" borderId="0" xfId="0"/>
    <xf numFmtId="38" fontId="0" fillId="5" borderId="2" xfId="0" applyNumberFormat="1" applyFill="1" applyBorder="1"/>
    <xf numFmtId="3" fontId="0" fillId="2" borderId="2" xfId="0" applyNumberFormat="1" applyFill="1" applyBorder="1"/>
    <xf numFmtId="0" fontId="2" fillId="2" borderId="6" xfId="0" applyFont="1" applyFill="1" applyBorder="1"/>
    <xf numFmtId="3" fontId="0" fillId="2" borderId="0" xfId="0" applyNumberFormat="1" applyFill="1" applyBorder="1"/>
    <xf numFmtId="3" fontId="0" fillId="2" borderId="7" xfId="0" applyNumberFormat="1" applyFill="1" applyBorder="1"/>
    <xf numFmtId="0" fontId="0" fillId="2" borderId="6" xfId="0" applyFill="1" applyBorder="1" applyAlignment="1">
      <alignment horizontal="left" indent="2"/>
    </xf>
    <xf numFmtId="38" fontId="0" fillId="4" borderId="0" xfId="0" applyNumberFormat="1" applyFill="1" applyBorder="1"/>
    <xf numFmtId="38" fontId="0" fillId="4" borderId="7" xfId="0" applyNumberFormat="1" applyFill="1" applyBorder="1"/>
    <xf numFmtId="0" fontId="2" fillId="5" borderId="4" xfId="0" applyFont="1" applyFill="1" applyBorder="1" applyAlignment="1">
      <alignment horizontal="left" indent="2"/>
    </xf>
    <xf numFmtId="38" fontId="0" fillId="5" borderId="5" xfId="0" applyNumberFormat="1" applyFill="1" applyBorder="1"/>
    <xf numFmtId="0" fontId="2" fillId="2" borderId="4" xfId="0" applyFont="1" applyFill="1" applyBorder="1"/>
    <xf numFmtId="3" fontId="0" fillId="2" borderId="5" xfId="0" applyNumberFormat="1" applyFill="1" applyBorder="1"/>
    <xf numFmtId="0" fontId="2" fillId="3" borderId="8" xfId="0" applyFont="1" applyFill="1" applyBorder="1"/>
    <xf numFmtId="38" fontId="0" fillId="3" borderId="1" xfId="0" applyNumberFormat="1" applyFill="1" applyBorder="1"/>
    <xf numFmtId="38" fontId="0" fillId="3" borderId="9" xfId="0" applyNumberFormat="1" applyFill="1" applyBorder="1"/>
    <xf numFmtId="0" fontId="4" fillId="0" borderId="2" xfId="0" applyFont="1" applyBorder="1" applyAlignment="1" applyProtection="1">
      <alignment vertical="center"/>
      <protection locked="0"/>
    </xf>
    <xf numFmtId="0" fontId="5" fillId="0" borderId="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41" fontId="6" fillId="0" borderId="0" xfId="1" applyNumberFormat="1" applyFont="1" applyBorder="1" applyAlignment="1" applyProtection="1">
      <alignment vertical="center"/>
      <protection locked="0"/>
    </xf>
    <xf numFmtId="41" fontId="6" fillId="0" borderId="7" xfId="1" applyNumberFormat="1" applyFont="1" applyBorder="1" applyAlignment="1" applyProtection="1">
      <alignment vertical="center"/>
      <protection locked="0"/>
    </xf>
    <xf numFmtId="0" fontId="12" fillId="0" borderId="7" xfId="0" applyFont="1" applyBorder="1" applyAlignment="1">
      <alignment horizontal="right" vertical="center"/>
    </xf>
    <xf numFmtId="0" fontId="20" fillId="0" borderId="8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19" fillId="0" borderId="8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37" fontId="0" fillId="0" borderId="1" xfId="1" applyNumberFormat="1" applyFont="1" applyBorder="1" applyAlignment="1">
      <alignment vertical="center"/>
    </xf>
    <xf numFmtId="37" fontId="0" fillId="0" borderId="9" xfId="1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37" fontId="0" fillId="0" borderId="10" xfId="1" applyNumberFormat="1" applyFont="1" applyBorder="1" applyAlignment="1">
      <alignment vertical="center"/>
    </xf>
    <xf numFmtId="37" fontId="0" fillId="0" borderId="11" xfId="1" applyNumberFormat="1" applyFont="1" applyBorder="1" applyAlignment="1">
      <alignment vertical="center"/>
    </xf>
    <xf numFmtId="37" fontId="2" fillId="0" borderId="1" xfId="1" applyNumberFormat="1" applyFont="1" applyBorder="1" applyAlignment="1">
      <alignment vertical="center"/>
    </xf>
    <xf numFmtId="37" fontId="2" fillId="0" borderId="9" xfId="1" applyNumberFormat="1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168" fontId="0" fillId="0" borderId="10" xfId="0" applyNumberFormat="1" applyBorder="1" applyAlignment="1">
      <alignment vertical="center"/>
    </xf>
    <xf numFmtId="168" fontId="0" fillId="0" borderId="11" xfId="0" applyNumberForma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19" fillId="0" borderId="6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12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19" fillId="0" borderId="9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2" fontId="0" fillId="0" borderId="3" xfId="0" applyNumberFormat="1" applyBorder="1" applyAlignment="1">
      <alignment vertical="center"/>
    </xf>
    <xf numFmtId="3" fontId="0" fillId="0" borderId="7" xfId="0" applyNumberForma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0" fillId="0" borderId="11" xfId="0" applyNumberFormat="1" applyBorder="1" applyAlignment="1">
      <alignment vertical="center"/>
    </xf>
    <xf numFmtId="37" fontId="0" fillId="0" borderId="9" xfId="0" applyNumberFormat="1" applyBorder="1" applyAlignment="1">
      <alignment vertical="center"/>
    </xf>
    <xf numFmtId="0" fontId="22" fillId="0" borderId="4" xfId="0" applyFont="1" applyBorder="1" applyAlignment="1" applyProtection="1">
      <alignment vertical="center"/>
      <protection locked="0"/>
    </xf>
    <xf numFmtId="0" fontId="23" fillId="0" borderId="5" xfId="0" applyFont="1" applyBorder="1" applyAlignment="1">
      <alignment horizontal="right" vertical="center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>
      <alignment horizontal="right" vertical="center"/>
    </xf>
    <xf numFmtId="14" fontId="7" fillId="0" borderId="11" xfId="0" applyNumberFormat="1" applyFont="1" applyBorder="1" applyAlignment="1" applyProtection="1">
      <alignment horizontal="center" vertical="center"/>
      <protection locked="0"/>
    </xf>
    <xf numFmtId="0" fontId="24" fillId="6" borderId="12" xfId="0" applyFont="1" applyFill="1" applyBorder="1" applyAlignment="1">
      <alignment vertical="center"/>
    </xf>
    <xf numFmtId="0" fontId="24" fillId="6" borderId="10" xfId="0" applyFont="1" applyFill="1" applyBorder="1" applyAlignment="1">
      <alignment vertical="center"/>
    </xf>
    <xf numFmtId="0" fontId="24" fillId="6" borderId="10" xfId="0" applyFont="1" applyFill="1" applyBorder="1" applyAlignment="1" applyProtection="1">
      <alignment vertical="center"/>
      <protection locked="0"/>
    </xf>
    <xf numFmtId="0" fontId="24" fillId="6" borderId="11" xfId="0" applyFont="1" applyFill="1" applyBorder="1" applyAlignment="1" applyProtection="1">
      <alignment vertical="center"/>
      <protection locked="0"/>
    </xf>
    <xf numFmtId="41" fontId="6" fillId="0" borderId="0" xfId="1" applyNumberFormat="1" applyFont="1" applyFill="1" applyBorder="1" applyAlignment="1" applyProtection="1">
      <alignment vertical="center"/>
    </xf>
    <xf numFmtId="41" fontId="6" fillId="0" borderId="7" xfId="1" applyNumberFormat="1" applyFont="1" applyFill="1" applyBorder="1" applyAlignment="1" applyProtection="1">
      <alignment vertical="center"/>
    </xf>
    <xf numFmtId="0" fontId="8" fillId="0" borderId="8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41" fontId="6" fillId="0" borderId="1" xfId="1" applyNumberFormat="1" applyFont="1" applyFill="1" applyBorder="1" applyAlignment="1" applyProtection="1">
      <alignment vertical="center"/>
    </xf>
    <xf numFmtId="41" fontId="6" fillId="0" borderId="9" xfId="1" applyNumberFormat="1" applyFont="1" applyFill="1" applyBorder="1" applyAlignment="1" applyProtection="1">
      <alignment vertical="center"/>
    </xf>
    <xf numFmtId="0" fontId="6" fillId="0" borderId="12" xfId="0" applyFont="1" applyBorder="1" applyAlignment="1">
      <alignment vertical="center"/>
    </xf>
    <xf numFmtId="41" fontId="6" fillId="0" borderId="10" xfId="1" applyNumberFormat="1" applyFont="1" applyFill="1" applyBorder="1" applyAlignment="1" applyProtection="1">
      <alignment vertical="center"/>
    </xf>
    <xf numFmtId="41" fontId="6" fillId="0" borderId="11" xfId="1" applyNumberFormat="1" applyFont="1" applyFill="1" applyBorder="1" applyAlignment="1" applyProtection="1">
      <alignment vertical="center"/>
    </xf>
    <xf numFmtId="0" fontId="10" fillId="0" borderId="11" xfId="0" applyFont="1" applyBorder="1" applyAlignment="1">
      <alignment horizontal="right" vertical="center"/>
    </xf>
    <xf numFmtId="0" fontId="8" fillId="0" borderId="12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42" fontId="6" fillId="0" borderId="23" xfId="1" applyNumberFormat="1" applyFont="1" applyFill="1" applyBorder="1" applyAlignment="1" applyProtection="1">
      <alignment vertical="center"/>
    </xf>
    <xf numFmtId="42" fontId="6" fillId="0" borderId="11" xfId="1" applyNumberFormat="1" applyFont="1" applyFill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  <protection locked="0"/>
    </xf>
    <xf numFmtId="41" fontId="6" fillId="0" borderId="10" xfId="1" applyNumberFormat="1" applyFont="1" applyBorder="1" applyAlignment="1" applyProtection="1">
      <alignment vertical="center"/>
      <protection locked="0"/>
    </xf>
    <xf numFmtId="41" fontId="6" fillId="0" borderId="11" xfId="1" applyNumberFormat="1" applyFont="1" applyBorder="1" applyAlignment="1" applyProtection="1">
      <alignment vertical="center"/>
      <protection locked="0"/>
    </xf>
    <xf numFmtId="0" fontId="6" fillId="0" borderId="8" xfId="0" applyFont="1" applyFill="1" applyBorder="1" applyAlignment="1">
      <alignment vertical="center"/>
    </xf>
    <xf numFmtId="42" fontId="6" fillId="0" borderId="1" xfId="1" applyNumberFormat="1" applyFont="1" applyFill="1" applyBorder="1" applyAlignment="1" applyProtection="1">
      <alignment vertical="center"/>
    </xf>
    <xf numFmtId="42" fontId="6" fillId="0" borderId="9" xfId="1" applyNumberFormat="1" applyFont="1" applyFill="1" applyBorder="1" applyAlignment="1" applyProtection="1">
      <alignment vertical="center"/>
    </xf>
    <xf numFmtId="0" fontId="10" fillId="0" borderId="9" xfId="0" applyFont="1" applyFill="1" applyBorder="1" applyAlignment="1">
      <alignment horizontal="right" vertical="center"/>
    </xf>
    <xf numFmtId="42" fontId="6" fillId="0" borderId="3" xfId="1" applyNumberFormat="1" applyFont="1" applyFill="1" applyBorder="1" applyAlignment="1" applyProtection="1">
      <alignment vertical="center"/>
    </xf>
    <xf numFmtId="0" fontId="6" fillId="0" borderId="8" xfId="0" applyFont="1" applyBorder="1" applyAlignment="1">
      <alignment vertical="center"/>
    </xf>
    <xf numFmtId="0" fontId="10" fillId="0" borderId="9" xfId="0" applyFont="1" applyBorder="1" applyAlignment="1">
      <alignment horizontal="right" vertical="center"/>
    </xf>
    <xf numFmtId="0" fontId="6" fillId="0" borderId="5" xfId="0" applyFont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1" fillId="4" borderId="12" xfId="0" applyFont="1" applyFill="1" applyBorder="1" applyAlignment="1">
      <alignment vertical="center"/>
    </xf>
    <xf numFmtId="0" fontId="11" fillId="4" borderId="10" xfId="0" applyFont="1" applyFill="1" applyBorder="1" applyAlignment="1">
      <alignment vertical="center"/>
    </xf>
    <xf numFmtId="42" fontId="11" fillId="4" borderId="11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2" fontId="6" fillId="0" borderId="0" xfId="2" applyNumberFormat="1" applyFont="1" applyFill="1" applyBorder="1" applyAlignment="1" applyProtection="1">
      <alignment vertical="center"/>
    </xf>
    <xf numFmtId="2" fontId="6" fillId="0" borderId="7" xfId="2" applyNumberFormat="1" applyFont="1" applyFill="1" applyBorder="1" applyAlignment="1" applyProtection="1">
      <alignment vertical="center"/>
    </xf>
    <xf numFmtId="0" fontId="7" fillId="0" borderId="12" xfId="0" applyFont="1" applyFill="1" applyBorder="1" applyAlignment="1">
      <alignment vertical="center"/>
    </xf>
    <xf numFmtId="2" fontId="6" fillId="0" borderId="10" xfId="2" applyNumberFormat="1" applyFont="1" applyFill="1" applyBorder="1" applyAlignment="1" applyProtection="1">
      <alignment vertical="center"/>
    </xf>
    <xf numFmtId="2" fontId="6" fillId="0" borderId="11" xfId="2" applyNumberFormat="1" applyFont="1" applyFill="1" applyBorder="1" applyAlignment="1" applyProtection="1">
      <alignment vertical="center"/>
    </xf>
    <xf numFmtId="0" fontId="24" fillId="6" borderId="11" xfId="0" applyFont="1" applyFill="1" applyBorder="1" applyAlignment="1">
      <alignment vertical="center"/>
    </xf>
    <xf numFmtId="0" fontId="13" fillId="0" borderId="15" xfId="0" applyFont="1" applyFill="1" applyBorder="1"/>
    <xf numFmtId="0" fontId="13" fillId="0" borderId="17" xfId="0" applyFont="1" applyFill="1" applyBorder="1"/>
    <xf numFmtId="0" fontId="0" fillId="0" borderId="0" xfId="0" applyFill="1"/>
    <xf numFmtId="0" fontId="13" fillId="0" borderId="10" xfId="0" applyFont="1" applyFill="1" applyBorder="1"/>
    <xf numFmtId="0" fontId="15" fillId="0" borderId="1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0" fontId="13" fillId="0" borderId="11" xfId="0" applyFont="1" applyFill="1" applyBorder="1"/>
    <xf numFmtId="0" fontId="14" fillId="0" borderId="24" xfId="0" applyFont="1" applyFill="1" applyBorder="1" applyAlignment="1">
      <alignment horizontal="right"/>
    </xf>
    <xf numFmtId="0" fontId="13" fillId="0" borderId="25" xfId="0" applyFont="1" applyFill="1" applyBorder="1"/>
    <xf numFmtId="0" fontId="14" fillId="0" borderId="26" xfId="0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28" xfId="0" applyFont="1" applyFill="1" applyBorder="1"/>
    <xf numFmtId="0" fontId="14" fillId="0" borderId="4" xfId="0" applyFont="1" applyFill="1" applyBorder="1" applyAlignment="1">
      <alignment horizontal="center"/>
    </xf>
    <xf numFmtId="0" fontId="0" fillId="0" borderId="2" xfId="0" applyFill="1" applyBorder="1"/>
    <xf numFmtId="0" fontId="13" fillId="0" borderId="5" xfId="0" applyFont="1" applyFill="1" applyBorder="1"/>
    <xf numFmtId="2" fontId="16" fillId="0" borderId="6" xfId="0" applyNumberFormat="1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4" fillId="0" borderId="0" xfId="0" applyFont="1" applyFill="1" applyBorder="1" applyAlignment="1">
      <alignment horizontal="center"/>
    </xf>
    <xf numFmtId="0" fontId="0" fillId="0" borderId="0" xfId="0" applyFill="1" applyBorder="1"/>
    <xf numFmtId="0" fontId="13" fillId="0" borderId="7" xfId="0" applyFont="1" applyFill="1" applyBorder="1"/>
    <xf numFmtId="0" fontId="15" fillId="0" borderId="16" xfId="0" applyFont="1" applyFill="1" applyBorder="1" applyAlignment="1">
      <alignment vertical="center" wrapText="1"/>
    </xf>
    <xf numFmtId="0" fontId="13" fillId="0" borderId="14" xfId="0" applyFont="1" applyFill="1" applyBorder="1" applyAlignment="1">
      <alignment wrapText="1"/>
    </xf>
    <xf numFmtId="0" fontId="13" fillId="0" borderId="15" xfId="0" applyFont="1" applyFill="1" applyBorder="1" applyAlignment="1">
      <alignment wrapText="1"/>
    </xf>
    <xf numFmtId="43" fontId="14" fillId="0" borderId="13" xfId="0" applyNumberFormat="1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wrapText="1"/>
    </xf>
    <xf numFmtId="43" fontId="14" fillId="0" borderId="13" xfId="0" applyNumberFormat="1" applyFont="1" applyFill="1" applyBorder="1" applyAlignment="1">
      <alignment horizontal="center"/>
    </xf>
    <xf numFmtId="0" fontId="14" fillId="0" borderId="16" xfId="0" applyFont="1" applyFill="1" applyBorder="1" applyAlignment="1">
      <alignment vertical="top" wrapText="1"/>
    </xf>
    <xf numFmtId="0" fontId="13" fillId="0" borderId="14" xfId="0" applyFont="1" applyFill="1" applyBorder="1" applyAlignment="1">
      <alignment vertical="top"/>
    </xf>
    <xf numFmtId="0" fontId="13" fillId="0" borderId="15" xfId="0" applyFont="1" applyFill="1" applyBorder="1" applyAlignment="1">
      <alignment vertical="top"/>
    </xf>
    <xf numFmtId="0" fontId="14" fillId="0" borderId="6" xfId="0" applyFont="1" applyFill="1" applyBorder="1" applyAlignment="1">
      <alignment wrapText="1"/>
    </xf>
    <xf numFmtId="43" fontId="14" fillId="0" borderId="0" xfId="0" applyNumberFormat="1" applyFont="1" applyFill="1" applyBorder="1" applyAlignment="1">
      <alignment horizontal="center"/>
    </xf>
    <xf numFmtId="0" fontId="15" fillId="0" borderId="16" xfId="0" applyFont="1" applyFill="1" applyBorder="1" applyAlignment="1">
      <alignment vertical="top" wrapText="1"/>
    </xf>
    <xf numFmtId="0" fontId="15" fillId="0" borderId="6" xfId="0" applyFont="1" applyFill="1" applyBorder="1" applyAlignment="1">
      <alignment wrapText="1"/>
    </xf>
    <xf numFmtId="0" fontId="15" fillId="0" borderId="16" xfId="0" applyFont="1" applyFill="1" applyBorder="1" applyAlignment="1">
      <alignment wrapText="1"/>
    </xf>
    <xf numFmtId="0" fontId="17" fillId="0" borderId="16" xfId="0" applyFont="1" applyFill="1" applyBorder="1" applyAlignment="1">
      <alignment wrapText="1"/>
    </xf>
    <xf numFmtId="0" fontId="16" fillId="0" borderId="6" xfId="0" applyFont="1" applyFill="1" applyBorder="1" applyAlignment="1">
      <alignment wrapText="1"/>
    </xf>
    <xf numFmtId="0" fontId="14" fillId="0" borderId="6" xfId="0" applyFont="1" applyFill="1" applyBorder="1"/>
    <xf numFmtId="0" fontId="17" fillId="0" borderId="18" xfId="0" applyFont="1" applyFill="1" applyBorder="1" applyAlignment="1">
      <alignment vertical="center"/>
    </xf>
    <xf numFmtId="0" fontId="13" fillId="0" borderId="19" xfId="0" applyFont="1" applyFill="1" applyBorder="1"/>
    <xf numFmtId="0" fontId="13" fillId="0" borderId="20" xfId="0" applyFont="1" applyFill="1" applyBorder="1"/>
    <xf numFmtId="43" fontId="14" fillId="0" borderId="21" xfId="0" applyNumberFormat="1" applyFont="1" applyFill="1" applyBorder="1" applyAlignment="1">
      <alignment horizontal="center" vertical="center"/>
    </xf>
    <xf numFmtId="0" fontId="13" fillId="0" borderId="22" xfId="0" applyFont="1" applyFill="1" applyBorder="1"/>
    <xf numFmtId="0" fontId="14" fillId="0" borderId="29" xfId="0" applyFont="1" applyFill="1" applyBorder="1" applyAlignment="1">
      <alignment horizontal="right"/>
    </xf>
    <xf numFmtId="0" fontId="13" fillId="0" borderId="30" xfId="0" applyFont="1" applyFill="1" applyBorder="1"/>
    <xf numFmtId="0" fontId="14" fillId="0" borderId="31" xfId="0" applyFont="1" applyFill="1" applyBorder="1" applyAlignment="1">
      <alignment horizontal="center"/>
    </xf>
    <xf numFmtId="0" fontId="13" fillId="0" borderId="32" xfId="0" applyFont="1" applyFill="1" applyBorder="1"/>
    <xf numFmtId="0" fontId="13" fillId="0" borderId="33" xfId="0" applyFont="1" applyFill="1" applyBorder="1"/>
    <xf numFmtId="0" fontId="25" fillId="6" borderId="8" xfId="0" applyFont="1" applyFill="1" applyBorder="1" applyAlignment="1">
      <alignment horizontal="center" vertical="center"/>
    </xf>
    <xf numFmtId="0" fontId="26" fillId="6" borderId="1" xfId="0" applyFont="1" applyFill="1" applyBorder="1"/>
    <xf numFmtId="0" fontId="26" fillId="6" borderId="9" xfId="0" applyFont="1" applyFill="1" applyBorder="1"/>
    <xf numFmtId="49" fontId="2" fillId="0" borderId="9" xfId="0" quotePrefix="1" applyNumberFormat="1" applyFont="1" applyBorder="1" applyAlignment="1">
      <alignment horizontal="right" vertical="center"/>
    </xf>
    <xf numFmtId="0" fontId="2" fillId="0" borderId="8" xfId="0" applyFont="1" applyFill="1" applyBorder="1"/>
    <xf numFmtId="166" fontId="2" fillId="0" borderId="1" xfId="0" applyNumberFormat="1" applyFont="1" applyFill="1" applyBorder="1"/>
    <xf numFmtId="166" fontId="2" fillId="0" borderId="9" xfId="0" applyNumberFormat="1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right" vertical="center"/>
    </xf>
    <xf numFmtId="0" fontId="2" fillId="3" borderId="12" xfId="0" applyFont="1" applyFill="1" applyBorder="1"/>
    <xf numFmtId="38" fontId="0" fillId="3" borderId="10" xfId="0" applyNumberFormat="1" applyFill="1" applyBorder="1"/>
    <xf numFmtId="38" fontId="0" fillId="3" borderId="11" xfId="0" applyNumberFormat="1" applyFill="1" applyBorder="1"/>
    <xf numFmtId="0" fontId="18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0" fillId="6" borderId="0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/>
    </xf>
    <xf numFmtId="44" fontId="0" fillId="0" borderId="0" xfId="0" applyNumberFormat="1" applyAlignment="1">
      <alignment vertical="center"/>
    </xf>
    <xf numFmtId="44" fontId="2" fillId="0" borderId="2" xfId="0" applyNumberFormat="1" applyFont="1" applyBorder="1" applyAlignment="1">
      <alignment vertical="center"/>
    </xf>
    <xf numFmtId="0" fontId="19" fillId="7" borderId="10" xfId="0" applyFont="1" applyFill="1" applyBorder="1" applyAlignment="1">
      <alignment vertical="center"/>
    </xf>
    <xf numFmtId="44" fontId="19" fillId="7" borderId="10" xfId="0" applyNumberFormat="1" applyFont="1" applyFill="1" applyBorder="1" applyAlignment="1">
      <alignment vertical="center"/>
    </xf>
    <xf numFmtId="44" fontId="0" fillId="7" borderId="10" xfId="0" applyNumberFormat="1" applyFill="1" applyBorder="1" applyAlignment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2F380-57AB-4390-BA75-B519A25C78D2}">
  <dimension ref="B2:C25"/>
  <sheetViews>
    <sheetView showGridLines="0" tabSelected="1" workbookViewId="0">
      <selection activeCell="B2" sqref="B2:C25"/>
    </sheetView>
  </sheetViews>
  <sheetFormatPr defaultRowHeight="20.100000000000001" customHeight="1" x14ac:dyDescent="0.25"/>
  <cols>
    <col min="1" max="1" width="3.7109375" style="28" customWidth="1"/>
    <col min="2" max="2" width="40.7109375" style="28" customWidth="1"/>
    <col min="3" max="3" width="18.42578125" style="184" customWidth="1"/>
    <col min="4" max="4" width="19.5703125" style="28" customWidth="1"/>
    <col min="5" max="16384" width="9.140625" style="28"/>
  </cols>
  <sheetData>
    <row r="2" spans="2:3" ht="20.100000000000001" customHeight="1" x14ac:dyDescent="0.25">
      <c r="B2" s="181" t="s">
        <v>50</v>
      </c>
      <c r="C2" s="181"/>
    </row>
    <row r="3" spans="2:3" ht="20.100000000000001" customHeight="1" x14ac:dyDescent="0.25">
      <c r="B3" s="182" t="s">
        <v>15</v>
      </c>
      <c r="C3" s="182"/>
    </row>
    <row r="4" spans="2:3" ht="20.100000000000001" customHeight="1" x14ac:dyDescent="0.25">
      <c r="B4" s="183" t="s">
        <v>193</v>
      </c>
      <c r="C4" s="183"/>
    </row>
    <row r="6" spans="2:3" ht="20.100000000000001" customHeight="1" x14ac:dyDescent="0.25">
      <c r="B6" s="186" t="s">
        <v>52</v>
      </c>
      <c r="C6" s="187" t="s">
        <v>194</v>
      </c>
    </row>
    <row r="7" spans="2:3" ht="20.100000000000001" customHeight="1" x14ac:dyDescent="0.25">
      <c r="B7" s="28" t="s">
        <v>195</v>
      </c>
      <c r="C7" s="184">
        <v>52000</v>
      </c>
    </row>
    <row r="8" spans="2:3" ht="20.100000000000001" customHeight="1" x14ac:dyDescent="0.25">
      <c r="B8" s="28" t="s">
        <v>196</v>
      </c>
      <c r="C8" s="184">
        <v>402000</v>
      </c>
    </row>
    <row r="9" spans="2:3" ht="20.100000000000001" customHeight="1" x14ac:dyDescent="0.25">
      <c r="B9" s="28" t="s">
        <v>123</v>
      </c>
      <c r="C9" s="184">
        <v>836000</v>
      </c>
    </row>
    <row r="10" spans="2:3" ht="20.100000000000001" customHeight="1" x14ac:dyDescent="0.25">
      <c r="B10" s="180" t="s">
        <v>124</v>
      </c>
      <c r="C10" s="185">
        <f>SUM(C7:C9)</f>
        <v>1290000</v>
      </c>
    </row>
    <row r="11" spans="2:3" ht="20.100000000000001" customHeight="1" x14ac:dyDescent="0.25">
      <c r="B11" s="28" t="s">
        <v>197</v>
      </c>
      <c r="C11" s="184">
        <v>527000</v>
      </c>
    </row>
    <row r="12" spans="2:3" ht="20.100000000000001" customHeight="1" x14ac:dyDescent="0.25">
      <c r="B12" s="28" t="s">
        <v>204</v>
      </c>
      <c r="C12" s="184">
        <v>-166200</v>
      </c>
    </row>
    <row r="13" spans="2:3" ht="20.100000000000001" customHeight="1" x14ac:dyDescent="0.25">
      <c r="B13" s="180" t="s">
        <v>198</v>
      </c>
      <c r="C13" s="185">
        <f>SUM(C11:C12)</f>
        <v>360800</v>
      </c>
    </row>
    <row r="14" spans="2:3" ht="20.100000000000001" customHeight="1" x14ac:dyDescent="0.25">
      <c r="B14" s="179" t="s">
        <v>68</v>
      </c>
      <c r="C14" s="185">
        <f>SUM(C10,C13)</f>
        <v>1650800</v>
      </c>
    </row>
    <row r="15" spans="2:3" ht="20.100000000000001" customHeight="1" x14ac:dyDescent="0.25">
      <c r="B15" s="186" t="s">
        <v>199</v>
      </c>
      <c r="C15" s="188"/>
    </row>
    <row r="16" spans="2:3" ht="20.100000000000001" customHeight="1" x14ac:dyDescent="0.25">
      <c r="B16" s="28" t="s">
        <v>127</v>
      </c>
      <c r="C16" s="184">
        <v>175000</v>
      </c>
    </row>
    <row r="17" spans="2:3" ht="20.100000000000001" customHeight="1" x14ac:dyDescent="0.25">
      <c r="B17" s="28" t="s">
        <v>200</v>
      </c>
      <c r="C17" s="184">
        <v>225000</v>
      </c>
    </row>
    <row r="18" spans="2:3" ht="20.100000000000001" customHeight="1" x14ac:dyDescent="0.25">
      <c r="B18" s="28" t="s">
        <v>201</v>
      </c>
      <c r="C18" s="184">
        <v>140000</v>
      </c>
    </row>
    <row r="19" spans="2:3" ht="20.100000000000001" customHeight="1" x14ac:dyDescent="0.25">
      <c r="B19" s="180" t="s">
        <v>148</v>
      </c>
      <c r="C19" s="185">
        <f>SUM(C16:C18)</f>
        <v>540000</v>
      </c>
    </row>
    <row r="20" spans="2:3" ht="20.100000000000001" customHeight="1" x14ac:dyDescent="0.25">
      <c r="B20" s="28" t="s">
        <v>202</v>
      </c>
      <c r="C20" s="184">
        <v>424812</v>
      </c>
    </row>
    <row r="21" spans="2:3" ht="20.100000000000001" customHeight="1" x14ac:dyDescent="0.25">
      <c r="B21" s="180" t="s">
        <v>134</v>
      </c>
      <c r="C21" s="185">
        <f>SUM(C19:C20)</f>
        <v>964812</v>
      </c>
    </row>
    <row r="22" spans="2:3" ht="20.100000000000001" customHeight="1" x14ac:dyDescent="0.25">
      <c r="B22" s="28" t="s">
        <v>205</v>
      </c>
      <c r="C22" s="184">
        <v>460000</v>
      </c>
    </row>
    <row r="23" spans="2:3" ht="20.100000000000001" customHeight="1" x14ac:dyDescent="0.25">
      <c r="B23" s="28" t="s">
        <v>206</v>
      </c>
      <c r="C23" s="184">
        <v>225988</v>
      </c>
    </row>
    <row r="24" spans="2:3" ht="20.100000000000001" customHeight="1" x14ac:dyDescent="0.25">
      <c r="B24" s="180" t="s">
        <v>203</v>
      </c>
      <c r="C24" s="185">
        <f>SUM(C22:C23)</f>
        <v>685988</v>
      </c>
    </row>
    <row r="25" spans="2:3" ht="20.100000000000001" customHeight="1" x14ac:dyDescent="0.25">
      <c r="B25" s="179" t="s">
        <v>138</v>
      </c>
      <c r="C25" s="185">
        <f>SUM(C21,C24)</f>
        <v>1650800</v>
      </c>
    </row>
  </sheetData>
  <mergeCells count="3">
    <mergeCell ref="B2:C2"/>
    <mergeCell ref="B3:C3"/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B9156-3B9A-48B3-ACDC-4E76D2BBFAB0}">
  <dimension ref="B2:C26"/>
  <sheetViews>
    <sheetView showGridLines="0" topLeftCell="A12" workbookViewId="0">
      <selection activeCell="B2" sqref="B2:C25"/>
    </sheetView>
  </sheetViews>
  <sheetFormatPr defaultRowHeight="20.100000000000001" customHeight="1" x14ac:dyDescent="0.25"/>
  <cols>
    <col min="1" max="1" width="3.7109375" style="28" customWidth="1"/>
    <col min="2" max="2" width="39.7109375" style="28" bestFit="1" customWidth="1"/>
    <col min="3" max="3" width="14.28515625" style="28" bestFit="1" customWidth="1"/>
    <col min="4" max="16384" width="9.140625" style="28"/>
  </cols>
  <sheetData>
    <row r="2" spans="2:3" ht="20.100000000000001" customHeight="1" x14ac:dyDescent="0.25">
      <c r="B2" s="181" t="s">
        <v>50</v>
      </c>
      <c r="C2" s="181"/>
    </row>
    <row r="3" spans="2:3" ht="20.100000000000001" customHeight="1" x14ac:dyDescent="0.25">
      <c r="B3" s="182" t="s">
        <v>15</v>
      </c>
      <c r="C3" s="182"/>
    </row>
    <row r="4" spans="2:3" ht="20.100000000000001" customHeight="1" x14ac:dyDescent="0.25">
      <c r="B4" s="183" t="s">
        <v>193</v>
      </c>
      <c r="C4" s="183"/>
    </row>
    <row r="5" spans="2:3" ht="20.100000000000001" customHeight="1" x14ac:dyDescent="0.25">
      <c r="C5" s="184"/>
    </row>
    <row r="6" spans="2:3" ht="20.100000000000001" customHeight="1" x14ac:dyDescent="0.25">
      <c r="B6" s="186" t="s">
        <v>52</v>
      </c>
      <c r="C6" s="187" t="s">
        <v>194</v>
      </c>
    </row>
    <row r="7" spans="2:3" ht="20.100000000000001" customHeight="1" x14ac:dyDescent="0.25">
      <c r="B7" s="28" t="s">
        <v>195</v>
      </c>
      <c r="C7" s="184"/>
    </row>
    <row r="8" spans="2:3" ht="20.100000000000001" customHeight="1" x14ac:dyDescent="0.25">
      <c r="B8" s="28" t="s">
        <v>196</v>
      </c>
      <c r="C8" s="184"/>
    </row>
    <row r="9" spans="2:3" ht="20.100000000000001" customHeight="1" x14ac:dyDescent="0.25">
      <c r="B9" s="28" t="s">
        <v>123</v>
      </c>
      <c r="C9" s="184"/>
    </row>
    <row r="10" spans="2:3" ht="20.100000000000001" customHeight="1" x14ac:dyDescent="0.25">
      <c r="B10" s="180" t="s">
        <v>124</v>
      </c>
      <c r="C10" s="185">
        <f>SUM(C7:C9)</f>
        <v>0</v>
      </c>
    </row>
    <row r="11" spans="2:3" ht="20.100000000000001" customHeight="1" x14ac:dyDescent="0.25">
      <c r="B11" s="28" t="s">
        <v>197</v>
      </c>
      <c r="C11" s="184"/>
    </row>
    <row r="12" spans="2:3" ht="20.100000000000001" customHeight="1" x14ac:dyDescent="0.25">
      <c r="B12" s="28" t="s">
        <v>204</v>
      </c>
      <c r="C12" s="184"/>
    </row>
    <row r="13" spans="2:3" ht="20.100000000000001" customHeight="1" x14ac:dyDescent="0.25">
      <c r="B13" s="180" t="s">
        <v>198</v>
      </c>
      <c r="C13" s="185">
        <f>SUM(C11:C12)</f>
        <v>0</v>
      </c>
    </row>
    <row r="14" spans="2:3" ht="20.100000000000001" customHeight="1" x14ac:dyDescent="0.25">
      <c r="B14" s="179" t="s">
        <v>68</v>
      </c>
      <c r="C14" s="185">
        <f>SUM(C10,C13)</f>
        <v>0</v>
      </c>
    </row>
    <row r="15" spans="2:3" ht="20.100000000000001" customHeight="1" x14ac:dyDescent="0.25">
      <c r="B15" s="186" t="s">
        <v>199</v>
      </c>
      <c r="C15" s="188"/>
    </row>
    <row r="16" spans="2:3" ht="20.100000000000001" customHeight="1" x14ac:dyDescent="0.25">
      <c r="B16" s="28" t="s">
        <v>127</v>
      </c>
      <c r="C16" s="184"/>
    </row>
    <row r="17" spans="2:3" ht="20.100000000000001" customHeight="1" x14ac:dyDescent="0.25">
      <c r="B17" s="28" t="s">
        <v>200</v>
      </c>
      <c r="C17" s="184"/>
    </row>
    <row r="18" spans="2:3" ht="20.100000000000001" customHeight="1" x14ac:dyDescent="0.25">
      <c r="B18" s="28" t="s">
        <v>201</v>
      </c>
      <c r="C18" s="184"/>
    </row>
    <row r="19" spans="2:3" ht="20.100000000000001" customHeight="1" x14ac:dyDescent="0.25">
      <c r="B19" s="180" t="s">
        <v>148</v>
      </c>
      <c r="C19" s="185">
        <f>SUM(C16:C18)</f>
        <v>0</v>
      </c>
    </row>
    <row r="20" spans="2:3" ht="20.100000000000001" customHeight="1" x14ac:dyDescent="0.25">
      <c r="B20" s="28" t="s">
        <v>202</v>
      </c>
      <c r="C20" s="184"/>
    </row>
    <row r="21" spans="2:3" ht="20.100000000000001" customHeight="1" x14ac:dyDescent="0.25">
      <c r="B21" s="180" t="s">
        <v>134</v>
      </c>
      <c r="C21" s="185">
        <f>SUM(C19:C20)</f>
        <v>0</v>
      </c>
    </row>
    <row r="22" spans="2:3" ht="20.100000000000001" customHeight="1" x14ac:dyDescent="0.25">
      <c r="B22" s="28" t="s">
        <v>205</v>
      </c>
      <c r="C22" s="184"/>
    </row>
    <row r="23" spans="2:3" ht="20.100000000000001" customHeight="1" x14ac:dyDescent="0.25">
      <c r="B23" s="28" t="s">
        <v>206</v>
      </c>
      <c r="C23" s="184"/>
    </row>
    <row r="24" spans="2:3" ht="20.100000000000001" customHeight="1" x14ac:dyDescent="0.25">
      <c r="B24" s="180" t="s">
        <v>203</v>
      </c>
      <c r="C24" s="185">
        <f>SUM(C22:C23)</f>
        <v>0</v>
      </c>
    </row>
    <row r="25" spans="2:3" ht="20.100000000000001" customHeight="1" x14ac:dyDescent="0.25">
      <c r="B25" s="179" t="s">
        <v>138</v>
      </c>
      <c r="C25" s="185">
        <f>SUM(C21,C24)</f>
        <v>0</v>
      </c>
    </row>
    <row r="26" spans="2:3" ht="20.100000000000001" customHeight="1" x14ac:dyDescent="0.25">
      <c r="B26"/>
      <c r="C26"/>
    </row>
  </sheetData>
  <mergeCells count="3">
    <mergeCell ref="B2:C2"/>
    <mergeCell ref="B3:C3"/>
    <mergeCell ref="B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54E08-5C9A-425C-8570-2ECC96122C02}">
  <dimension ref="B2:C52"/>
  <sheetViews>
    <sheetView showGridLines="0" workbookViewId="0">
      <selection activeCell="B2" sqref="B2:C52"/>
    </sheetView>
  </sheetViews>
  <sheetFormatPr defaultRowHeight="20.100000000000001" customHeight="1" x14ac:dyDescent="0.25"/>
  <cols>
    <col min="1" max="1" width="3.7109375" style="28" customWidth="1"/>
    <col min="2" max="2" width="57" style="28" bestFit="1" customWidth="1"/>
    <col min="3" max="3" width="10.5703125" style="28" bestFit="1" customWidth="1"/>
    <col min="4" max="16384" width="9.140625" style="28"/>
  </cols>
  <sheetData>
    <row r="2" spans="2:3" ht="20.100000000000001" customHeight="1" x14ac:dyDescent="0.25">
      <c r="B2" s="51" t="s">
        <v>192</v>
      </c>
      <c r="C2" s="53"/>
    </row>
    <row r="3" spans="2:3" ht="20.100000000000001" customHeight="1" x14ac:dyDescent="0.25">
      <c r="B3" s="48" t="s">
        <v>0</v>
      </c>
      <c r="C3" s="36"/>
    </row>
    <row r="4" spans="2:3" ht="20.100000000000001" customHeight="1" x14ac:dyDescent="0.25">
      <c r="B4" s="40"/>
      <c r="C4" s="42"/>
    </row>
    <row r="5" spans="2:3" ht="20.100000000000001" customHeight="1" x14ac:dyDescent="0.25">
      <c r="B5" s="48" t="s">
        <v>1</v>
      </c>
      <c r="C5" s="36"/>
    </row>
    <row r="6" spans="2:3" ht="20.100000000000001" customHeight="1" x14ac:dyDescent="0.25">
      <c r="B6" s="30" t="s">
        <v>2</v>
      </c>
      <c r="C6" s="169"/>
    </row>
    <row r="7" spans="2:3" ht="20.100000000000001" customHeight="1" x14ac:dyDescent="0.25">
      <c r="B7" s="31" t="s">
        <v>183</v>
      </c>
      <c r="C7" s="60">
        <v>118740</v>
      </c>
    </row>
    <row r="8" spans="2:3" ht="20.100000000000001" customHeight="1" x14ac:dyDescent="0.25">
      <c r="B8" s="31" t="s">
        <v>184</v>
      </c>
      <c r="C8" s="60"/>
    </row>
    <row r="9" spans="2:3" ht="20.100000000000001" customHeight="1" x14ac:dyDescent="0.25">
      <c r="B9" s="31" t="s">
        <v>185</v>
      </c>
      <c r="C9" s="60"/>
    </row>
    <row r="10" spans="2:3" ht="20.100000000000001" customHeight="1" x14ac:dyDescent="0.25">
      <c r="B10" s="31" t="s">
        <v>186</v>
      </c>
      <c r="C10" s="60"/>
    </row>
    <row r="11" spans="2:3" ht="20.100000000000001" customHeight="1" x14ac:dyDescent="0.25">
      <c r="B11" s="31" t="s">
        <v>187</v>
      </c>
      <c r="C11" s="60"/>
    </row>
    <row r="12" spans="2:3" ht="20.100000000000001" customHeight="1" x14ac:dyDescent="0.25">
      <c r="B12" s="39" t="s">
        <v>188</v>
      </c>
      <c r="C12" s="61">
        <f>SUM(C7:C11)</f>
        <v>118740</v>
      </c>
    </row>
    <row r="13" spans="2:3" ht="20.100000000000001" customHeight="1" x14ac:dyDescent="0.25">
      <c r="B13" s="30" t="s">
        <v>3</v>
      </c>
      <c r="C13" s="60"/>
    </row>
    <row r="14" spans="2:3" ht="20.100000000000001" customHeight="1" x14ac:dyDescent="0.25">
      <c r="B14" s="31" t="s">
        <v>178</v>
      </c>
      <c r="C14" s="60">
        <v>12080</v>
      </c>
    </row>
    <row r="15" spans="2:3" ht="20.100000000000001" customHeight="1" x14ac:dyDescent="0.25">
      <c r="B15" s="31" t="s">
        <v>179</v>
      </c>
      <c r="C15" s="60">
        <v>153400</v>
      </c>
    </row>
    <row r="16" spans="2:3" ht="20.100000000000001" customHeight="1" x14ac:dyDescent="0.25">
      <c r="B16" s="31" t="s">
        <v>180</v>
      </c>
      <c r="C16" s="68">
        <v>-22000</v>
      </c>
    </row>
    <row r="17" spans="2:3" ht="20.100000000000001" customHeight="1" x14ac:dyDescent="0.25">
      <c r="B17" s="31" t="s">
        <v>181</v>
      </c>
      <c r="C17" s="60"/>
    </row>
    <row r="18" spans="2:3" ht="20.100000000000001" customHeight="1" x14ac:dyDescent="0.25">
      <c r="B18" s="39" t="s">
        <v>182</v>
      </c>
      <c r="C18" s="61">
        <f>SUM(C14:C17)</f>
        <v>143480</v>
      </c>
    </row>
    <row r="19" spans="2:3" ht="20.100000000000001" customHeight="1" x14ac:dyDescent="0.25">
      <c r="B19" s="30" t="s">
        <v>4</v>
      </c>
      <c r="C19" s="60"/>
    </row>
    <row r="20" spans="2:3" ht="20.100000000000001" customHeight="1" x14ac:dyDescent="0.25">
      <c r="B20" s="31" t="s">
        <v>189</v>
      </c>
      <c r="C20" s="60"/>
    </row>
    <row r="21" spans="2:3" ht="20.100000000000001" customHeight="1" x14ac:dyDescent="0.25">
      <c r="B21" s="31" t="s">
        <v>190</v>
      </c>
      <c r="C21" s="60"/>
    </row>
    <row r="22" spans="2:3" ht="20.100000000000001" customHeight="1" x14ac:dyDescent="0.25">
      <c r="B22" s="39" t="s">
        <v>191</v>
      </c>
      <c r="C22" s="61">
        <f>SUM(C20:C21)</f>
        <v>0</v>
      </c>
    </row>
    <row r="23" spans="2:3" ht="20.100000000000001" customHeight="1" x14ac:dyDescent="0.25">
      <c r="B23" s="40"/>
      <c r="C23" s="65"/>
    </row>
    <row r="24" spans="2:3" ht="20.100000000000001" customHeight="1" x14ac:dyDescent="0.25">
      <c r="B24" s="34" t="s">
        <v>158</v>
      </c>
      <c r="C24" s="66">
        <f>C12+C18+C22</f>
        <v>262220</v>
      </c>
    </row>
    <row r="25" spans="2:3" ht="20.100000000000001" customHeight="1" x14ac:dyDescent="0.25">
      <c r="B25" s="40"/>
      <c r="C25" s="65"/>
    </row>
    <row r="26" spans="2:3" ht="20.100000000000001" customHeight="1" x14ac:dyDescent="0.25">
      <c r="B26" s="48" t="s">
        <v>5</v>
      </c>
      <c r="C26" s="67"/>
    </row>
    <row r="27" spans="2:3" ht="20.100000000000001" customHeight="1" x14ac:dyDescent="0.25">
      <c r="B27" s="30" t="s">
        <v>6</v>
      </c>
      <c r="C27" s="60"/>
    </row>
    <row r="28" spans="2:3" ht="20.100000000000001" customHeight="1" x14ac:dyDescent="0.25">
      <c r="B28" s="40" t="s">
        <v>159</v>
      </c>
      <c r="C28" s="65">
        <v>80600</v>
      </c>
    </row>
    <row r="29" spans="2:3" ht="20.100000000000001" customHeight="1" x14ac:dyDescent="0.25">
      <c r="B29" s="43" t="s">
        <v>160</v>
      </c>
      <c r="C29" s="67"/>
    </row>
    <row r="30" spans="2:3" ht="20.100000000000001" customHeight="1" x14ac:dyDescent="0.25">
      <c r="B30" s="31" t="s">
        <v>161</v>
      </c>
      <c r="C30" s="60">
        <v>31450</v>
      </c>
    </row>
    <row r="31" spans="2:3" ht="20.100000000000001" customHeight="1" x14ac:dyDescent="0.25">
      <c r="B31" s="31" t="s">
        <v>162</v>
      </c>
      <c r="C31" s="60"/>
    </row>
    <row r="32" spans="2:3" ht="20.100000000000001" customHeight="1" x14ac:dyDescent="0.25">
      <c r="B32" s="31" t="s">
        <v>163</v>
      </c>
      <c r="C32" s="60"/>
    </row>
    <row r="33" spans="2:3" ht="20.100000000000001" customHeight="1" x14ac:dyDescent="0.25">
      <c r="B33" s="31" t="s">
        <v>164</v>
      </c>
      <c r="C33" s="60"/>
    </row>
    <row r="34" spans="2:3" ht="20.100000000000001" customHeight="1" x14ac:dyDescent="0.25">
      <c r="B34" s="39" t="s">
        <v>165</v>
      </c>
      <c r="C34" s="61">
        <f>SUM(C28:C33)</f>
        <v>112050</v>
      </c>
    </row>
    <row r="35" spans="2:3" ht="20.100000000000001" customHeight="1" x14ac:dyDescent="0.25">
      <c r="B35" s="39" t="s">
        <v>7</v>
      </c>
      <c r="C35" s="60"/>
    </row>
    <row r="36" spans="2:3" ht="20.100000000000001" customHeight="1" x14ac:dyDescent="0.25">
      <c r="B36" s="31" t="s">
        <v>166</v>
      </c>
      <c r="C36" s="60">
        <v>34500</v>
      </c>
    </row>
    <row r="37" spans="2:3" ht="20.100000000000001" customHeight="1" x14ac:dyDescent="0.25">
      <c r="B37" s="31" t="s">
        <v>156</v>
      </c>
      <c r="C37" s="60"/>
    </row>
    <row r="38" spans="2:3" ht="20.100000000000001" customHeight="1" x14ac:dyDescent="0.25">
      <c r="B38" s="31" t="s">
        <v>157</v>
      </c>
      <c r="C38" s="60"/>
    </row>
    <row r="39" spans="2:3" ht="20.100000000000001" customHeight="1" x14ac:dyDescent="0.25">
      <c r="B39" s="39" t="s">
        <v>167</v>
      </c>
      <c r="C39" s="61">
        <f>SUM(C36:C38)</f>
        <v>34500</v>
      </c>
    </row>
    <row r="40" spans="2:3" ht="20.100000000000001" customHeight="1" x14ac:dyDescent="0.25">
      <c r="B40" s="39" t="s">
        <v>8</v>
      </c>
      <c r="C40" s="60"/>
    </row>
    <row r="41" spans="2:3" ht="20.100000000000001" customHeight="1" x14ac:dyDescent="0.25">
      <c r="B41" s="31" t="s">
        <v>168</v>
      </c>
      <c r="C41" s="60">
        <v>71780</v>
      </c>
    </row>
    <row r="42" spans="2:3" ht="20.100000000000001" customHeight="1" x14ac:dyDescent="0.25">
      <c r="B42" s="31" t="s">
        <v>169</v>
      </c>
      <c r="C42" s="60">
        <v>43890</v>
      </c>
    </row>
    <row r="43" spans="2:3" ht="20.100000000000001" customHeight="1" x14ac:dyDescent="0.25">
      <c r="B43" s="31" t="s">
        <v>157</v>
      </c>
      <c r="C43" s="60"/>
    </row>
    <row r="44" spans="2:3" ht="20.100000000000001" customHeight="1" x14ac:dyDescent="0.25">
      <c r="B44" s="39" t="s">
        <v>170</v>
      </c>
      <c r="C44" s="61">
        <f>SUM(C41:C43)</f>
        <v>115670</v>
      </c>
    </row>
    <row r="45" spans="2:3" ht="20.100000000000001" customHeight="1" x14ac:dyDescent="0.25">
      <c r="B45" s="30" t="s">
        <v>171</v>
      </c>
      <c r="C45" s="61">
        <f>C34+C39+C44</f>
        <v>262220</v>
      </c>
    </row>
    <row r="46" spans="2:3" ht="20.100000000000001" customHeight="1" x14ac:dyDescent="0.25">
      <c r="B46" s="40"/>
      <c r="C46" s="42"/>
    </row>
    <row r="47" spans="2:3" ht="20.100000000000001" customHeight="1" x14ac:dyDescent="0.25">
      <c r="B47" s="48" t="s">
        <v>9</v>
      </c>
      <c r="C47" s="36"/>
    </row>
    <row r="48" spans="2:3" ht="20.100000000000001" customHeight="1" x14ac:dyDescent="0.25">
      <c r="B48" s="31" t="s">
        <v>10</v>
      </c>
      <c r="C48" s="64">
        <f>(C34+C39)/C24</f>
        <v>0.55888185493097398</v>
      </c>
    </row>
    <row r="49" spans="2:3" ht="20.100000000000001" customHeight="1" x14ac:dyDescent="0.25">
      <c r="B49" s="31" t="s">
        <v>11</v>
      </c>
      <c r="C49" s="64">
        <f>C12/C34</f>
        <v>1.0597054886211512</v>
      </c>
    </row>
    <row r="50" spans="2:3" ht="20.100000000000001" customHeight="1" x14ac:dyDescent="0.25">
      <c r="B50" s="31" t="s">
        <v>12</v>
      </c>
      <c r="C50" s="63">
        <f>C12-C34</f>
        <v>6690</v>
      </c>
    </row>
    <row r="51" spans="2:3" ht="20.100000000000001" customHeight="1" x14ac:dyDescent="0.25">
      <c r="B51" s="31" t="s">
        <v>13</v>
      </c>
      <c r="C51" s="64">
        <f>C24/C44</f>
        <v>2.2669663698452496</v>
      </c>
    </row>
    <row r="52" spans="2:3" ht="20.100000000000001" customHeight="1" x14ac:dyDescent="0.25">
      <c r="B52" s="31" t="s">
        <v>14</v>
      </c>
      <c r="C52" s="64">
        <f>(C34+C39)/C44</f>
        <v>1.2669663698452494</v>
      </c>
    </row>
  </sheetData>
  <pageMargins left="0.7" right="0.7" top="0.75" bottom="0.75" header="0.3" footer="0.3"/>
  <ignoredErrors>
    <ignoredError sqref="C1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B0292-4459-48E1-88AE-581B606EF607}">
  <dimension ref="B2:D37"/>
  <sheetViews>
    <sheetView showGridLines="0" topLeftCell="A24" workbookViewId="0">
      <selection activeCell="B2" sqref="B2:D37"/>
    </sheetView>
  </sheetViews>
  <sheetFormatPr defaultRowHeight="20.100000000000001" customHeight="1" x14ac:dyDescent="0.25"/>
  <cols>
    <col min="1" max="1" width="3.7109375" customWidth="1"/>
    <col min="2" max="2" width="45.7109375" customWidth="1"/>
    <col min="3" max="3" width="14.7109375" customWidth="1"/>
    <col min="4" max="4" width="15.85546875" customWidth="1"/>
  </cols>
  <sheetData>
    <row r="2" spans="2:4" ht="20.100000000000001" customHeight="1" x14ac:dyDescent="0.35">
      <c r="B2" s="173" t="s">
        <v>15</v>
      </c>
      <c r="C2" s="174" t="s">
        <v>50</v>
      </c>
      <c r="D2" s="175"/>
    </row>
    <row r="3" spans="2:4" ht="20.100000000000001" customHeight="1" x14ac:dyDescent="0.25">
      <c r="B3" s="170"/>
      <c r="C3" s="171">
        <v>44196</v>
      </c>
      <c r="D3" s="172">
        <v>44561</v>
      </c>
    </row>
    <row r="4" spans="2:4" ht="20.100000000000001" customHeight="1" x14ac:dyDescent="0.25">
      <c r="B4" s="3" t="s">
        <v>16</v>
      </c>
      <c r="C4" s="4"/>
      <c r="D4" s="5"/>
    </row>
    <row r="5" spans="2:4" ht="20.100000000000001" customHeight="1" x14ac:dyDescent="0.25">
      <c r="B5" s="6" t="s">
        <v>17</v>
      </c>
      <c r="C5" s="7"/>
      <c r="D5" s="8"/>
    </row>
    <row r="6" spans="2:4" ht="20.100000000000001" customHeight="1" x14ac:dyDescent="0.25">
      <c r="B6" s="6" t="s">
        <v>18</v>
      </c>
      <c r="C6" s="7"/>
      <c r="D6" s="8"/>
    </row>
    <row r="7" spans="2:4" ht="20.100000000000001" customHeight="1" x14ac:dyDescent="0.25">
      <c r="B7" s="6" t="s">
        <v>19</v>
      </c>
      <c r="C7" s="7"/>
      <c r="D7" s="8"/>
    </row>
    <row r="8" spans="2:4" ht="20.100000000000001" customHeight="1" x14ac:dyDescent="0.25">
      <c r="B8" s="6" t="s">
        <v>20</v>
      </c>
      <c r="C8" s="7"/>
      <c r="D8" s="8"/>
    </row>
    <row r="9" spans="2:4" ht="20.100000000000001" customHeight="1" x14ac:dyDescent="0.25">
      <c r="B9" s="9" t="s">
        <v>21</v>
      </c>
      <c r="C9" s="1">
        <f>SUM(C5:C8)</f>
        <v>0</v>
      </c>
      <c r="D9" s="10">
        <f>SUM(D5:D8)</f>
        <v>0</v>
      </c>
    </row>
    <row r="10" spans="2:4" ht="20.100000000000001" customHeight="1" x14ac:dyDescent="0.25">
      <c r="B10" s="11" t="s">
        <v>22</v>
      </c>
      <c r="C10" s="2"/>
      <c r="D10" s="12"/>
    </row>
    <row r="11" spans="2:4" ht="20.100000000000001" customHeight="1" x14ac:dyDescent="0.25">
      <c r="B11" s="6" t="s">
        <v>23</v>
      </c>
      <c r="C11" s="7"/>
      <c r="D11" s="8"/>
    </row>
    <row r="12" spans="2:4" ht="20.100000000000001" customHeight="1" x14ac:dyDescent="0.25">
      <c r="B12" s="6" t="s">
        <v>24</v>
      </c>
      <c r="C12" s="7"/>
      <c r="D12" s="8"/>
    </row>
    <row r="13" spans="2:4" ht="20.100000000000001" customHeight="1" x14ac:dyDescent="0.25">
      <c r="B13" s="6" t="s">
        <v>25</v>
      </c>
      <c r="C13" s="7"/>
      <c r="D13" s="8"/>
    </row>
    <row r="14" spans="2:4" ht="20.100000000000001" customHeight="1" x14ac:dyDescent="0.25">
      <c r="B14" s="6" t="s">
        <v>26</v>
      </c>
      <c r="C14" s="7"/>
      <c r="D14" s="8"/>
    </row>
    <row r="15" spans="2:4" ht="20.100000000000001" customHeight="1" x14ac:dyDescent="0.25">
      <c r="B15" s="6" t="s">
        <v>27</v>
      </c>
      <c r="C15" s="7"/>
      <c r="D15" s="8"/>
    </row>
    <row r="16" spans="2:4" ht="20.100000000000001" customHeight="1" x14ac:dyDescent="0.25">
      <c r="B16" s="9" t="s">
        <v>28</v>
      </c>
      <c r="C16" s="1">
        <f>SUM(C11:C15)</f>
        <v>0</v>
      </c>
      <c r="D16" s="10">
        <f>SUM(D11:D15)</f>
        <v>0</v>
      </c>
    </row>
    <row r="17" spans="2:4" ht="20.100000000000001" customHeight="1" x14ac:dyDescent="0.25">
      <c r="B17" s="13" t="s">
        <v>29</v>
      </c>
      <c r="C17" s="14">
        <f>C9+C16</f>
        <v>0</v>
      </c>
      <c r="D17" s="15">
        <f>D9+D16</f>
        <v>0</v>
      </c>
    </row>
    <row r="18" spans="2:4" ht="20.100000000000001" customHeight="1" x14ac:dyDescent="0.25">
      <c r="B18" s="3" t="s">
        <v>30</v>
      </c>
      <c r="C18" s="4"/>
      <c r="D18" s="5"/>
    </row>
    <row r="19" spans="2:4" ht="20.100000000000001" customHeight="1" x14ac:dyDescent="0.25">
      <c r="B19" s="6" t="s">
        <v>31</v>
      </c>
      <c r="C19" s="7"/>
      <c r="D19" s="8"/>
    </row>
    <row r="20" spans="2:4" ht="20.100000000000001" customHeight="1" x14ac:dyDescent="0.25">
      <c r="B20" s="6" t="s">
        <v>32</v>
      </c>
      <c r="C20" s="7"/>
      <c r="D20" s="8"/>
    </row>
    <row r="21" spans="2:4" ht="20.100000000000001" customHeight="1" x14ac:dyDescent="0.25">
      <c r="B21" s="6" t="s">
        <v>33</v>
      </c>
      <c r="C21" s="7"/>
      <c r="D21" s="8"/>
    </row>
    <row r="22" spans="2:4" ht="20.100000000000001" customHeight="1" x14ac:dyDescent="0.25">
      <c r="B22" s="6" t="s">
        <v>34</v>
      </c>
      <c r="C22" s="7"/>
      <c r="D22" s="8"/>
    </row>
    <row r="23" spans="2:4" ht="20.100000000000001" customHeight="1" x14ac:dyDescent="0.25">
      <c r="B23" s="9" t="s">
        <v>35</v>
      </c>
      <c r="C23" s="1">
        <f>SUM(C19:C22)</f>
        <v>0</v>
      </c>
      <c r="D23" s="10">
        <f>SUM(D19:D22)</f>
        <v>0</v>
      </c>
    </row>
    <row r="24" spans="2:4" ht="20.100000000000001" customHeight="1" x14ac:dyDescent="0.25">
      <c r="B24" s="11" t="s">
        <v>36</v>
      </c>
      <c r="C24" s="2"/>
      <c r="D24" s="12"/>
    </row>
    <row r="25" spans="2:4" ht="20.100000000000001" customHeight="1" x14ac:dyDescent="0.25">
      <c r="B25" s="6" t="s">
        <v>37</v>
      </c>
      <c r="C25" s="7"/>
      <c r="D25" s="8"/>
    </row>
    <row r="26" spans="2:4" ht="20.100000000000001" customHeight="1" x14ac:dyDescent="0.25">
      <c r="B26" s="6" t="s">
        <v>38</v>
      </c>
      <c r="C26" s="7"/>
      <c r="D26" s="8"/>
    </row>
    <row r="27" spans="2:4" ht="20.100000000000001" customHeight="1" x14ac:dyDescent="0.25">
      <c r="B27" s="6" t="s">
        <v>39</v>
      </c>
      <c r="C27" s="7"/>
      <c r="D27" s="8"/>
    </row>
    <row r="28" spans="2:4" ht="20.100000000000001" customHeight="1" x14ac:dyDescent="0.25">
      <c r="B28" s="6" t="s">
        <v>40</v>
      </c>
      <c r="C28" s="7"/>
      <c r="D28" s="8"/>
    </row>
    <row r="29" spans="2:4" ht="20.100000000000001" customHeight="1" x14ac:dyDescent="0.25">
      <c r="B29" s="9" t="s">
        <v>41</v>
      </c>
      <c r="C29" s="1">
        <f>SUM(C25:C28)</f>
        <v>0</v>
      </c>
      <c r="D29" s="10">
        <f>SUM(D25:D28)</f>
        <v>0</v>
      </c>
    </row>
    <row r="30" spans="2:4" ht="20.100000000000001" customHeight="1" x14ac:dyDescent="0.25">
      <c r="B30" s="13" t="s">
        <v>42</v>
      </c>
      <c r="C30" s="14">
        <f>C23+C29</f>
        <v>0</v>
      </c>
      <c r="D30" s="15">
        <f>D23+D29</f>
        <v>0</v>
      </c>
    </row>
    <row r="31" spans="2:4" ht="20.100000000000001" customHeight="1" x14ac:dyDescent="0.25">
      <c r="B31" s="176" t="s">
        <v>43</v>
      </c>
      <c r="C31" s="177">
        <f>C17-C30</f>
        <v>0</v>
      </c>
      <c r="D31" s="178">
        <f>D17-D30</f>
        <v>0</v>
      </c>
    </row>
    <row r="32" spans="2:4" ht="20.100000000000001" customHeight="1" x14ac:dyDescent="0.25">
      <c r="B32" s="3" t="s">
        <v>44</v>
      </c>
      <c r="C32" s="4"/>
      <c r="D32" s="5"/>
    </row>
    <row r="33" spans="2:4" ht="20.100000000000001" customHeight="1" x14ac:dyDescent="0.25">
      <c r="B33" s="6" t="s">
        <v>45</v>
      </c>
      <c r="C33" s="7"/>
      <c r="D33" s="8"/>
    </row>
    <row r="34" spans="2:4" ht="20.100000000000001" customHeight="1" x14ac:dyDescent="0.25">
      <c r="B34" s="6" t="s">
        <v>46</v>
      </c>
      <c r="C34" s="7"/>
      <c r="D34" s="8"/>
    </row>
    <row r="35" spans="2:4" ht="20.100000000000001" customHeight="1" x14ac:dyDescent="0.25">
      <c r="B35" s="6" t="s">
        <v>47</v>
      </c>
      <c r="C35" s="7"/>
      <c r="D35" s="8"/>
    </row>
    <row r="36" spans="2:4" ht="20.100000000000001" customHeight="1" x14ac:dyDescent="0.25">
      <c r="B36" s="9" t="s">
        <v>48</v>
      </c>
      <c r="C36" s="1">
        <f>SUM(C33:C35)</f>
        <v>0</v>
      </c>
      <c r="D36" s="10">
        <f>SUM(D33:D35)</f>
        <v>0</v>
      </c>
    </row>
    <row r="37" spans="2:4" ht="20.100000000000001" customHeight="1" x14ac:dyDescent="0.25">
      <c r="B37" s="13" t="s">
        <v>49</v>
      </c>
      <c r="C37" s="14">
        <f>C30+C31</f>
        <v>0</v>
      </c>
      <c r="D37" s="15">
        <f>D30+D31</f>
        <v>0</v>
      </c>
    </row>
  </sheetData>
  <mergeCells count="1">
    <mergeCell ref="C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44DFF-B9EB-462B-B924-3078B1B46A08}">
  <dimension ref="B2:E53"/>
  <sheetViews>
    <sheetView showGridLines="0" workbookViewId="0">
      <selection activeCell="B2" sqref="B2:E53"/>
    </sheetView>
  </sheetViews>
  <sheetFormatPr defaultRowHeight="20.100000000000001" customHeight="1" x14ac:dyDescent="0.25"/>
  <cols>
    <col min="1" max="1" width="3.7109375" customWidth="1"/>
    <col min="2" max="2" width="26.28515625" customWidth="1"/>
    <col min="3" max="3" width="24.140625" customWidth="1"/>
    <col min="4" max="4" width="14" customWidth="1"/>
    <col min="5" max="5" width="15" customWidth="1"/>
  </cols>
  <sheetData>
    <row r="2" spans="2:5" ht="20.100000000000001" customHeight="1" x14ac:dyDescent="0.25">
      <c r="B2" s="69" t="s">
        <v>50</v>
      </c>
      <c r="C2" s="16"/>
      <c r="D2" s="17"/>
      <c r="E2" s="70" t="s">
        <v>15</v>
      </c>
    </row>
    <row r="3" spans="2:5" ht="20.100000000000001" customHeight="1" x14ac:dyDescent="0.25">
      <c r="B3" s="71"/>
      <c r="C3" s="72"/>
      <c r="D3" s="73" t="s">
        <v>51</v>
      </c>
      <c r="E3" s="74"/>
    </row>
    <row r="4" spans="2:5" ht="20.100000000000001" customHeight="1" x14ac:dyDescent="0.25">
      <c r="B4" s="18"/>
      <c r="C4" s="19"/>
      <c r="D4" s="19"/>
      <c r="E4" s="20"/>
    </row>
    <row r="5" spans="2:5" ht="20.100000000000001" customHeight="1" x14ac:dyDescent="0.25">
      <c r="B5" s="75" t="s">
        <v>52</v>
      </c>
      <c r="C5" s="76"/>
      <c r="D5" s="77">
        <v>2020</v>
      </c>
      <c r="E5" s="78">
        <v>2019</v>
      </c>
    </row>
    <row r="6" spans="2:5" ht="20.100000000000001" customHeight="1" x14ac:dyDescent="0.25">
      <c r="B6" s="81" t="s">
        <v>53</v>
      </c>
      <c r="C6" s="82"/>
      <c r="D6" s="83"/>
      <c r="E6" s="84"/>
    </row>
    <row r="7" spans="2:5" ht="20.100000000000001" customHeight="1" x14ac:dyDescent="0.25">
      <c r="B7" s="18"/>
      <c r="C7" s="21" t="s">
        <v>54</v>
      </c>
      <c r="D7" s="22">
        <v>11874</v>
      </c>
      <c r="E7" s="23"/>
    </row>
    <row r="8" spans="2:5" ht="20.100000000000001" customHeight="1" x14ac:dyDescent="0.25">
      <c r="B8" s="18"/>
      <c r="C8" s="21" t="s">
        <v>18</v>
      </c>
      <c r="D8" s="22"/>
      <c r="E8" s="23"/>
    </row>
    <row r="9" spans="2:5" ht="20.100000000000001" customHeight="1" x14ac:dyDescent="0.25">
      <c r="B9" s="18"/>
      <c r="C9" s="21" t="s">
        <v>55</v>
      </c>
      <c r="D9" s="22"/>
      <c r="E9" s="23"/>
    </row>
    <row r="10" spans="2:5" ht="20.100000000000001" customHeight="1" x14ac:dyDescent="0.25">
      <c r="B10" s="18"/>
      <c r="C10" s="21" t="s">
        <v>56</v>
      </c>
      <c r="D10" s="22"/>
      <c r="E10" s="23"/>
    </row>
    <row r="11" spans="2:5" ht="20.100000000000001" customHeight="1" x14ac:dyDescent="0.25">
      <c r="B11" s="85"/>
      <c r="C11" s="93" t="s">
        <v>57</v>
      </c>
      <c r="D11" s="94"/>
      <c r="E11" s="95"/>
    </row>
    <row r="12" spans="2:5" ht="20.100000000000001" customHeight="1" x14ac:dyDescent="0.25">
      <c r="B12" s="85"/>
      <c r="C12" s="88" t="s">
        <v>21</v>
      </c>
      <c r="D12" s="91">
        <f>SUM(D7:D11)</f>
        <v>11874</v>
      </c>
      <c r="E12" s="92">
        <f>SUM(E7:E11)</f>
        <v>0</v>
      </c>
    </row>
    <row r="13" spans="2:5" ht="20.100000000000001" customHeight="1" x14ac:dyDescent="0.25">
      <c r="B13" s="89" t="s">
        <v>58</v>
      </c>
      <c r="C13" s="90"/>
      <c r="D13" s="86"/>
      <c r="E13" s="87"/>
    </row>
    <row r="14" spans="2:5" ht="20.100000000000001" customHeight="1" x14ac:dyDescent="0.25">
      <c r="B14" s="18"/>
      <c r="C14" s="21" t="s">
        <v>59</v>
      </c>
      <c r="D14" s="22">
        <v>1208</v>
      </c>
      <c r="E14" s="23"/>
    </row>
    <row r="15" spans="2:5" ht="20.100000000000001" customHeight="1" x14ac:dyDescent="0.25">
      <c r="B15" s="18"/>
      <c r="C15" s="21" t="s">
        <v>60</v>
      </c>
      <c r="D15" s="22">
        <v>15340</v>
      </c>
      <c r="E15" s="23"/>
    </row>
    <row r="16" spans="2:5" ht="20.100000000000001" customHeight="1" x14ac:dyDescent="0.25">
      <c r="B16" s="18"/>
      <c r="C16" s="21" t="s">
        <v>61</v>
      </c>
      <c r="D16" s="22">
        <v>-2200</v>
      </c>
      <c r="E16" s="23"/>
    </row>
    <row r="17" spans="2:5" ht="20.100000000000001" customHeight="1" x14ac:dyDescent="0.25">
      <c r="B17" s="85"/>
      <c r="C17" s="93" t="s">
        <v>62</v>
      </c>
      <c r="D17" s="94"/>
      <c r="E17" s="95"/>
    </row>
    <row r="18" spans="2:5" ht="20.100000000000001" customHeight="1" x14ac:dyDescent="0.25">
      <c r="B18" s="96"/>
      <c r="C18" s="99" t="s">
        <v>63</v>
      </c>
      <c r="D18" s="100">
        <f>SUM(D14:D17)</f>
        <v>14348</v>
      </c>
      <c r="E18" s="98">
        <f>SUM(E14:E17)</f>
        <v>0</v>
      </c>
    </row>
    <row r="19" spans="2:5" ht="20.100000000000001" customHeight="1" x14ac:dyDescent="0.25">
      <c r="B19" s="81" t="s">
        <v>64</v>
      </c>
      <c r="C19" s="82"/>
      <c r="D19" s="83"/>
      <c r="E19" s="84"/>
    </row>
    <row r="20" spans="2:5" ht="20.100000000000001" customHeight="1" x14ac:dyDescent="0.25">
      <c r="B20" s="18"/>
      <c r="C20" s="21" t="s">
        <v>65</v>
      </c>
      <c r="D20" s="22"/>
      <c r="E20" s="23"/>
    </row>
    <row r="21" spans="2:5" ht="20.100000000000001" customHeight="1" x14ac:dyDescent="0.25">
      <c r="B21" s="85"/>
      <c r="C21" s="93" t="s">
        <v>66</v>
      </c>
      <c r="D21" s="94"/>
      <c r="E21" s="95"/>
    </row>
    <row r="22" spans="2:5" ht="20.100000000000001" customHeight="1" x14ac:dyDescent="0.25">
      <c r="B22" s="101"/>
      <c r="C22" s="102" t="s">
        <v>67</v>
      </c>
      <c r="D22" s="100">
        <f>SUM(D20:D21)</f>
        <v>0</v>
      </c>
      <c r="E22" s="98">
        <f>SUM(E20:E21)</f>
        <v>0</v>
      </c>
    </row>
    <row r="23" spans="2:5" ht="20.100000000000001" customHeight="1" x14ac:dyDescent="0.25">
      <c r="B23" s="18"/>
      <c r="C23" s="19"/>
      <c r="D23" s="21"/>
      <c r="E23" s="103"/>
    </row>
    <row r="24" spans="2:5" ht="20.100000000000001" customHeight="1" x14ac:dyDescent="0.25">
      <c r="B24" s="109" t="s">
        <v>68</v>
      </c>
      <c r="C24" s="110"/>
      <c r="D24" s="111">
        <f>D12+D18+D22</f>
        <v>26222</v>
      </c>
      <c r="E24" s="111">
        <f>E12+E18+E22</f>
        <v>0</v>
      </c>
    </row>
    <row r="25" spans="2:5" ht="20.100000000000001" customHeight="1" x14ac:dyDescent="0.25">
      <c r="B25" s="18"/>
      <c r="C25" s="19"/>
      <c r="D25" s="19"/>
      <c r="E25" s="20"/>
    </row>
    <row r="26" spans="2:5" ht="20.100000000000001" customHeight="1" x14ac:dyDescent="0.25">
      <c r="B26" s="75" t="s">
        <v>69</v>
      </c>
      <c r="C26" s="76"/>
      <c r="D26" s="76"/>
      <c r="E26" s="118"/>
    </row>
    <row r="27" spans="2:5" ht="20.100000000000001" customHeight="1" x14ac:dyDescent="0.25">
      <c r="B27" s="105" t="s">
        <v>70</v>
      </c>
      <c r="C27" s="106"/>
      <c r="D27" s="86"/>
      <c r="E27" s="87"/>
    </row>
    <row r="28" spans="2:5" ht="20.100000000000001" customHeight="1" x14ac:dyDescent="0.25">
      <c r="B28" s="18"/>
      <c r="C28" s="21" t="s">
        <v>31</v>
      </c>
      <c r="D28" s="22">
        <v>8060</v>
      </c>
      <c r="E28" s="23"/>
    </row>
    <row r="29" spans="2:5" ht="20.100000000000001" customHeight="1" x14ac:dyDescent="0.25">
      <c r="B29" s="18"/>
      <c r="C29" s="21" t="s">
        <v>71</v>
      </c>
      <c r="D29" s="22"/>
      <c r="E29" s="23"/>
    </row>
    <row r="30" spans="2:5" ht="20.100000000000001" customHeight="1" x14ac:dyDescent="0.25">
      <c r="B30" s="18"/>
      <c r="C30" s="21" t="s">
        <v>33</v>
      </c>
      <c r="D30" s="22">
        <v>3145</v>
      </c>
      <c r="E30" s="23"/>
    </row>
    <row r="31" spans="2:5" ht="20.100000000000001" customHeight="1" x14ac:dyDescent="0.25">
      <c r="B31" s="18"/>
      <c r="C31" s="21" t="s">
        <v>72</v>
      </c>
      <c r="D31" s="22"/>
      <c r="E31" s="23"/>
    </row>
    <row r="32" spans="2:5" ht="20.100000000000001" customHeight="1" x14ac:dyDescent="0.25">
      <c r="B32" s="18"/>
      <c r="C32" s="21" t="s">
        <v>73</v>
      </c>
      <c r="D32" s="22"/>
      <c r="E32" s="23"/>
    </row>
    <row r="33" spans="2:5" ht="20.100000000000001" customHeight="1" x14ac:dyDescent="0.25">
      <c r="B33" s="85"/>
      <c r="C33" s="93" t="s">
        <v>74</v>
      </c>
      <c r="D33" s="94"/>
      <c r="E33" s="95"/>
    </row>
    <row r="34" spans="2:5" ht="20.100000000000001" customHeight="1" x14ac:dyDescent="0.25">
      <c r="B34" s="101"/>
      <c r="C34" s="102" t="s">
        <v>35</v>
      </c>
      <c r="D34" s="100">
        <f>SUM(D28:D33)</f>
        <v>11205</v>
      </c>
      <c r="E34" s="98">
        <f>SUM(E28:E33)</f>
        <v>0</v>
      </c>
    </row>
    <row r="35" spans="2:5" ht="20.100000000000001" customHeight="1" x14ac:dyDescent="0.25">
      <c r="B35" s="107" t="s">
        <v>75</v>
      </c>
      <c r="C35" s="108"/>
      <c r="D35" s="83"/>
      <c r="E35" s="84"/>
    </row>
    <row r="36" spans="2:5" ht="20.100000000000001" customHeight="1" x14ac:dyDescent="0.25">
      <c r="B36" s="18"/>
      <c r="C36" s="21" t="s">
        <v>37</v>
      </c>
      <c r="D36" s="22">
        <v>3450</v>
      </c>
      <c r="E36" s="23"/>
    </row>
    <row r="37" spans="2:5" ht="20.100000000000001" customHeight="1" x14ac:dyDescent="0.25">
      <c r="B37" s="18"/>
      <c r="C37" s="21" t="s">
        <v>65</v>
      </c>
      <c r="D37" s="22"/>
      <c r="E37" s="23"/>
    </row>
    <row r="38" spans="2:5" ht="20.100000000000001" customHeight="1" x14ac:dyDescent="0.25">
      <c r="B38" s="85"/>
      <c r="C38" s="93" t="s">
        <v>66</v>
      </c>
      <c r="D38" s="94"/>
      <c r="E38" s="95"/>
    </row>
    <row r="39" spans="2:5" ht="20.100000000000001" customHeight="1" x14ac:dyDescent="0.25">
      <c r="B39" s="101"/>
      <c r="C39" s="102" t="s">
        <v>76</v>
      </c>
      <c r="D39" s="97">
        <f>SUM(D36:D38)</f>
        <v>3450</v>
      </c>
      <c r="E39" s="98">
        <f>SUM(E36:E38)</f>
        <v>0</v>
      </c>
    </row>
    <row r="40" spans="2:5" ht="20.100000000000001" customHeight="1" x14ac:dyDescent="0.25">
      <c r="B40" s="107" t="s">
        <v>77</v>
      </c>
      <c r="C40" s="108"/>
      <c r="D40" s="83"/>
      <c r="E40" s="84"/>
    </row>
    <row r="41" spans="2:5" ht="20.100000000000001" customHeight="1" x14ac:dyDescent="0.25">
      <c r="B41" s="18"/>
      <c r="C41" s="21" t="s">
        <v>78</v>
      </c>
      <c r="D41" s="22">
        <v>7178</v>
      </c>
      <c r="E41" s="23"/>
    </row>
    <row r="42" spans="2:5" ht="20.100000000000001" customHeight="1" x14ac:dyDescent="0.25">
      <c r="B42" s="18"/>
      <c r="C42" s="21" t="s">
        <v>46</v>
      </c>
      <c r="D42" s="22">
        <v>4389</v>
      </c>
      <c r="E42" s="23"/>
    </row>
    <row r="43" spans="2:5" ht="20.100000000000001" customHeight="1" x14ac:dyDescent="0.25">
      <c r="B43" s="85"/>
      <c r="C43" s="93" t="s">
        <v>66</v>
      </c>
      <c r="D43" s="94"/>
      <c r="E43" s="95"/>
    </row>
    <row r="44" spans="2:5" ht="20.100000000000001" customHeight="1" x14ac:dyDescent="0.25">
      <c r="B44" s="101"/>
      <c r="C44" s="102" t="s">
        <v>79</v>
      </c>
      <c r="D44" s="100">
        <f>SUM(D41:D43)</f>
        <v>11567</v>
      </c>
      <c r="E44" s="98">
        <f>SUM(E41:E43)</f>
        <v>0</v>
      </c>
    </row>
    <row r="45" spans="2:5" ht="20.100000000000001" customHeight="1" x14ac:dyDescent="0.25">
      <c r="B45" s="18"/>
      <c r="C45" s="19"/>
      <c r="D45" s="19"/>
      <c r="E45" s="20"/>
    </row>
    <row r="46" spans="2:5" ht="20.100000000000001" customHeight="1" x14ac:dyDescent="0.25">
      <c r="B46" s="109" t="s">
        <v>80</v>
      </c>
      <c r="C46" s="110"/>
      <c r="D46" s="111">
        <f>D34+D39+D44</f>
        <v>26222</v>
      </c>
      <c r="E46" s="111">
        <f>E34+E39+E44</f>
        <v>0</v>
      </c>
    </row>
    <row r="47" spans="2:5" ht="20.100000000000001" customHeight="1" x14ac:dyDescent="0.25">
      <c r="B47" s="18"/>
      <c r="C47" s="19"/>
      <c r="D47" s="19"/>
      <c r="E47" s="24" t="s">
        <v>81</v>
      </c>
    </row>
    <row r="48" spans="2:5" ht="20.100000000000001" customHeight="1" x14ac:dyDescent="0.25">
      <c r="B48" s="75" t="s">
        <v>82</v>
      </c>
      <c r="C48" s="76"/>
      <c r="D48" s="76"/>
      <c r="E48" s="118"/>
    </row>
    <row r="49" spans="2:5" ht="20.100000000000001" customHeight="1" x14ac:dyDescent="0.25">
      <c r="B49" s="112" t="s">
        <v>83</v>
      </c>
      <c r="C49" s="104"/>
      <c r="D49" s="113">
        <f>IF(D24=0,"",(D34+D39)/D24)</f>
        <v>0.55888185493097398</v>
      </c>
      <c r="E49" s="114" t="str">
        <f>IF(E24=0,"",(E34+E39)/E24)</f>
        <v/>
      </c>
    </row>
    <row r="50" spans="2:5" ht="20.100000000000001" customHeight="1" x14ac:dyDescent="0.25">
      <c r="B50" s="112" t="s">
        <v>84</v>
      </c>
      <c r="C50" s="104"/>
      <c r="D50" s="113">
        <f>IF(D34=0,"",D12/D34)</f>
        <v>1.0597054886211512</v>
      </c>
      <c r="E50" s="114" t="str">
        <f>IF(E34=0,"",E12/E34)</f>
        <v/>
      </c>
    </row>
    <row r="51" spans="2:5" ht="20.100000000000001" customHeight="1" x14ac:dyDescent="0.25">
      <c r="B51" s="112" t="s">
        <v>85</v>
      </c>
      <c r="C51" s="104"/>
      <c r="D51" s="79">
        <f>D12-D34</f>
        <v>669</v>
      </c>
      <c r="E51" s="80">
        <f>E12-E34</f>
        <v>0</v>
      </c>
    </row>
    <row r="52" spans="2:5" ht="20.100000000000001" customHeight="1" x14ac:dyDescent="0.25">
      <c r="B52" s="112" t="s">
        <v>86</v>
      </c>
      <c r="C52" s="104"/>
      <c r="D52" s="113">
        <f>IF(D44=0,"",D24/D44)</f>
        <v>2.2669663698452496</v>
      </c>
      <c r="E52" s="114" t="str">
        <f>IF(E44=0,"",E24/E44)</f>
        <v/>
      </c>
    </row>
    <row r="53" spans="2:5" ht="20.100000000000001" customHeight="1" x14ac:dyDescent="0.25">
      <c r="B53" s="115" t="s">
        <v>87</v>
      </c>
      <c r="C53" s="106"/>
      <c r="D53" s="116">
        <f>IF(D44=0,"",(D34+D39)/D44)</f>
        <v>1.2669663698452494</v>
      </c>
      <c r="E53" s="117" t="str">
        <f>IF(E44=0,"",(E34+E39)/E44)</f>
        <v/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62376-69A3-461C-B458-4D3081939834}">
  <dimension ref="B2:I49"/>
  <sheetViews>
    <sheetView showGridLines="0" workbookViewId="0">
      <selection activeCell="B2" sqref="B2:I49"/>
    </sheetView>
  </sheetViews>
  <sheetFormatPr defaultRowHeight="20.100000000000001" customHeight="1" x14ac:dyDescent="0.25"/>
  <cols>
    <col min="1" max="1" width="3.7109375" style="121" customWidth="1"/>
    <col min="2" max="2" width="9.140625" style="121"/>
    <col min="3" max="3" width="14.5703125" style="121" customWidth="1"/>
    <col min="4" max="16384" width="9.140625" style="121"/>
  </cols>
  <sheetData>
    <row r="2" spans="2:9" ht="31.5" customHeight="1" x14ac:dyDescent="0.4">
      <c r="B2" s="166" t="s">
        <v>88</v>
      </c>
      <c r="C2" s="167"/>
      <c r="D2" s="167"/>
      <c r="E2" s="167"/>
      <c r="F2" s="167"/>
      <c r="G2" s="167"/>
      <c r="H2" s="167"/>
      <c r="I2" s="168"/>
    </row>
    <row r="3" spans="2:9" ht="20.100000000000001" customHeight="1" x14ac:dyDescent="0.25">
      <c r="B3" s="161" t="s">
        <v>89</v>
      </c>
      <c r="C3" s="162"/>
      <c r="D3" s="163"/>
      <c r="E3" s="164"/>
      <c r="F3" s="164"/>
      <c r="G3" s="164"/>
      <c r="H3" s="164"/>
      <c r="I3" s="165"/>
    </row>
    <row r="4" spans="2:9" ht="20.100000000000001" customHeight="1" x14ac:dyDescent="0.25">
      <c r="B4" s="126" t="s">
        <v>90</v>
      </c>
      <c r="C4" s="127"/>
      <c r="D4" s="128"/>
      <c r="E4" s="129"/>
      <c r="F4" s="129"/>
      <c r="G4" s="129"/>
      <c r="H4" s="129"/>
      <c r="I4" s="130"/>
    </row>
    <row r="5" spans="2:9" ht="20.100000000000001" customHeight="1" x14ac:dyDescent="0.25">
      <c r="B5" s="131"/>
      <c r="C5" s="132"/>
      <c r="D5" s="132"/>
      <c r="E5" s="132"/>
      <c r="F5" s="132"/>
      <c r="G5" s="132"/>
      <c r="H5" s="132"/>
      <c r="I5" s="133"/>
    </row>
    <row r="6" spans="2:9" ht="20.100000000000001" customHeight="1" x14ac:dyDescent="0.25">
      <c r="B6" s="124"/>
      <c r="C6" s="122"/>
      <c r="D6" s="122"/>
      <c r="E6" s="122"/>
      <c r="F6" s="123">
        <v>2020</v>
      </c>
      <c r="G6" s="122"/>
      <c r="H6" s="123">
        <v>2021</v>
      </c>
      <c r="I6" s="125"/>
    </row>
    <row r="7" spans="2:9" ht="20.100000000000001" customHeight="1" x14ac:dyDescent="0.25">
      <c r="B7" s="134" t="s">
        <v>91</v>
      </c>
      <c r="C7" s="135"/>
      <c r="D7" s="135"/>
      <c r="E7" s="135"/>
      <c r="F7" s="136"/>
      <c r="G7" s="137"/>
      <c r="H7" s="136"/>
      <c r="I7" s="138"/>
    </row>
    <row r="8" spans="2:9" ht="20.100000000000001" customHeight="1" x14ac:dyDescent="0.25">
      <c r="B8" s="139" t="s">
        <v>172</v>
      </c>
      <c r="C8" s="140"/>
      <c r="D8" s="140"/>
      <c r="E8" s="141"/>
      <c r="F8" s="142">
        <f>SUM(F9:G11)</f>
        <v>0</v>
      </c>
      <c r="G8" s="119"/>
      <c r="H8" s="142">
        <f>SUM(H9:I11)</f>
        <v>0</v>
      </c>
      <c r="I8" s="120"/>
    </row>
    <row r="9" spans="2:9" ht="20.100000000000001" customHeight="1" x14ac:dyDescent="0.25">
      <c r="B9" s="143" t="s">
        <v>92</v>
      </c>
      <c r="C9" s="140"/>
      <c r="D9" s="140"/>
      <c r="E9" s="141"/>
      <c r="F9" s="144"/>
      <c r="G9" s="119"/>
      <c r="H9" s="144"/>
      <c r="I9" s="120"/>
    </row>
    <row r="10" spans="2:9" ht="20.100000000000001" customHeight="1" x14ac:dyDescent="0.25">
      <c r="B10" s="143" t="s">
        <v>93</v>
      </c>
      <c r="C10" s="140"/>
      <c r="D10" s="140"/>
      <c r="E10" s="141"/>
      <c r="F10" s="144"/>
      <c r="G10" s="119"/>
      <c r="H10" s="144"/>
      <c r="I10" s="120"/>
    </row>
    <row r="11" spans="2:9" ht="20.100000000000001" customHeight="1" x14ac:dyDescent="0.25">
      <c r="B11" s="145" t="s">
        <v>94</v>
      </c>
      <c r="C11" s="146"/>
      <c r="D11" s="146"/>
      <c r="E11" s="147"/>
      <c r="F11" s="144"/>
      <c r="G11" s="119"/>
      <c r="H11" s="144"/>
      <c r="I11" s="120"/>
    </row>
    <row r="12" spans="2:9" ht="20.100000000000001" customHeight="1" x14ac:dyDescent="0.25">
      <c r="B12" s="148"/>
      <c r="C12" s="135"/>
      <c r="D12" s="135"/>
      <c r="E12" s="135"/>
      <c r="F12" s="149"/>
      <c r="G12" s="137"/>
      <c r="H12" s="149"/>
      <c r="I12" s="138"/>
    </row>
    <row r="13" spans="2:9" ht="20.100000000000001" customHeight="1" x14ac:dyDescent="0.25">
      <c r="B13" s="150" t="s">
        <v>173</v>
      </c>
      <c r="C13" s="146"/>
      <c r="D13" s="146"/>
      <c r="E13" s="147"/>
      <c r="F13" s="144">
        <v>0</v>
      </c>
      <c r="G13" s="119"/>
      <c r="H13" s="144">
        <v>0</v>
      </c>
      <c r="I13" s="120"/>
    </row>
    <row r="14" spans="2:9" ht="20.100000000000001" customHeight="1" x14ac:dyDescent="0.25">
      <c r="B14" s="151"/>
      <c r="C14" s="135"/>
      <c r="D14" s="135"/>
      <c r="E14" s="135"/>
      <c r="F14" s="149"/>
      <c r="G14" s="137"/>
      <c r="H14" s="149"/>
      <c r="I14" s="138"/>
    </row>
    <row r="15" spans="2:9" ht="20.100000000000001" customHeight="1" x14ac:dyDescent="0.25">
      <c r="B15" s="152" t="s">
        <v>174</v>
      </c>
      <c r="C15" s="140"/>
      <c r="D15" s="140"/>
      <c r="E15" s="141"/>
      <c r="F15" s="144">
        <f>SUM(F16:G19)</f>
        <v>0</v>
      </c>
      <c r="G15" s="119"/>
      <c r="H15" s="144">
        <f>SUM(H16:I19)</f>
        <v>0</v>
      </c>
      <c r="I15" s="120"/>
    </row>
    <row r="16" spans="2:9" ht="20.100000000000001" customHeight="1" x14ac:dyDescent="0.25">
      <c r="B16" s="143" t="s">
        <v>95</v>
      </c>
      <c r="C16" s="140"/>
      <c r="D16" s="140"/>
      <c r="E16" s="141"/>
      <c r="F16" s="144"/>
      <c r="G16" s="119"/>
      <c r="H16" s="144"/>
      <c r="I16" s="120"/>
    </row>
    <row r="17" spans="2:9" ht="20.100000000000001" customHeight="1" x14ac:dyDescent="0.25">
      <c r="B17" s="143" t="s">
        <v>96</v>
      </c>
      <c r="C17" s="140"/>
      <c r="D17" s="140"/>
      <c r="E17" s="141"/>
      <c r="F17" s="144"/>
      <c r="G17" s="119"/>
      <c r="H17" s="144"/>
      <c r="I17" s="120"/>
    </row>
    <row r="18" spans="2:9" ht="20.100000000000001" customHeight="1" x14ac:dyDescent="0.25">
      <c r="B18" s="143" t="s">
        <v>97</v>
      </c>
      <c r="C18" s="140"/>
      <c r="D18" s="140"/>
      <c r="E18" s="141"/>
      <c r="F18" s="144"/>
      <c r="G18" s="119"/>
      <c r="H18" s="144"/>
      <c r="I18" s="120"/>
    </row>
    <row r="19" spans="2:9" ht="20.100000000000001" customHeight="1" x14ac:dyDescent="0.25">
      <c r="B19" s="143" t="s">
        <v>98</v>
      </c>
      <c r="C19" s="140"/>
      <c r="D19" s="140"/>
      <c r="E19" s="141"/>
      <c r="F19" s="144"/>
      <c r="G19" s="119"/>
      <c r="H19" s="144"/>
      <c r="I19" s="120"/>
    </row>
    <row r="20" spans="2:9" ht="20.100000000000001" customHeight="1" x14ac:dyDescent="0.25">
      <c r="B20" s="148"/>
      <c r="C20" s="135"/>
      <c r="D20" s="135"/>
      <c r="E20" s="135"/>
      <c r="F20" s="149"/>
      <c r="G20" s="137"/>
      <c r="H20" s="149"/>
      <c r="I20" s="138"/>
    </row>
    <row r="21" spans="2:9" ht="20.100000000000001" customHeight="1" x14ac:dyDescent="0.25">
      <c r="B21" s="152" t="s">
        <v>175</v>
      </c>
      <c r="C21" s="140"/>
      <c r="D21" s="140"/>
      <c r="E21" s="141"/>
      <c r="F21" s="144">
        <f>SUM(F22:G25)</f>
        <v>0</v>
      </c>
      <c r="G21" s="119"/>
      <c r="H21" s="144">
        <f>SUM(H22:I25)</f>
        <v>0</v>
      </c>
      <c r="I21" s="120"/>
    </row>
    <row r="22" spans="2:9" ht="20.100000000000001" customHeight="1" x14ac:dyDescent="0.25">
      <c r="B22" s="143" t="s">
        <v>99</v>
      </c>
      <c r="C22" s="140"/>
      <c r="D22" s="140"/>
      <c r="E22" s="141"/>
      <c r="F22" s="144"/>
      <c r="G22" s="119"/>
      <c r="H22" s="144"/>
      <c r="I22" s="120"/>
    </row>
    <row r="23" spans="2:9" ht="20.100000000000001" customHeight="1" x14ac:dyDescent="0.25">
      <c r="B23" s="143" t="s">
        <v>100</v>
      </c>
      <c r="C23" s="140"/>
      <c r="D23" s="140"/>
      <c r="E23" s="141"/>
      <c r="F23" s="144"/>
      <c r="G23" s="119"/>
      <c r="H23" s="144"/>
      <c r="I23" s="120"/>
    </row>
    <row r="24" spans="2:9" ht="20.100000000000001" customHeight="1" x14ac:dyDescent="0.25">
      <c r="B24" s="143" t="s">
        <v>101</v>
      </c>
      <c r="C24" s="140"/>
      <c r="D24" s="140"/>
      <c r="E24" s="141"/>
      <c r="F24" s="144"/>
      <c r="G24" s="119"/>
      <c r="H24" s="144"/>
      <c r="I24" s="120"/>
    </row>
    <row r="25" spans="2:9" ht="20.100000000000001" customHeight="1" x14ac:dyDescent="0.25">
      <c r="B25" s="143" t="s">
        <v>102</v>
      </c>
      <c r="C25" s="140"/>
      <c r="D25" s="140"/>
      <c r="E25" s="141"/>
      <c r="F25" s="144"/>
      <c r="G25" s="119"/>
      <c r="H25" s="144"/>
      <c r="I25" s="120"/>
    </row>
    <row r="26" spans="2:9" ht="20.100000000000001" customHeight="1" x14ac:dyDescent="0.25">
      <c r="B26" s="148"/>
      <c r="C26" s="135"/>
      <c r="D26" s="135"/>
      <c r="E26" s="135"/>
      <c r="F26" s="149"/>
      <c r="G26" s="137"/>
      <c r="H26" s="149"/>
      <c r="I26" s="138"/>
    </row>
    <row r="27" spans="2:9" ht="20.100000000000001" customHeight="1" x14ac:dyDescent="0.3">
      <c r="B27" s="153" t="s">
        <v>103</v>
      </c>
      <c r="C27" s="140"/>
      <c r="D27" s="140"/>
      <c r="E27" s="141"/>
      <c r="F27" s="144">
        <f>+F21+F15+F13+F8</f>
        <v>0</v>
      </c>
      <c r="G27" s="119"/>
      <c r="H27" s="144">
        <f>+H21+H15+H13+H8</f>
        <v>0</v>
      </c>
      <c r="I27" s="120"/>
    </row>
    <row r="28" spans="2:9" ht="20.100000000000001" customHeight="1" x14ac:dyDescent="0.25">
      <c r="B28" s="148"/>
      <c r="C28" s="135"/>
      <c r="D28" s="135"/>
      <c r="E28" s="135"/>
      <c r="F28" s="136"/>
      <c r="G28" s="137"/>
      <c r="H28" s="136"/>
      <c r="I28" s="138"/>
    </row>
    <row r="29" spans="2:9" ht="20.100000000000001" customHeight="1" x14ac:dyDescent="0.25">
      <c r="B29" s="154" t="s">
        <v>104</v>
      </c>
      <c r="C29" s="135"/>
      <c r="D29" s="135"/>
      <c r="E29" s="135"/>
      <c r="F29" s="136"/>
      <c r="G29" s="137"/>
      <c r="H29" s="136"/>
      <c r="I29" s="138"/>
    </row>
    <row r="30" spans="2:9" ht="20.100000000000001" customHeight="1" x14ac:dyDescent="0.25">
      <c r="B30" s="152" t="s">
        <v>22</v>
      </c>
      <c r="C30" s="140"/>
      <c r="D30" s="140"/>
      <c r="E30" s="141"/>
      <c r="F30" s="144">
        <f>+F31+SUM(F36:G39)</f>
        <v>0</v>
      </c>
      <c r="G30" s="119"/>
      <c r="H30" s="144">
        <f>+H31+SUM(H36:I39)</f>
        <v>0</v>
      </c>
      <c r="I30" s="120"/>
    </row>
    <row r="31" spans="2:9" ht="20.100000000000001" customHeight="1" x14ac:dyDescent="0.25">
      <c r="B31" s="143" t="s">
        <v>176</v>
      </c>
      <c r="C31" s="140"/>
      <c r="D31" s="140"/>
      <c r="E31" s="141"/>
      <c r="F31" s="144">
        <f>SUM(F32:G35)</f>
        <v>0</v>
      </c>
      <c r="G31" s="119"/>
      <c r="H31" s="144">
        <f>SUM(H32:I35)</f>
        <v>0</v>
      </c>
      <c r="I31" s="120"/>
    </row>
    <row r="32" spans="2:9" ht="20.100000000000001" customHeight="1" x14ac:dyDescent="0.25">
      <c r="B32" s="143" t="s">
        <v>105</v>
      </c>
      <c r="C32" s="140"/>
      <c r="D32" s="140"/>
      <c r="E32" s="141"/>
      <c r="F32" s="144"/>
      <c r="G32" s="119"/>
      <c r="H32" s="144"/>
      <c r="I32" s="120"/>
    </row>
    <row r="33" spans="2:9" ht="20.100000000000001" customHeight="1" x14ac:dyDescent="0.25">
      <c r="B33" s="143" t="s">
        <v>106</v>
      </c>
      <c r="C33" s="140"/>
      <c r="D33" s="140"/>
      <c r="E33" s="141"/>
      <c r="F33" s="144"/>
      <c r="G33" s="119"/>
      <c r="H33" s="144"/>
      <c r="I33" s="120"/>
    </row>
    <row r="34" spans="2:9" ht="34.5" customHeight="1" x14ac:dyDescent="0.25">
      <c r="B34" s="143" t="s">
        <v>107</v>
      </c>
      <c r="C34" s="140"/>
      <c r="D34" s="140"/>
      <c r="E34" s="141"/>
      <c r="F34" s="144"/>
      <c r="G34" s="119"/>
      <c r="H34" s="144"/>
      <c r="I34" s="120"/>
    </row>
    <row r="35" spans="2:9" ht="33" customHeight="1" x14ac:dyDescent="0.25">
      <c r="B35" s="143" t="s">
        <v>108</v>
      </c>
      <c r="C35" s="140"/>
      <c r="D35" s="140"/>
      <c r="E35" s="141"/>
      <c r="F35" s="144"/>
      <c r="G35" s="119"/>
      <c r="H35" s="144"/>
      <c r="I35" s="120"/>
    </row>
    <row r="36" spans="2:9" ht="20.100000000000001" customHeight="1" x14ac:dyDescent="0.25">
      <c r="B36" s="143" t="s">
        <v>109</v>
      </c>
      <c r="C36" s="140"/>
      <c r="D36" s="140"/>
      <c r="E36" s="141"/>
      <c r="F36" s="144"/>
      <c r="G36" s="119"/>
      <c r="H36" s="144"/>
      <c r="I36" s="120"/>
    </row>
    <row r="37" spans="2:9" ht="20.100000000000001" customHeight="1" x14ac:dyDescent="0.25">
      <c r="B37" s="143" t="s">
        <v>110</v>
      </c>
      <c r="C37" s="140"/>
      <c r="D37" s="140"/>
      <c r="E37" s="141"/>
      <c r="F37" s="144"/>
      <c r="G37" s="119"/>
      <c r="H37" s="144"/>
      <c r="I37" s="120"/>
    </row>
    <row r="38" spans="2:9" ht="33.75" customHeight="1" x14ac:dyDescent="0.25">
      <c r="B38" s="143" t="s">
        <v>111</v>
      </c>
      <c r="C38" s="140"/>
      <c r="D38" s="140"/>
      <c r="E38" s="141"/>
      <c r="F38" s="144"/>
      <c r="G38" s="119"/>
      <c r="H38" s="144"/>
      <c r="I38" s="120"/>
    </row>
    <row r="39" spans="2:9" ht="20.100000000000001" customHeight="1" x14ac:dyDescent="0.25">
      <c r="B39" s="143" t="s">
        <v>112</v>
      </c>
      <c r="C39" s="140"/>
      <c r="D39" s="140"/>
      <c r="E39" s="141"/>
      <c r="F39" s="144"/>
      <c r="G39" s="119"/>
      <c r="H39" s="144"/>
      <c r="I39" s="120"/>
    </row>
    <row r="40" spans="2:9" ht="20.100000000000001" customHeight="1" x14ac:dyDescent="0.25">
      <c r="B40" s="148"/>
      <c r="C40" s="135"/>
      <c r="D40" s="135"/>
      <c r="E40" s="135"/>
      <c r="F40" s="149"/>
      <c r="G40" s="137"/>
      <c r="H40" s="149"/>
      <c r="I40" s="138"/>
    </row>
    <row r="41" spans="2:9" ht="20.100000000000001" customHeight="1" x14ac:dyDescent="0.25">
      <c r="B41" s="152" t="s">
        <v>177</v>
      </c>
      <c r="C41" s="140"/>
      <c r="D41" s="140"/>
      <c r="E41" s="141"/>
      <c r="F41" s="144">
        <f>+SUM(F42:G47)</f>
        <v>0</v>
      </c>
      <c r="G41" s="119"/>
      <c r="H41" s="144">
        <f>+SUM(H42:I47)</f>
        <v>0</v>
      </c>
      <c r="I41" s="120"/>
    </row>
    <row r="42" spans="2:9" ht="20.100000000000001" customHeight="1" x14ac:dyDescent="0.25">
      <c r="B42" s="143" t="s">
        <v>113</v>
      </c>
      <c r="C42" s="140"/>
      <c r="D42" s="140"/>
      <c r="E42" s="141"/>
      <c r="F42" s="144"/>
      <c r="G42" s="119"/>
      <c r="H42" s="144"/>
      <c r="I42" s="120"/>
    </row>
    <row r="43" spans="2:9" ht="20.100000000000001" customHeight="1" x14ac:dyDescent="0.25">
      <c r="B43" s="143" t="s">
        <v>114</v>
      </c>
      <c r="C43" s="140"/>
      <c r="D43" s="140"/>
      <c r="E43" s="141"/>
      <c r="F43" s="144"/>
      <c r="G43" s="119"/>
      <c r="H43" s="144"/>
      <c r="I43" s="120"/>
    </row>
    <row r="44" spans="2:9" ht="20.100000000000001" customHeight="1" x14ac:dyDescent="0.25">
      <c r="B44" s="143" t="s">
        <v>115</v>
      </c>
      <c r="C44" s="140"/>
      <c r="D44" s="140"/>
      <c r="E44" s="141"/>
      <c r="F44" s="144"/>
      <c r="G44" s="119"/>
      <c r="H44" s="144"/>
      <c r="I44" s="120"/>
    </row>
    <row r="45" spans="2:9" ht="20.100000000000001" customHeight="1" x14ac:dyDescent="0.25">
      <c r="B45" s="143" t="s">
        <v>116</v>
      </c>
      <c r="C45" s="140"/>
      <c r="D45" s="140"/>
      <c r="E45" s="141"/>
      <c r="F45" s="144"/>
      <c r="G45" s="119"/>
      <c r="H45" s="144"/>
      <c r="I45" s="120"/>
    </row>
    <row r="46" spans="2:9" ht="20.100000000000001" customHeight="1" x14ac:dyDescent="0.25">
      <c r="B46" s="143" t="s">
        <v>117</v>
      </c>
      <c r="C46" s="140"/>
      <c r="D46" s="140"/>
      <c r="E46" s="141"/>
      <c r="F46" s="144"/>
      <c r="G46" s="119"/>
      <c r="H46" s="144"/>
      <c r="I46" s="120"/>
    </row>
    <row r="47" spans="2:9" ht="20.100000000000001" customHeight="1" x14ac:dyDescent="0.25">
      <c r="B47" s="143" t="s">
        <v>118</v>
      </c>
      <c r="C47" s="140"/>
      <c r="D47" s="140"/>
      <c r="E47" s="141"/>
      <c r="F47" s="144"/>
      <c r="G47" s="119"/>
      <c r="H47" s="144"/>
      <c r="I47" s="120"/>
    </row>
    <row r="48" spans="2:9" ht="20.100000000000001" customHeight="1" x14ac:dyDescent="0.25">
      <c r="B48" s="155"/>
      <c r="C48" s="137"/>
      <c r="D48" s="137"/>
      <c r="E48" s="137"/>
      <c r="F48" s="149"/>
      <c r="G48" s="137"/>
      <c r="H48" s="149"/>
      <c r="I48" s="138"/>
    </row>
    <row r="49" spans="2:9" ht="20.100000000000001" customHeight="1" x14ac:dyDescent="0.25">
      <c r="B49" s="156" t="s">
        <v>103</v>
      </c>
      <c r="C49" s="157"/>
      <c r="D49" s="157"/>
      <c r="E49" s="158"/>
      <c r="F49" s="159">
        <f>+F41+F30</f>
        <v>0</v>
      </c>
      <c r="G49" s="158"/>
      <c r="H49" s="159">
        <f>+H41+H30</f>
        <v>0</v>
      </c>
      <c r="I49" s="160"/>
    </row>
  </sheetData>
  <mergeCells count="138">
    <mergeCell ref="B49:E49"/>
    <mergeCell ref="F49:G49"/>
    <mergeCell ref="H49:I49"/>
    <mergeCell ref="B47:E47"/>
    <mergeCell ref="F47:G47"/>
    <mergeCell ref="H47:I47"/>
    <mergeCell ref="B48:E48"/>
    <mergeCell ref="F48:G48"/>
    <mergeCell ref="H48:I48"/>
    <mergeCell ref="B45:E45"/>
    <mergeCell ref="F45:G45"/>
    <mergeCell ref="H45:I45"/>
    <mergeCell ref="B46:E46"/>
    <mergeCell ref="F46:G46"/>
    <mergeCell ref="H46:I46"/>
    <mergeCell ref="B43:E43"/>
    <mergeCell ref="F43:G43"/>
    <mergeCell ref="H43:I43"/>
    <mergeCell ref="B44:E44"/>
    <mergeCell ref="F44:G44"/>
    <mergeCell ref="H44:I44"/>
    <mergeCell ref="B41:E41"/>
    <mergeCell ref="F41:G41"/>
    <mergeCell ref="H41:I41"/>
    <mergeCell ref="B42:E42"/>
    <mergeCell ref="F42:G42"/>
    <mergeCell ref="H42:I42"/>
    <mergeCell ref="B39:E39"/>
    <mergeCell ref="F39:G39"/>
    <mergeCell ref="H39:I39"/>
    <mergeCell ref="B40:E40"/>
    <mergeCell ref="F40:G40"/>
    <mergeCell ref="H40:I40"/>
    <mergeCell ref="B37:E37"/>
    <mergeCell ref="F37:G37"/>
    <mergeCell ref="H37:I37"/>
    <mergeCell ref="B38:E38"/>
    <mergeCell ref="F38:G38"/>
    <mergeCell ref="H38:I38"/>
    <mergeCell ref="B35:E35"/>
    <mergeCell ref="F35:G35"/>
    <mergeCell ref="H35:I35"/>
    <mergeCell ref="B36:E36"/>
    <mergeCell ref="F36:G36"/>
    <mergeCell ref="H36:I36"/>
    <mergeCell ref="B33:E33"/>
    <mergeCell ref="F33:G33"/>
    <mergeCell ref="H33:I33"/>
    <mergeCell ref="B34:E34"/>
    <mergeCell ref="F34:G34"/>
    <mergeCell ref="H34:I34"/>
    <mergeCell ref="B31:E31"/>
    <mergeCell ref="F31:G31"/>
    <mergeCell ref="H31:I31"/>
    <mergeCell ref="B32:E32"/>
    <mergeCell ref="F32:G32"/>
    <mergeCell ref="H32:I32"/>
    <mergeCell ref="B29:E29"/>
    <mergeCell ref="F29:G29"/>
    <mergeCell ref="H29:I29"/>
    <mergeCell ref="B30:E30"/>
    <mergeCell ref="F30:G30"/>
    <mergeCell ref="H30:I30"/>
    <mergeCell ref="B27:E27"/>
    <mergeCell ref="F27:G27"/>
    <mergeCell ref="H27:I27"/>
    <mergeCell ref="B28:E28"/>
    <mergeCell ref="F28:G28"/>
    <mergeCell ref="H28:I28"/>
    <mergeCell ref="B25:E25"/>
    <mergeCell ref="F25:G25"/>
    <mergeCell ref="H25:I25"/>
    <mergeCell ref="B26:E26"/>
    <mergeCell ref="F26:G26"/>
    <mergeCell ref="H26:I26"/>
    <mergeCell ref="B23:E23"/>
    <mergeCell ref="F23:G23"/>
    <mergeCell ref="H23:I23"/>
    <mergeCell ref="B24:E24"/>
    <mergeCell ref="F24:G24"/>
    <mergeCell ref="H24:I24"/>
    <mergeCell ref="B21:E21"/>
    <mergeCell ref="F21:G21"/>
    <mergeCell ref="H21:I21"/>
    <mergeCell ref="B22:E22"/>
    <mergeCell ref="F22:G22"/>
    <mergeCell ref="H22:I22"/>
    <mergeCell ref="B19:E19"/>
    <mergeCell ref="F19:G19"/>
    <mergeCell ref="H19:I19"/>
    <mergeCell ref="B20:E20"/>
    <mergeCell ref="F20:G20"/>
    <mergeCell ref="H20:I20"/>
    <mergeCell ref="B17:E17"/>
    <mergeCell ref="F17:G17"/>
    <mergeCell ref="H17:I17"/>
    <mergeCell ref="B18:E18"/>
    <mergeCell ref="F18:G18"/>
    <mergeCell ref="H18:I18"/>
    <mergeCell ref="B15:E15"/>
    <mergeCell ref="F15:G15"/>
    <mergeCell ref="H15:I15"/>
    <mergeCell ref="B16:E16"/>
    <mergeCell ref="F16:G16"/>
    <mergeCell ref="H16:I16"/>
    <mergeCell ref="B13:E13"/>
    <mergeCell ref="F13:G13"/>
    <mergeCell ref="H13:I13"/>
    <mergeCell ref="B14:E14"/>
    <mergeCell ref="F14:G14"/>
    <mergeCell ref="H14:I14"/>
    <mergeCell ref="B11:E11"/>
    <mergeCell ref="F11:G11"/>
    <mergeCell ref="H11:I11"/>
    <mergeCell ref="B12:E12"/>
    <mergeCell ref="F12:G12"/>
    <mergeCell ref="H12:I12"/>
    <mergeCell ref="B9:E9"/>
    <mergeCell ref="F9:G9"/>
    <mergeCell ref="H9:I9"/>
    <mergeCell ref="B10:E10"/>
    <mergeCell ref="F10:G10"/>
    <mergeCell ref="H10:I10"/>
    <mergeCell ref="B7:E7"/>
    <mergeCell ref="F7:G7"/>
    <mergeCell ref="H7:I7"/>
    <mergeCell ref="B8:E8"/>
    <mergeCell ref="F8:G8"/>
    <mergeCell ref="H8:I8"/>
    <mergeCell ref="B5:I5"/>
    <mergeCell ref="B6:E6"/>
    <mergeCell ref="F6:G6"/>
    <mergeCell ref="H6:I6"/>
    <mergeCell ref="B2:I2"/>
    <mergeCell ref="B3:C3"/>
    <mergeCell ref="D3:I3"/>
    <mergeCell ref="B4:C4"/>
    <mergeCell ref="D4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25A78-06AF-4B5E-92F6-04DAA708E1B9}">
  <dimension ref="B2:E41"/>
  <sheetViews>
    <sheetView showGridLines="0" workbookViewId="0">
      <selection activeCell="B2" sqref="B2:E24"/>
    </sheetView>
  </sheetViews>
  <sheetFormatPr defaultRowHeight="20.100000000000001" customHeight="1" x14ac:dyDescent="0.25"/>
  <cols>
    <col min="1" max="1" width="3.7109375" style="28" customWidth="1"/>
    <col min="2" max="2" width="23.42578125" style="28" bestFit="1" customWidth="1"/>
    <col min="3" max="3" width="9.140625" style="28" bestFit="1" customWidth="1"/>
    <col min="4" max="4" width="30.140625" style="28" bestFit="1" customWidth="1"/>
    <col min="5" max="5" width="11.28515625" style="28" customWidth="1"/>
    <col min="6" max="16384" width="9.140625" style="28"/>
  </cols>
  <sheetData>
    <row r="2" spans="2:5" ht="20.100000000000001" customHeight="1" x14ac:dyDescent="0.25">
      <c r="B2" s="51" t="s">
        <v>50</v>
      </c>
      <c r="C2" s="52"/>
      <c r="D2" s="52"/>
      <c r="E2" s="53"/>
    </row>
    <row r="3" spans="2:5" ht="20.100000000000001" customHeight="1" x14ac:dyDescent="0.25">
      <c r="B3" s="54" t="s">
        <v>15</v>
      </c>
      <c r="C3" s="41"/>
      <c r="D3" s="41"/>
      <c r="E3" s="42"/>
    </row>
    <row r="4" spans="2:5" ht="20.100000000000001" customHeight="1" x14ac:dyDescent="0.25">
      <c r="B4" s="34" t="s">
        <v>140</v>
      </c>
      <c r="C4" s="35"/>
      <c r="D4" s="35"/>
      <c r="E4" s="36"/>
    </row>
    <row r="5" spans="2:5" ht="20.100000000000001" customHeight="1" x14ac:dyDescent="0.25">
      <c r="B5" s="55"/>
      <c r="C5" s="53"/>
      <c r="D5" s="41"/>
      <c r="E5" s="42"/>
    </row>
    <row r="6" spans="2:5" ht="20.100000000000001" customHeight="1" x14ac:dyDescent="0.25">
      <c r="B6" s="48" t="s">
        <v>52</v>
      </c>
      <c r="C6" s="36"/>
      <c r="D6" s="57" t="s">
        <v>126</v>
      </c>
      <c r="E6" s="36"/>
    </row>
    <row r="7" spans="2:5" ht="20.100000000000001" customHeight="1" x14ac:dyDescent="0.25">
      <c r="B7" s="30" t="s">
        <v>53</v>
      </c>
      <c r="C7" s="27"/>
      <c r="D7" s="58" t="s">
        <v>70</v>
      </c>
      <c r="E7" s="27"/>
    </row>
    <row r="8" spans="2:5" ht="20.100000000000001" customHeight="1" x14ac:dyDescent="0.25">
      <c r="B8" s="31" t="s">
        <v>54</v>
      </c>
      <c r="C8" s="60">
        <v>5000</v>
      </c>
      <c r="D8" s="26" t="s">
        <v>146</v>
      </c>
      <c r="E8" s="60">
        <v>500</v>
      </c>
    </row>
    <row r="9" spans="2:5" ht="20.100000000000001" customHeight="1" x14ac:dyDescent="0.25">
      <c r="B9" s="31" t="s">
        <v>55</v>
      </c>
      <c r="C9" s="60">
        <v>3000</v>
      </c>
      <c r="D9" s="26" t="s">
        <v>147</v>
      </c>
      <c r="E9" s="60">
        <v>1000</v>
      </c>
    </row>
    <row r="10" spans="2:5" ht="20.100000000000001" customHeight="1" x14ac:dyDescent="0.25">
      <c r="B10" s="31" t="s">
        <v>141</v>
      </c>
      <c r="C10" s="60">
        <v>2000</v>
      </c>
      <c r="D10" s="26"/>
      <c r="E10" s="27"/>
    </row>
    <row r="11" spans="2:5" ht="20.100000000000001" customHeight="1" x14ac:dyDescent="0.25">
      <c r="B11" s="39" t="s">
        <v>124</v>
      </c>
      <c r="C11" s="61">
        <f>SUM(C8:C10)</f>
        <v>10000</v>
      </c>
      <c r="D11" s="32" t="s">
        <v>148</v>
      </c>
      <c r="E11" s="61">
        <f>SUM(E8:E9)</f>
        <v>1500</v>
      </c>
    </row>
    <row r="12" spans="2:5" ht="20.100000000000001" customHeight="1" x14ac:dyDescent="0.25">
      <c r="B12" s="40"/>
      <c r="C12" s="42"/>
      <c r="D12" s="41"/>
      <c r="E12" s="42"/>
    </row>
    <row r="13" spans="2:5" ht="20.100000000000001" customHeight="1" x14ac:dyDescent="0.25">
      <c r="B13" s="43" t="s">
        <v>142</v>
      </c>
      <c r="C13" s="36"/>
      <c r="D13" s="35" t="s">
        <v>75</v>
      </c>
      <c r="E13" s="36"/>
    </row>
    <row r="14" spans="2:5" ht="20.100000000000001" customHeight="1" x14ac:dyDescent="0.25">
      <c r="B14" s="31" t="s">
        <v>143</v>
      </c>
      <c r="C14" s="60">
        <v>13000</v>
      </c>
      <c r="D14" s="26" t="s">
        <v>149</v>
      </c>
      <c r="E14" s="60">
        <v>9000</v>
      </c>
    </row>
    <row r="15" spans="2:5" ht="20.100000000000001" customHeight="1" x14ac:dyDescent="0.25">
      <c r="B15" s="31" t="s">
        <v>144</v>
      </c>
      <c r="C15" s="60">
        <v>6000</v>
      </c>
      <c r="D15" s="26" t="s">
        <v>150</v>
      </c>
      <c r="E15" s="60">
        <v>2000</v>
      </c>
    </row>
    <row r="16" spans="2:5" ht="20.100000000000001" customHeight="1" x14ac:dyDescent="0.25">
      <c r="B16" s="39" t="s">
        <v>145</v>
      </c>
      <c r="C16" s="61">
        <f>SUM(C14:C15)</f>
        <v>19000</v>
      </c>
      <c r="D16" s="32" t="s">
        <v>151</v>
      </c>
      <c r="E16" s="61">
        <f>SUM(E14:E15)</f>
        <v>11000</v>
      </c>
    </row>
    <row r="17" spans="2:5" ht="20.100000000000001" customHeight="1" x14ac:dyDescent="0.25">
      <c r="B17" s="40"/>
      <c r="C17" s="42"/>
      <c r="D17" s="39" t="s">
        <v>134</v>
      </c>
      <c r="E17" s="61">
        <f>E11+E16</f>
        <v>12500</v>
      </c>
    </row>
    <row r="18" spans="2:5" ht="20.100000000000001" customHeight="1" x14ac:dyDescent="0.25">
      <c r="B18" s="40"/>
      <c r="C18" s="42"/>
      <c r="D18" s="41"/>
      <c r="E18" s="42"/>
    </row>
    <row r="19" spans="2:5" ht="20.100000000000001" customHeight="1" x14ac:dyDescent="0.25">
      <c r="B19" s="40"/>
      <c r="C19" s="42"/>
      <c r="D19" s="56" t="s">
        <v>152</v>
      </c>
      <c r="E19" s="36"/>
    </row>
    <row r="20" spans="2:5" ht="20.100000000000001" customHeight="1" x14ac:dyDescent="0.25">
      <c r="B20" s="40"/>
      <c r="C20" s="42"/>
      <c r="D20" s="31" t="s">
        <v>153</v>
      </c>
      <c r="E20" s="60">
        <v>10000</v>
      </c>
    </row>
    <row r="21" spans="2:5" ht="20.100000000000001" customHeight="1" x14ac:dyDescent="0.25">
      <c r="B21" s="40"/>
      <c r="C21" s="42"/>
      <c r="D21" s="31" t="s">
        <v>137</v>
      </c>
      <c r="E21" s="60">
        <v>6500</v>
      </c>
    </row>
    <row r="22" spans="2:5" ht="20.100000000000001" customHeight="1" x14ac:dyDescent="0.25">
      <c r="B22" s="40"/>
      <c r="C22" s="42"/>
      <c r="D22" s="39" t="s">
        <v>154</v>
      </c>
      <c r="E22" s="61">
        <f>SUM(E20:E21)</f>
        <v>16500</v>
      </c>
    </row>
    <row r="23" spans="2:5" ht="20.100000000000001" customHeight="1" x14ac:dyDescent="0.25">
      <c r="B23" s="40"/>
      <c r="C23" s="42"/>
      <c r="D23" s="41"/>
      <c r="E23" s="42"/>
    </row>
    <row r="24" spans="2:5" ht="20.100000000000001" customHeight="1" x14ac:dyDescent="0.25">
      <c r="B24" s="29" t="s">
        <v>68</v>
      </c>
      <c r="C24" s="62">
        <f>C11+C16</f>
        <v>29000</v>
      </c>
      <c r="D24" s="59" t="s">
        <v>155</v>
      </c>
      <c r="E24" s="62">
        <f>E17+E22</f>
        <v>29000</v>
      </c>
    </row>
    <row r="33" s="28" customFormat="1" ht="20.100000000000001" customHeight="1" x14ac:dyDescent="0.25"/>
    <row r="34" s="28" customFormat="1" ht="20.100000000000001" customHeight="1" x14ac:dyDescent="0.25"/>
    <row r="35" s="28" customFormat="1" ht="20.100000000000001" customHeight="1" x14ac:dyDescent="0.25"/>
    <row r="36" s="28" customFormat="1" ht="20.100000000000001" customHeight="1" x14ac:dyDescent="0.25"/>
    <row r="37" s="28" customFormat="1" ht="20.100000000000001" customHeight="1" x14ac:dyDescent="0.25"/>
    <row r="38" s="28" customFormat="1" ht="20.100000000000001" customHeight="1" x14ac:dyDescent="0.25"/>
    <row r="39" s="28" customFormat="1" ht="20.100000000000001" customHeight="1" x14ac:dyDescent="0.25"/>
    <row r="40" s="28" customFormat="1" ht="20.100000000000001" customHeight="1" x14ac:dyDescent="0.25"/>
    <row r="41" s="28" customFormat="1" ht="20.100000000000001" customHeight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06C89-CE06-417A-A997-D30ED8F81676}">
  <dimension ref="B2:G35"/>
  <sheetViews>
    <sheetView showGridLines="0" topLeftCell="A22" zoomScaleNormal="100" workbookViewId="0">
      <selection activeCell="B2" sqref="B2:G35"/>
    </sheetView>
  </sheetViews>
  <sheetFormatPr defaultRowHeight="20.100000000000001" customHeight="1" x14ac:dyDescent="0.25"/>
  <cols>
    <col min="1" max="1" width="3.7109375" style="28" customWidth="1"/>
    <col min="2" max="2" width="39.7109375" style="28" bestFit="1" customWidth="1"/>
    <col min="3" max="7" width="12.5703125" style="28" bestFit="1" customWidth="1"/>
    <col min="8" max="16384" width="9.140625" style="28"/>
  </cols>
  <sheetData>
    <row r="2" spans="2:7" ht="20.100000000000001" customHeight="1" x14ac:dyDescent="0.25">
      <c r="B2" s="25" t="s">
        <v>50</v>
      </c>
      <c r="C2" s="26"/>
      <c r="D2" s="26"/>
      <c r="E2" s="26"/>
      <c r="F2" s="26"/>
      <c r="G2" s="27"/>
    </row>
    <row r="3" spans="2:7" ht="20.100000000000001" customHeight="1" x14ac:dyDescent="0.25">
      <c r="B3" s="29" t="s">
        <v>15</v>
      </c>
      <c r="C3" s="26"/>
      <c r="D3" s="26"/>
      <c r="E3" s="26"/>
      <c r="F3" s="26"/>
      <c r="G3" s="27"/>
    </row>
    <row r="4" spans="2:7" ht="20.100000000000001" customHeight="1" x14ac:dyDescent="0.25">
      <c r="B4" s="30" t="s">
        <v>119</v>
      </c>
      <c r="C4" s="26"/>
      <c r="D4" s="26"/>
      <c r="E4" s="26"/>
      <c r="F4" s="26"/>
      <c r="G4" s="27"/>
    </row>
    <row r="5" spans="2:7" ht="20.100000000000001" customHeight="1" x14ac:dyDescent="0.25">
      <c r="B5" s="31"/>
      <c r="C5" s="32">
        <v>2014</v>
      </c>
      <c r="D5" s="32">
        <v>2015</v>
      </c>
      <c r="E5" s="32">
        <v>2016</v>
      </c>
      <c r="F5" s="32">
        <v>2017</v>
      </c>
      <c r="G5" s="33">
        <v>2018</v>
      </c>
    </row>
    <row r="6" spans="2:7" ht="20.100000000000001" customHeight="1" x14ac:dyDescent="0.25">
      <c r="B6" s="29" t="s">
        <v>52</v>
      </c>
      <c r="C6" s="26"/>
      <c r="D6" s="26"/>
      <c r="E6" s="26"/>
      <c r="F6" s="26"/>
      <c r="G6" s="27"/>
    </row>
    <row r="7" spans="2:7" ht="20.100000000000001" customHeight="1" x14ac:dyDescent="0.25">
      <c r="B7" s="34" t="s">
        <v>53</v>
      </c>
      <c r="C7" s="35"/>
      <c r="D7" s="35"/>
      <c r="E7" s="35"/>
      <c r="F7" s="35"/>
      <c r="G7" s="36"/>
    </row>
    <row r="8" spans="2:7" ht="20.100000000000001" customHeight="1" x14ac:dyDescent="0.25">
      <c r="B8" s="31" t="s">
        <v>120</v>
      </c>
      <c r="C8" s="37">
        <v>167971</v>
      </c>
      <c r="D8" s="37">
        <v>181210</v>
      </c>
      <c r="E8" s="37">
        <v>183715</v>
      </c>
      <c r="F8" s="37">
        <v>211069</v>
      </c>
      <c r="G8" s="38">
        <v>239550</v>
      </c>
    </row>
    <row r="9" spans="2:7" ht="20.100000000000001" customHeight="1" x14ac:dyDescent="0.25">
      <c r="B9" s="31" t="s">
        <v>121</v>
      </c>
      <c r="C9" s="37">
        <v>5100</v>
      </c>
      <c r="D9" s="37">
        <v>5904</v>
      </c>
      <c r="E9" s="37">
        <v>6567</v>
      </c>
      <c r="F9" s="37">
        <v>7117</v>
      </c>
      <c r="G9" s="38">
        <v>7539</v>
      </c>
    </row>
    <row r="10" spans="2:7" ht="20.100000000000001" customHeight="1" x14ac:dyDescent="0.25">
      <c r="B10" s="31" t="s">
        <v>122</v>
      </c>
      <c r="C10" s="37">
        <v>4806</v>
      </c>
      <c r="D10" s="37">
        <v>5513</v>
      </c>
      <c r="E10" s="37">
        <v>5170</v>
      </c>
      <c r="F10" s="37">
        <v>5998</v>
      </c>
      <c r="G10" s="38">
        <v>5681</v>
      </c>
    </row>
    <row r="11" spans="2:7" ht="20.100000000000001" customHeight="1" x14ac:dyDescent="0.25">
      <c r="B11" s="31" t="s">
        <v>123</v>
      </c>
      <c r="C11" s="37">
        <v>7805</v>
      </c>
      <c r="D11" s="37">
        <v>9601</v>
      </c>
      <c r="E11" s="37">
        <v>9825</v>
      </c>
      <c r="F11" s="37">
        <v>10531</v>
      </c>
      <c r="G11" s="38">
        <v>11342</v>
      </c>
    </row>
    <row r="12" spans="2:7" ht="20.100000000000001" customHeight="1" x14ac:dyDescent="0.25">
      <c r="B12" s="39" t="s">
        <v>130</v>
      </c>
      <c r="C12" s="37">
        <f>SUM(C8:C11)</f>
        <v>185682</v>
      </c>
      <c r="D12" s="37">
        <f t="shared" ref="D12:G12" si="0">SUM(D8:D11)</f>
        <v>202228</v>
      </c>
      <c r="E12" s="37">
        <f t="shared" si="0"/>
        <v>205277</v>
      </c>
      <c r="F12" s="37">
        <f t="shared" si="0"/>
        <v>234715</v>
      </c>
      <c r="G12" s="38">
        <f t="shared" si="0"/>
        <v>264112</v>
      </c>
    </row>
    <row r="13" spans="2:7" ht="20.100000000000001" customHeight="1" x14ac:dyDescent="0.25">
      <c r="B13" s="40"/>
      <c r="C13" s="41"/>
      <c r="D13" s="41"/>
      <c r="E13" s="41"/>
      <c r="F13" s="41"/>
      <c r="G13" s="42"/>
    </row>
    <row r="14" spans="2:7" ht="20.100000000000001" customHeight="1" x14ac:dyDescent="0.25">
      <c r="B14" s="43" t="s">
        <v>125</v>
      </c>
      <c r="C14" s="44">
        <v>45500</v>
      </c>
      <c r="D14" s="44">
        <v>42350</v>
      </c>
      <c r="E14" s="44">
        <v>40145</v>
      </c>
      <c r="F14" s="44">
        <v>38602</v>
      </c>
      <c r="G14" s="45">
        <v>37521</v>
      </c>
    </row>
    <row r="15" spans="2:7" ht="20.100000000000001" customHeight="1" x14ac:dyDescent="0.25">
      <c r="B15" s="31" t="s">
        <v>24</v>
      </c>
      <c r="C15" s="37">
        <v>3580</v>
      </c>
      <c r="D15" s="37">
        <v>3460</v>
      </c>
      <c r="E15" s="37">
        <v>3910</v>
      </c>
      <c r="F15" s="37">
        <v>3870</v>
      </c>
      <c r="G15" s="38">
        <v>3850</v>
      </c>
    </row>
    <row r="16" spans="2:7" ht="20.100000000000001" customHeight="1" x14ac:dyDescent="0.25">
      <c r="B16" s="30" t="s">
        <v>68</v>
      </c>
      <c r="C16" s="46">
        <f>C12+C14+C15</f>
        <v>234762</v>
      </c>
      <c r="D16" s="46">
        <f t="shared" ref="D16:G16" si="1">D12+D14+D15</f>
        <v>248038</v>
      </c>
      <c r="E16" s="46">
        <f t="shared" si="1"/>
        <v>249332</v>
      </c>
      <c r="F16" s="46">
        <f t="shared" si="1"/>
        <v>277187</v>
      </c>
      <c r="G16" s="47">
        <f t="shared" si="1"/>
        <v>305483</v>
      </c>
    </row>
    <row r="17" spans="2:7" ht="20.100000000000001" customHeight="1" x14ac:dyDescent="0.25">
      <c r="B17" s="40"/>
      <c r="C17" s="41"/>
      <c r="D17" s="41"/>
      <c r="E17" s="41"/>
      <c r="F17" s="41"/>
      <c r="G17" s="42"/>
    </row>
    <row r="18" spans="2:7" ht="20.100000000000001" customHeight="1" x14ac:dyDescent="0.25">
      <c r="B18" s="48" t="s">
        <v>126</v>
      </c>
      <c r="C18" s="35"/>
      <c r="D18" s="35"/>
      <c r="E18" s="35"/>
      <c r="F18" s="35"/>
      <c r="G18" s="36"/>
    </row>
    <row r="19" spans="2:7" ht="20.100000000000001" customHeight="1" x14ac:dyDescent="0.25">
      <c r="B19" s="30" t="s">
        <v>70</v>
      </c>
      <c r="C19" s="26"/>
      <c r="D19" s="26"/>
      <c r="E19" s="26"/>
      <c r="F19" s="26"/>
      <c r="G19" s="27"/>
    </row>
    <row r="20" spans="2:7" ht="20.100000000000001" customHeight="1" x14ac:dyDescent="0.25">
      <c r="B20" s="31" t="s">
        <v>127</v>
      </c>
      <c r="C20" s="37">
        <v>3902</v>
      </c>
      <c r="D20" s="37">
        <v>4800</v>
      </c>
      <c r="E20" s="37">
        <v>4912</v>
      </c>
      <c r="F20" s="37">
        <v>5265</v>
      </c>
      <c r="G20" s="38">
        <v>5671</v>
      </c>
    </row>
    <row r="21" spans="2:7" ht="20.100000000000001" customHeight="1" x14ac:dyDescent="0.25">
      <c r="B21" s="31" t="s">
        <v>128</v>
      </c>
      <c r="C21" s="37">
        <v>1320</v>
      </c>
      <c r="D21" s="37">
        <v>1541</v>
      </c>
      <c r="E21" s="37">
        <v>1662</v>
      </c>
      <c r="F21" s="37">
        <v>1865</v>
      </c>
      <c r="G21" s="38">
        <v>1899</v>
      </c>
    </row>
    <row r="22" spans="2:7" ht="20.100000000000001" customHeight="1" x14ac:dyDescent="0.25">
      <c r="B22" s="31" t="s">
        <v>129</v>
      </c>
      <c r="C22" s="37">
        <v>1540</v>
      </c>
      <c r="D22" s="37">
        <v>1560</v>
      </c>
      <c r="E22" s="37">
        <v>1853</v>
      </c>
      <c r="F22" s="37">
        <v>1952</v>
      </c>
      <c r="G22" s="38">
        <v>1724</v>
      </c>
    </row>
    <row r="23" spans="2:7" ht="20.100000000000001" customHeight="1" x14ac:dyDescent="0.25">
      <c r="B23" s="39" t="s">
        <v>131</v>
      </c>
      <c r="C23" s="37">
        <f>SUM(C20:C22)</f>
        <v>6762</v>
      </c>
      <c r="D23" s="37">
        <f t="shared" ref="D23:G23" si="2">SUM(D20:D22)</f>
        <v>7901</v>
      </c>
      <c r="E23" s="37">
        <f t="shared" si="2"/>
        <v>8427</v>
      </c>
      <c r="F23" s="37">
        <f t="shared" si="2"/>
        <v>9082</v>
      </c>
      <c r="G23" s="38">
        <f t="shared" si="2"/>
        <v>9294</v>
      </c>
    </row>
    <row r="24" spans="2:7" ht="20.100000000000001" customHeight="1" x14ac:dyDescent="0.25">
      <c r="B24" s="40"/>
      <c r="C24" s="41"/>
      <c r="D24" s="41"/>
      <c r="E24" s="41"/>
      <c r="F24" s="41"/>
      <c r="G24" s="42"/>
    </row>
    <row r="25" spans="2:7" ht="20.100000000000001" customHeight="1" x14ac:dyDescent="0.25">
      <c r="B25" s="43" t="s">
        <v>132</v>
      </c>
      <c r="C25" s="44">
        <v>50000</v>
      </c>
      <c r="D25" s="44">
        <v>50000</v>
      </c>
      <c r="E25" s="44">
        <v>30000</v>
      </c>
      <c r="F25" s="44">
        <v>30000</v>
      </c>
      <c r="G25" s="45">
        <v>30000</v>
      </c>
    </row>
    <row r="26" spans="2:7" ht="20.100000000000001" customHeight="1" x14ac:dyDescent="0.25">
      <c r="B26" s="31" t="s">
        <v>133</v>
      </c>
      <c r="C26" s="37">
        <v>5526</v>
      </c>
      <c r="D26" s="37">
        <v>5872</v>
      </c>
      <c r="E26" s="37">
        <v>5565</v>
      </c>
      <c r="F26" s="37">
        <v>6052</v>
      </c>
      <c r="G26" s="38">
        <v>5909</v>
      </c>
    </row>
    <row r="27" spans="2:7" ht="20.100000000000001" customHeight="1" x14ac:dyDescent="0.25">
      <c r="B27" s="30" t="s">
        <v>134</v>
      </c>
      <c r="C27" s="46">
        <f>C23+C25+C26</f>
        <v>62288</v>
      </c>
      <c r="D27" s="46">
        <f t="shared" ref="D27:G27" si="3">D23+D25+D26</f>
        <v>63773</v>
      </c>
      <c r="E27" s="46">
        <f t="shared" si="3"/>
        <v>43992</v>
      </c>
      <c r="F27" s="46">
        <f t="shared" si="3"/>
        <v>45134</v>
      </c>
      <c r="G27" s="47">
        <f t="shared" si="3"/>
        <v>45203</v>
      </c>
    </row>
    <row r="28" spans="2:7" ht="20.100000000000001" customHeight="1" x14ac:dyDescent="0.25">
      <c r="B28" s="40"/>
      <c r="C28" s="41"/>
      <c r="D28" s="41"/>
      <c r="E28" s="41"/>
      <c r="F28" s="41"/>
      <c r="G28" s="42"/>
    </row>
    <row r="29" spans="2:7" ht="20.100000000000001" customHeight="1" x14ac:dyDescent="0.25">
      <c r="B29" s="48" t="s">
        <v>135</v>
      </c>
      <c r="C29" s="35"/>
      <c r="D29" s="35"/>
      <c r="E29" s="35"/>
      <c r="F29" s="35"/>
      <c r="G29" s="36"/>
    </row>
    <row r="30" spans="2:7" ht="20.100000000000001" customHeight="1" x14ac:dyDescent="0.25">
      <c r="B30" s="31" t="s">
        <v>136</v>
      </c>
      <c r="C30" s="37">
        <v>170000</v>
      </c>
      <c r="D30" s="37">
        <v>170000</v>
      </c>
      <c r="E30" s="37">
        <v>170000</v>
      </c>
      <c r="F30" s="37">
        <v>170000</v>
      </c>
      <c r="G30" s="38">
        <v>170000</v>
      </c>
    </row>
    <row r="31" spans="2:7" ht="20.100000000000001" customHeight="1" x14ac:dyDescent="0.25">
      <c r="B31" s="31" t="s">
        <v>137</v>
      </c>
      <c r="C31" s="37">
        <v>2474</v>
      </c>
      <c r="D31" s="37">
        <v>14265</v>
      </c>
      <c r="E31" s="37">
        <v>35340</v>
      </c>
      <c r="F31" s="37">
        <v>62053</v>
      </c>
      <c r="G31" s="38">
        <v>90280</v>
      </c>
    </row>
    <row r="32" spans="2:7" ht="20.100000000000001" customHeight="1" x14ac:dyDescent="0.25">
      <c r="B32" s="30" t="s">
        <v>135</v>
      </c>
      <c r="C32" s="46">
        <f>SUM(C30:C31)</f>
        <v>172474</v>
      </c>
      <c r="D32" s="46">
        <f t="shared" ref="D32:G32" si="4">SUM(D30:D31)</f>
        <v>184265</v>
      </c>
      <c r="E32" s="46">
        <f t="shared" si="4"/>
        <v>205340</v>
      </c>
      <c r="F32" s="46">
        <f t="shared" si="4"/>
        <v>232053</v>
      </c>
      <c r="G32" s="47">
        <f t="shared" si="4"/>
        <v>260280</v>
      </c>
    </row>
    <row r="33" spans="2:7" ht="20.100000000000001" customHeight="1" x14ac:dyDescent="0.25">
      <c r="B33" s="30" t="s">
        <v>138</v>
      </c>
      <c r="C33" s="46">
        <f>C27+C32</f>
        <v>234762</v>
      </c>
      <c r="D33" s="46">
        <f t="shared" ref="D33:G33" si="5">D27+D32</f>
        <v>248038</v>
      </c>
      <c r="E33" s="46">
        <f t="shared" si="5"/>
        <v>249332</v>
      </c>
      <c r="F33" s="46">
        <f t="shared" si="5"/>
        <v>277187</v>
      </c>
      <c r="G33" s="47">
        <f t="shared" si="5"/>
        <v>305483</v>
      </c>
    </row>
    <row r="34" spans="2:7" ht="20.100000000000001" customHeight="1" x14ac:dyDescent="0.25">
      <c r="B34" s="40"/>
      <c r="C34" s="41"/>
      <c r="D34" s="41"/>
      <c r="E34" s="41"/>
      <c r="F34" s="41"/>
      <c r="G34" s="42"/>
    </row>
    <row r="35" spans="2:7" ht="20.100000000000001" customHeight="1" x14ac:dyDescent="0.25">
      <c r="B35" s="43" t="s">
        <v>139</v>
      </c>
      <c r="C35" s="49">
        <f>C33-C16</f>
        <v>0</v>
      </c>
      <c r="D35" s="49">
        <f t="shared" ref="D35:G35" si="6">D33-D16</f>
        <v>0</v>
      </c>
      <c r="E35" s="49">
        <f t="shared" si="6"/>
        <v>0</v>
      </c>
      <c r="F35" s="49">
        <f t="shared" si="6"/>
        <v>0</v>
      </c>
      <c r="G35" s="50">
        <f t="shared" si="6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Shamim Reza</dc:creator>
  <cp:lastModifiedBy>Md. Shamim Reza</cp:lastModifiedBy>
  <dcterms:created xsi:type="dcterms:W3CDTF">2022-06-16T04:56:35Z</dcterms:created>
  <dcterms:modified xsi:type="dcterms:W3CDTF">2022-06-16T12:23:11Z</dcterms:modified>
</cp:coreProperties>
</file>