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51_Analyze qPCR Data\"/>
    </mc:Choice>
  </mc:AlternateContent>
  <xr:revisionPtr revIDLastSave="0" documentId="13_ncr:1_{F5777073-5311-4DA3-88C0-B846DE41727C}" xr6:coauthVersionLast="47" xr6:coauthVersionMax="47" xr10:uidLastSave="{00000000-0000-0000-0000-000000000000}"/>
  <bookViews>
    <workbookView xWindow="-108" yWindow="-108" windowWidth="23256" windowHeight="12456" xr2:uid="{CC92D2C2-FAA6-45EB-A8A1-DDFB9FB94DB1}"/>
  </bookViews>
  <sheets>
    <sheet name=" Double Delta Ct" sheetId="1" r:id="rId1"/>
    <sheet name="Pfaffl Metho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6" i="2"/>
  <c r="K6" i="2"/>
  <c r="K10" i="2"/>
  <c r="K11" i="2"/>
  <c r="K7" i="2"/>
  <c r="K8" i="2"/>
  <c r="K9" i="2"/>
  <c r="E10" i="2"/>
  <c r="E11" i="2"/>
  <c r="E6" i="2"/>
  <c r="E7" i="2"/>
  <c r="E8" i="2"/>
  <c r="E9" i="2"/>
  <c r="H6" i="1"/>
  <c r="I6" i="1"/>
  <c r="H10" i="1"/>
  <c r="I10" i="1"/>
  <c r="F6" i="1"/>
  <c r="G6" i="1"/>
  <c r="F7" i="1"/>
  <c r="H7" i="1" s="1"/>
  <c r="I7" i="1" s="1"/>
  <c r="G7" i="1"/>
  <c r="F8" i="1"/>
  <c r="H8" i="1" s="1"/>
  <c r="I8" i="1" s="1"/>
  <c r="G8" i="1"/>
  <c r="F9" i="1"/>
  <c r="H9" i="1" s="1"/>
  <c r="I9" i="1" s="1"/>
  <c r="G9" i="1"/>
  <c r="F10" i="1"/>
  <c r="G10" i="1"/>
  <c r="L6" i="2" l="1"/>
  <c r="M9" i="2" s="1"/>
  <c r="F6" i="2"/>
  <c r="G8" i="2" s="1"/>
  <c r="M7" i="2"/>
  <c r="M10" i="2"/>
  <c r="M11" i="2"/>
  <c r="G10" i="2" l="1"/>
  <c r="G11" i="2"/>
  <c r="M8" i="2"/>
  <c r="G6" i="2"/>
  <c r="M6" i="2"/>
  <c r="G7" i="2"/>
  <c r="G9" i="2"/>
</calcChain>
</file>

<file path=xl/sharedStrings.xml><?xml version="1.0" encoding="utf-8"?>
<sst xmlns="http://schemas.openxmlformats.org/spreadsheetml/2006/main" count="33" uniqueCount="27">
  <si>
    <t>Average Experimental Value</t>
  </si>
  <si>
    <t>Average Control Value</t>
  </si>
  <si>
    <t>Housekeeping Gene Experimental (HE)</t>
  </si>
  <si>
    <t>Gene Tested Experimental (TE)</t>
  </si>
  <si>
    <t>Housekeeping Gene Control (HC)</t>
  </si>
  <si>
    <t>∆CTE</t>
  </si>
  <si>
    <t>∆CTC</t>
  </si>
  <si>
    <t>∆∆Ct</t>
  </si>
  <si>
    <t>Gene Tested Control         (TC)</t>
  </si>
  <si>
    <t>SL. No.</t>
  </si>
  <si>
    <t>Ct-2</t>
  </si>
  <si>
    <t>Ct-1</t>
  </si>
  <si>
    <t>Mean</t>
  </si>
  <si>
    <t>Gene of Interest (GOI)</t>
  </si>
  <si>
    <t>∆Ct</t>
  </si>
  <si>
    <t>Control-1</t>
  </si>
  <si>
    <t>Control-2</t>
  </si>
  <si>
    <t>Control-3</t>
  </si>
  <si>
    <t>Treated-1</t>
  </si>
  <si>
    <t>Treated-2</t>
  </si>
  <si>
    <t>Treated-3</t>
  </si>
  <si>
    <t>Avg. Control</t>
  </si>
  <si>
    <t>Ratio</t>
  </si>
  <si>
    <t>Primer Efficiencies</t>
  </si>
  <si>
    <t>Calculating qPCR Through Double Delta Ct Analyzing</t>
  </si>
  <si>
    <t>Analyzing qPCR Using Pfaffl Method</t>
  </si>
  <si>
    <t xml:space="preserve">House Keeping Gene (HKG)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</si>
</sst>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</xdr:colOff>
      <xdr:row>4</xdr:row>
      <xdr:rowOff>175260</xdr:rowOff>
    </xdr:from>
    <xdr:ext cx="495300" cy="19601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6950CAF-DADD-6ED4-978A-784E7D475BE7}"/>
                </a:ext>
              </a:extLst>
            </xdr:cNvPr>
            <xdr:cNvSpPr txBox="1"/>
          </xdr:nvSpPr>
          <xdr:spPr>
            <a:xfrm>
              <a:off x="5646420" y="929640"/>
              <a:ext cx="495300" cy="196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2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2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e>
                      <m:sup>
                        <m:r>
                          <a:rPr lang="en-US" sz="12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−∆∆</m:t>
                        </m:r>
                        <m:r>
                          <a:rPr lang="en-US" sz="12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𝐂𝐭</m:t>
                        </m:r>
                      </m:sup>
                    </m:sSup>
                  </m:oMath>
                </m:oMathPara>
              </a14:m>
              <a:endParaRPr lang="en-US" sz="1200" b="1" i="0">
                <a:solidFill>
                  <a:schemeClr val="bg1"/>
                </a:solidFill>
              </a:endParaRPr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6950CAF-DADD-6ED4-978A-784E7D475BE7}"/>
                </a:ext>
              </a:extLst>
            </xdr:cNvPr>
            <xdr:cNvSpPr txBox="1"/>
          </xdr:nvSpPr>
          <xdr:spPr>
            <a:xfrm>
              <a:off x="5646420" y="929640"/>
              <a:ext cx="495300" cy="196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𝟐^(−∆∆𝐂𝐭)</a:t>
              </a:r>
              <a:endParaRPr lang="en-US" sz="12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9BF1-BB9A-4B0C-B82F-967D137D8A3E}">
  <dimension ref="B2:I10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5" width="13.77734375" style="1" customWidth="1"/>
    <col min="6" max="16384" width="8.88671875" style="1"/>
  </cols>
  <sheetData>
    <row r="2" spans="2:9" ht="19.95" customHeight="1" x14ac:dyDescent="0.3">
      <c r="B2" s="7" t="s">
        <v>24</v>
      </c>
      <c r="C2" s="7"/>
      <c r="D2" s="7"/>
      <c r="E2" s="7"/>
      <c r="F2" s="7"/>
      <c r="G2" s="7"/>
      <c r="H2" s="7"/>
      <c r="I2" s="7"/>
    </row>
    <row r="4" spans="2:9" ht="19.8" customHeight="1" x14ac:dyDescent="0.3">
      <c r="B4" s="8" t="s">
        <v>0</v>
      </c>
      <c r="C4" s="8"/>
      <c r="D4" s="8" t="s">
        <v>1</v>
      </c>
      <c r="E4" s="8"/>
      <c r="F4" s="9" t="s">
        <v>5</v>
      </c>
      <c r="G4" s="10" t="s">
        <v>6</v>
      </c>
      <c r="H4" s="10" t="s">
        <v>7</v>
      </c>
      <c r="I4" s="10"/>
    </row>
    <row r="5" spans="2:9" ht="60.6" customHeight="1" x14ac:dyDescent="0.3">
      <c r="B5" s="2" t="s">
        <v>3</v>
      </c>
      <c r="C5" s="2" t="s">
        <v>2</v>
      </c>
      <c r="D5" s="2" t="s">
        <v>8</v>
      </c>
      <c r="E5" s="2" t="s">
        <v>4</v>
      </c>
      <c r="F5" s="9"/>
      <c r="G5" s="10"/>
      <c r="H5" s="10"/>
      <c r="I5" s="10"/>
    </row>
    <row r="6" spans="2:9" ht="19.95" customHeight="1" x14ac:dyDescent="0.3">
      <c r="B6" s="3">
        <v>21.2</v>
      </c>
      <c r="C6" s="3">
        <v>20.25</v>
      </c>
      <c r="D6" s="3">
        <v>19.5</v>
      </c>
      <c r="E6" s="3">
        <v>19.170000000000002</v>
      </c>
      <c r="F6" s="3">
        <f t="shared" ref="F6:F10" si="0">B6-C6</f>
        <v>0.94999999999999929</v>
      </c>
      <c r="G6" s="3">
        <f t="shared" ref="G6:G10" si="1">D6-E6</f>
        <v>0.32999999999999829</v>
      </c>
      <c r="H6" s="3">
        <f t="shared" ref="H6:H10" si="2">F6-G6</f>
        <v>0.62000000000000099</v>
      </c>
      <c r="I6" s="4">
        <f t="shared" ref="I6:I10" si="3">2^(-H6)</f>
        <v>0.65067092772096635</v>
      </c>
    </row>
    <row r="7" spans="2:9" ht="19.95" customHeight="1" x14ac:dyDescent="0.3">
      <c r="B7" s="3">
        <v>22.56</v>
      </c>
      <c r="C7" s="3">
        <v>21.49</v>
      </c>
      <c r="D7" s="3">
        <v>19.2</v>
      </c>
      <c r="E7" s="3">
        <v>18.850000000000001</v>
      </c>
      <c r="F7" s="3">
        <f t="shared" si="0"/>
        <v>1.0700000000000003</v>
      </c>
      <c r="G7" s="3">
        <f t="shared" si="1"/>
        <v>0.34999999999999787</v>
      </c>
      <c r="H7" s="3">
        <f t="shared" si="2"/>
        <v>0.72000000000000242</v>
      </c>
      <c r="I7" s="4">
        <f t="shared" si="3"/>
        <v>0.60709744219752249</v>
      </c>
    </row>
    <row r="8" spans="2:9" ht="19.95" customHeight="1" x14ac:dyDescent="0.3">
      <c r="B8" s="3">
        <v>20.85</v>
      </c>
      <c r="C8" s="3">
        <v>19.8</v>
      </c>
      <c r="D8" s="3">
        <v>19.73</v>
      </c>
      <c r="E8" s="3">
        <v>19.47</v>
      </c>
      <c r="F8" s="3">
        <f t="shared" si="0"/>
        <v>1.0500000000000007</v>
      </c>
      <c r="G8" s="3">
        <f t="shared" si="1"/>
        <v>0.26000000000000156</v>
      </c>
      <c r="H8" s="3">
        <f t="shared" si="2"/>
        <v>0.78999999999999915</v>
      </c>
      <c r="I8" s="4">
        <f t="shared" si="3"/>
        <v>0.57834409195264413</v>
      </c>
    </row>
    <row r="9" spans="2:9" ht="19.95" customHeight="1" x14ac:dyDescent="0.3">
      <c r="B9" s="3">
        <v>21.51</v>
      </c>
      <c r="C9" s="3">
        <v>20.420000000000002</v>
      </c>
      <c r="D9" s="3">
        <v>19.670000000000002</v>
      </c>
      <c r="E9" s="3">
        <v>19.260000000000002</v>
      </c>
      <c r="F9" s="3">
        <f t="shared" si="0"/>
        <v>1.0899999999999999</v>
      </c>
      <c r="G9" s="3">
        <f t="shared" si="1"/>
        <v>0.41000000000000014</v>
      </c>
      <c r="H9" s="3">
        <f t="shared" si="2"/>
        <v>0.67999999999999972</v>
      </c>
      <c r="I9" s="4">
        <f t="shared" si="3"/>
        <v>0.62416527445080605</v>
      </c>
    </row>
    <row r="10" spans="2:9" ht="19.95" customHeight="1" x14ac:dyDescent="0.3">
      <c r="B10" s="3">
        <v>21.31</v>
      </c>
      <c r="C10" s="3">
        <v>20.28</v>
      </c>
      <c r="D10" s="3">
        <v>19.77</v>
      </c>
      <c r="E10" s="3">
        <v>19.43</v>
      </c>
      <c r="F10" s="3">
        <f t="shared" si="0"/>
        <v>1.0299999999999976</v>
      </c>
      <c r="G10" s="3">
        <f t="shared" si="1"/>
        <v>0.33999999999999986</v>
      </c>
      <c r="H10" s="3">
        <f t="shared" si="2"/>
        <v>0.68999999999999773</v>
      </c>
      <c r="I10" s="4">
        <f t="shared" si="3"/>
        <v>0.61985384996949433</v>
      </c>
    </row>
  </sheetData>
  <mergeCells count="7">
    <mergeCell ref="B2:I2"/>
    <mergeCell ref="B4:C4"/>
    <mergeCell ref="D4:E4"/>
    <mergeCell ref="F4:F5"/>
    <mergeCell ref="G4:G5"/>
    <mergeCell ref="H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E772-DC8D-49C3-BA31-94C8768D19B0}">
  <dimension ref="B2:O11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0.33203125" style="1" customWidth="1"/>
    <col min="3" max="5" width="8.88671875" style="1"/>
    <col min="6" max="6" width="9.21875" style="1" customWidth="1"/>
    <col min="7" max="7" width="8.88671875" style="1"/>
    <col min="8" max="8" width="11.44140625" style="1" customWidth="1"/>
    <col min="9" max="11" width="8.88671875" style="1"/>
    <col min="12" max="12" width="9.109375" style="1" customWidth="1"/>
    <col min="13" max="13" width="8.88671875" style="1"/>
    <col min="14" max="14" width="11.88671875" style="1" customWidth="1"/>
    <col min="15" max="15" width="9.5546875" style="1" bestFit="1" customWidth="1"/>
    <col min="16" max="16384" width="8.88671875" style="1"/>
  </cols>
  <sheetData>
    <row r="2" spans="2:15" ht="19.95" customHeight="1" x14ac:dyDescent="0.3"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2:15" ht="19.95" customHeight="1" x14ac:dyDescent="0.3">
      <c r="B4" s="2"/>
      <c r="C4" s="12" t="s">
        <v>26</v>
      </c>
      <c r="D4" s="13"/>
      <c r="E4" s="13"/>
      <c r="F4" s="13"/>
      <c r="G4" s="13"/>
      <c r="H4" s="14"/>
      <c r="I4" s="12" t="s">
        <v>13</v>
      </c>
      <c r="J4" s="13"/>
      <c r="K4" s="13"/>
      <c r="L4" s="13"/>
      <c r="M4" s="13"/>
      <c r="N4" s="14"/>
      <c r="O4" s="8" t="s">
        <v>22</v>
      </c>
    </row>
    <row r="5" spans="2:15" ht="39" customHeight="1" x14ac:dyDescent="0.3">
      <c r="B5" s="2" t="s">
        <v>9</v>
      </c>
      <c r="C5" s="2" t="s">
        <v>11</v>
      </c>
      <c r="D5" s="2" t="s">
        <v>10</v>
      </c>
      <c r="E5" s="2" t="s">
        <v>12</v>
      </c>
      <c r="F5" s="2" t="s">
        <v>21</v>
      </c>
      <c r="G5" s="2" t="s">
        <v>14</v>
      </c>
      <c r="H5" s="2" t="s">
        <v>23</v>
      </c>
      <c r="I5" s="2" t="s">
        <v>11</v>
      </c>
      <c r="J5" s="2" t="s">
        <v>10</v>
      </c>
      <c r="K5" s="2" t="s">
        <v>12</v>
      </c>
      <c r="L5" s="2" t="s">
        <v>21</v>
      </c>
      <c r="M5" s="2" t="s">
        <v>14</v>
      </c>
      <c r="N5" s="2" t="s">
        <v>23</v>
      </c>
      <c r="O5" s="8"/>
    </row>
    <row r="6" spans="2:15" ht="19.95" customHeight="1" x14ac:dyDescent="0.3">
      <c r="B6" s="5" t="s">
        <v>18</v>
      </c>
      <c r="C6" s="3">
        <v>17.100000000000001</v>
      </c>
      <c r="D6" s="3">
        <v>16.899999999999999</v>
      </c>
      <c r="E6" s="3">
        <f>AVERAGE(C6:D6)</f>
        <v>17</v>
      </c>
      <c r="F6" s="11">
        <f>AVERAGE(E9:E11)</f>
        <v>17.063333333333336</v>
      </c>
      <c r="G6" s="6">
        <f t="shared" ref="G6:G11" si="0">E6-$F$6</f>
        <v>-6.3333333333336128E-2</v>
      </c>
      <c r="H6" s="15">
        <v>2.0099999999999998</v>
      </c>
      <c r="I6" s="3">
        <v>25.11</v>
      </c>
      <c r="J6" s="3">
        <v>24.65</v>
      </c>
      <c r="K6" s="3">
        <f>AVERAGE(I6:J6)</f>
        <v>24.88</v>
      </c>
      <c r="L6" s="11">
        <f>AVERAGE(K9:K11)</f>
        <v>30.278333333333336</v>
      </c>
      <c r="M6" s="6">
        <f t="shared" ref="M6:M11" si="1">$L$6-K6</f>
        <v>5.398333333333337</v>
      </c>
      <c r="N6" s="15">
        <v>1.93</v>
      </c>
      <c r="O6" s="6">
        <f>($N$6^M6)/($H$6^G6)</f>
        <v>36.369384957395482</v>
      </c>
    </row>
    <row r="7" spans="2:15" ht="19.95" customHeight="1" x14ac:dyDescent="0.3">
      <c r="B7" s="5" t="s">
        <v>19</v>
      </c>
      <c r="C7" s="3">
        <v>18.850000000000001</v>
      </c>
      <c r="D7" s="3">
        <v>18.7</v>
      </c>
      <c r="E7" s="3">
        <f>AVERAGE(C7:D7)</f>
        <v>18.774999999999999</v>
      </c>
      <c r="F7" s="11"/>
      <c r="G7" s="6">
        <f t="shared" si="0"/>
        <v>1.7116666666666625</v>
      </c>
      <c r="H7" s="15"/>
      <c r="I7" s="3">
        <v>25.73</v>
      </c>
      <c r="J7" s="3">
        <v>25.65</v>
      </c>
      <c r="K7" s="3">
        <f>AVERAGE(I7:J7)</f>
        <v>25.689999999999998</v>
      </c>
      <c r="L7" s="11"/>
      <c r="M7" s="6">
        <f t="shared" si="1"/>
        <v>4.5883333333333383</v>
      </c>
      <c r="N7" s="15"/>
      <c r="O7" s="6">
        <f t="shared" ref="O7:O11" si="2">($N$6^M7)/($H$6^G7)</f>
        <v>6.1838868512736704</v>
      </c>
    </row>
    <row r="8" spans="2:15" ht="19.95" customHeight="1" x14ac:dyDescent="0.3">
      <c r="B8" s="5" t="s">
        <v>20</v>
      </c>
      <c r="C8" s="3">
        <v>17.649999999999999</v>
      </c>
      <c r="D8" s="3">
        <v>17.32</v>
      </c>
      <c r="E8" s="3">
        <f>AVERAGE(C8:D8)</f>
        <v>17.484999999999999</v>
      </c>
      <c r="F8" s="11"/>
      <c r="G8" s="6">
        <f t="shared" si="0"/>
        <v>0.4216666666666633</v>
      </c>
      <c r="H8" s="15"/>
      <c r="I8" s="3">
        <v>25.47</v>
      </c>
      <c r="J8" s="3">
        <v>25.57</v>
      </c>
      <c r="K8" s="3">
        <f>AVERAGE(I8:J8)</f>
        <v>25.52</v>
      </c>
      <c r="L8" s="11"/>
      <c r="M8" s="6">
        <f t="shared" si="1"/>
        <v>4.7583333333333364</v>
      </c>
      <c r="N8" s="15"/>
      <c r="O8" s="6">
        <f t="shared" si="2"/>
        <v>17.018810053021198</v>
      </c>
    </row>
    <row r="9" spans="2:15" ht="19.95" customHeight="1" x14ac:dyDescent="0.3">
      <c r="B9" s="5" t="s">
        <v>15</v>
      </c>
      <c r="C9" s="3">
        <v>16.2</v>
      </c>
      <c r="D9" s="3">
        <v>16.170000000000002</v>
      </c>
      <c r="E9" s="3">
        <f>AVERAGE(C9:D9)</f>
        <v>16.185000000000002</v>
      </c>
      <c r="F9" s="11"/>
      <c r="G9" s="6">
        <f t="shared" si="0"/>
        <v>-0.87833333333333385</v>
      </c>
      <c r="H9" s="15"/>
      <c r="I9" s="3">
        <v>29.75</v>
      </c>
      <c r="J9" s="3">
        <v>29.7</v>
      </c>
      <c r="K9" s="3">
        <f>AVERAGE(I9:J9)</f>
        <v>29.725000000000001</v>
      </c>
      <c r="L9" s="11"/>
      <c r="M9" s="6">
        <f t="shared" si="1"/>
        <v>0.55333333333333456</v>
      </c>
      <c r="N9" s="15"/>
      <c r="O9" s="6">
        <f t="shared" si="2"/>
        <v>2.6565352402756504</v>
      </c>
    </row>
    <row r="10" spans="2:15" ht="19.95" customHeight="1" x14ac:dyDescent="0.3">
      <c r="B10" s="5" t="s">
        <v>16</v>
      </c>
      <c r="C10" s="3">
        <v>17.96</v>
      </c>
      <c r="D10" s="3">
        <v>17.899999999999999</v>
      </c>
      <c r="E10" s="3">
        <f t="shared" ref="E10:E11" si="3">AVERAGE(C10:D10)</f>
        <v>17.93</v>
      </c>
      <c r="F10" s="11"/>
      <c r="G10" s="6">
        <f t="shared" si="0"/>
        <v>0.86666666666666359</v>
      </c>
      <c r="H10" s="15"/>
      <c r="I10" s="3">
        <v>30.52</v>
      </c>
      <c r="J10" s="3">
        <v>30.42</v>
      </c>
      <c r="K10" s="3">
        <f t="shared" ref="K10:K11" si="4">AVERAGE(I10:J10)</f>
        <v>30.47</v>
      </c>
      <c r="L10" s="11"/>
      <c r="M10" s="6">
        <f t="shared" si="1"/>
        <v>-0.19166666666666288</v>
      </c>
      <c r="N10" s="15"/>
      <c r="O10" s="6">
        <f t="shared" si="2"/>
        <v>0.48139133196361023</v>
      </c>
    </row>
    <row r="11" spans="2:15" ht="19.95" customHeight="1" x14ac:dyDescent="0.3">
      <c r="B11" s="5" t="s">
        <v>17</v>
      </c>
      <c r="C11" s="3">
        <v>17.03</v>
      </c>
      <c r="D11" s="3">
        <v>17.12</v>
      </c>
      <c r="E11" s="3">
        <f t="shared" si="3"/>
        <v>17.075000000000003</v>
      </c>
      <c r="F11" s="11"/>
      <c r="G11" s="6">
        <f t="shared" si="0"/>
        <v>1.1666666666666714E-2</v>
      </c>
      <c r="H11" s="15"/>
      <c r="I11" s="3">
        <v>30.72</v>
      </c>
      <c r="J11" s="3">
        <v>30.56</v>
      </c>
      <c r="K11" s="3">
        <f t="shared" si="4"/>
        <v>30.64</v>
      </c>
      <c r="L11" s="11"/>
      <c r="M11" s="6">
        <f t="shared" si="1"/>
        <v>-0.36166666666666458</v>
      </c>
      <c r="N11" s="15"/>
      <c r="O11" s="6">
        <f t="shared" si="2"/>
        <v>0.78196290719804462</v>
      </c>
    </row>
  </sheetData>
  <mergeCells count="8">
    <mergeCell ref="F6:F11"/>
    <mergeCell ref="B2:O2"/>
    <mergeCell ref="O4:O5"/>
    <mergeCell ref="I4:N4"/>
    <mergeCell ref="C4:H4"/>
    <mergeCell ref="H6:H11"/>
    <mergeCell ref="N6:N11"/>
    <mergeCell ref="L6:L11"/>
  </mergeCells>
  <phoneticPr fontId="5" type="noConversion"/>
  <pageMargins left="0.7" right="0.7" top="0.75" bottom="0.75" header="0.3" footer="0.3"/>
  <ignoredErrors>
    <ignoredError sqref="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Double Delta Ct</vt:lpstr>
      <vt:lpstr>Pfaffl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2022-06-22T04:38:41Z</dcterms:created>
  <dcterms:modified xsi:type="dcterms:W3CDTF">2022-06-23T07:41:50Z</dcterms:modified>
</cp:coreProperties>
</file>