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Users\DELL\Desktop\Nahian\blog 39\"/>
    </mc:Choice>
  </mc:AlternateContent>
  <xr:revisionPtr revIDLastSave="0" documentId="13_ncr:1_{C2595536-1FCF-4AFF-AEF7-28D1AB78B571}" xr6:coauthVersionLast="47" xr6:coauthVersionMax="47" xr10:uidLastSave="{00000000-0000-0000-0000-000000000000}"/>
  <bookViews>
    <workbookView xWindow="-120" yWindow="-120" windowWidth="20730" windowHeight="11040" firstSheet="3" activeTab="8" xr2:uid="{00000000-000D-0000-FFFF-FFFF00000000}"/>
  </bookViews>
  <sheets>
    <sheet name="dataset" sheetId="1" r:id="rId1"/>
    <sheet name="linest" sheetId="2" r:id="rId2"/>
    <sheet name="forecast" sheetId="3" r:id="rId3"/>
    <sheet name="ets" sheetId="4" r:id="rId4"/>
    <sheet name="Sheet4" sheetId="8" r:id="rId5"/>
    <sheet name="forecast sheet" sheetId="6" r:id="rId6"/>
    <sheet name="mathematical formula" sheetId="9" r:id="rId7"/>
    <sheet name="moving average" sheetId="10" r:id="rId8"/>
    <sheet name="diy" sheetId="12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" i="10" l="1"/>
  <c r="E9" i="10"/>
  <c r="E10" i="10"/>
  <c r="E7" i="10"/>
  <c r="I4" i="10"/>
  <c r="D7" i="9" l="1"/>
  <c r="D8" i="9"/>
  <c r="D9" i="9"/>
  <c r="D10" i="9"/>
  <c r="D11" i="9" s="1"/>
  <c r="D6" i="9"/>
  <c r="H6" i="9"/>
  <c r="G14" i="2"/>
  <c r="G15" i="2"/>
  <c r="G13" i="2"/>
  <c r="F14" i="2"/>
  <c r="F15" i="2"/>
  <c r="F13" i="2"/>
  <c r="G6" i="2"/>
  <c r="G7" i="2"/>
  <c r="G8" i="2"/>
  <c r="G9" i="2"/>
  <c r="G10" i="2"/>
  <c r="G5" i="2"/>
  <c r="D13" i="2"/>
  <c r="F6" i="2"/>
  <c r="F7" i="2"/>
  <c r="F8" i="2"/>
  <c r="F9" i="2"/>
  <c r="F10" i="2"/>
  <c r="F5" i="2"/>
  <c r="E6" i="2"/>
  <c r="E7" i="2"/>
  <c r="E8" i="2"/>
  <c r="E9" i="2"/>
  <c r="E10" i="2"/>
  <c r="E5" i="2"/>
  <c r="K5" i="2"/>
  <c r="B13" i="2" a="1"/>
  <c r="B13" i="2" s="1"/>
  <c r="L13" i="2"/>
  <c r="J13" i="2" a="1"/>
  <c r="J13" i="2" s="1"/>
  <c r="M5" i="2"/>
  <c r="C14" i="3"/>
  <c r="C15" i="3"/>
  <c r="C13" i="3"/>
  <c r="G7" i="3"/>
  <c r="C14" i="4"/>
  <c r="C15" i="4"/>
  <c r="C13" i="4"/>
  <c r="C11" i="8"/>
  <c r="C8" i="8"/>
  <c r="C12" i="8"/>
  <c r="C9" i="8"/>
  <c r="C10" i="8"/>
  <c r="D10" i="8"/>
  <c r="D12" i="8"/>
  <c r="D11" i="8"/>
  <c r="E10" i="8"/>
  <c r="E12" i="8"/>
  <c r="E11" i="8"/>
  <c r="E9" i="8"/>
  <c r="D8" i="8"/>
  <c r="D9" i="8"/>
  <c r="E8" i="8"/>
  <c r="N13" i="2" l="1"/>
  <c r="M13" i="2"/>
  <c r="L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<sst xmlns="http://schemas.openxmlformats.org/spreadsheetml/2006/main" count="108" uniqueCount="35">
  <si>
    <t>How to Forecast Sales in Excel</t>
  </si>
  <si>
    <t>Date</t>
  </si>
  <si>
    <t>Sales</t>
  </si>
  <si>
    <t>January</t>
  </si>
  <si>
    <t>February</t>
  </si>
  <si>
    <t>March</t>
  </si>
  <si>
    <t>April</t>
  </si>
  <si>
    <t>May</t>
  </si>
  <si>
    <t>June</t>
  </si>
  <si>
    <t>Period</t>
  </si>
  <si>
    <t>Value of m</t>
  </si>
  <si>
    <t>Value of c</t>
  </si>
  <si>
    <t>Average</t>
  </si>
  <si>
    <t>Trend</t>
  </si>
  <si>
    <t>Deviation</t>
  </si>
  <si>
    <t>Seasonality Index</t>
  </si>
  <si>
    <t>Next Period</t>
  </si>
  <si>
    <t>Forecast</t>
  </si>
  <si>
    <t>Application of LINEST Function</t>
  </si>
  <si>
    <t>Forecasted Sales</t>
  </si>
  <si>
    <t>Forecasting Period</t>
  </si>
  <si>
    <t>Use of FORECAST Function</t>
  </si>
  <si>
    <t>Use of FORECAST.ETS Function</t>
  </si>
  <si>
    <t>Use of Forecast Sheet</t>
  </si>
  <si>
    <t>Forecast(Sales)</t>
  </si>
  <si>
    <t>Lower Confidence Bound(Sales)</t>
  </si>
  <si>
    <t>Upper Confidence Bound(Sales)</t>
  </si>
  <si>
    <t>Use of Mathematical Formula</t>
  </si>
  <si>
    <t>Value of K</t>
  </si>
  <si>
    <t>Forecast (2nd Month)</t>
  </si>
  <si>
    <t>July</t>
  </si>
  <si>
    <t>Use of Moving Average</t>
  </si>
  <si>
    <t>Month</t>
  </si>
  <si>
    <t>Moving Averages</t>
  </si>
  <si>
    <t>Do It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</si>
</sst>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9">
    <xf numFmtId="0" fontId="0" fillId="0" borderId="0" xfId="0"/>
    <xf numFmtId="0" fontId="2" fillId="0" borderId="0" xfId="0" applyFont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3" fillId="0" borderId="0" xfId="1" applyFont="1" applyFill="1" applyBorder="1" applyAlignment="1">
      <alignment vertical="center"/>
    </xf>
    <xf numFmtId="0" fontId="0" fillId="0" borderId="0" xfId="0"/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3">
    <dxf>
      <numFmt numFmtId="164" formatCode="&quot;$&quot;#,##0.00"/>
    </dxf>
    <dxf>
      <numFmt numFmtId="164" formatCode="&quot;$&quot;#,##0.00"/>
    </dxf>
    <dxf>
      <numFmt numFmtId="164" formatCode="&quot;$&quot;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Sheet4!$B$1</c:f>
              <c:strCache>
                <c:ptCount val="1"/>
                <c:pt idx="0">
                  <c:v>Sales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Sheet4!$B$2:$B$12</c:f>
              <c:numCache>
                <c:formatCode>"$"#,##0.00</c:formatCode>
                <c:ptCount val="11"/>
                <c:pt idx="0">
                  <c:v>30930</c:v>
                </c:pt>
                <c:pt idx="1">
                  <c:v>21000</c:v>
                </c:pt>
                <c:pt idx="2">
                  <c:v>28700</c:v>
                </c:pt>
                <c:pt idx="3">
                  <c:v>35000</c:v>
                </c:pt>
                <c:pt idx="4">
                  <c:v>40000</c:v>
                </c:pt>
                <c:pt idx="5">
                  <c:v>38850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55-4BD2-96D5-0D04D29333B9}"/>
            </c:ext>
          </c:extLst>
        </c:ser>
        <c:ser>
          <c:idx val="1"/>
          <c:order val="1"/>
          <c:tx>
            <c:strRef>
              <c:f>Sheet4!$C$1</c:f>
              <c:strCache>
                <c:ptCount val="1"/>
                <c:pt idx="0">
                  <c:v>Forecast(Sales)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Sheet4!$A$2:$A$12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cat>
          <c:val>
            <c:numRef>
              <c:f>Sheet4!$C$2:$C$12</c:f>
              <c:numCache>
                <c:formatCode>General</c:formatCode>
                <c:ptCount val="11"/>
                <c:pt idx="5" formatCode="&quot;$&quot;#,##0.00">
                  <c:v>38850</c:v>
                </c:pt>
                <c:pt idx="6" formatCode="&quot;$&quot;#,##0.00">
                  <c:v>50365.893321353717</c:v>
                </c:pt>
                <c:pt idx="7" formatCode="&quot;$&quot;#,##0.00">
                  <c:v>46485.949659790764</c:v>
                </c:pt>
                <c:pt idx="8" formatCode="&quot;$&quot;#,##0.00">
                  <c:v>58021.229436739064</c:v>
                </c:pt>
                <c:pt idx="9" formatCode="&quot;$&quot;#,##0.00">
                  <c:v>54141.285775176111</c:v>
                </c:pt>
                <c:pt idx="10" formatCode="&quot;$&quot;#,##0.00">
                  <c:v>65676.565552124419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55-4BD2-96D5-0D04D29333B9}"/>
            </c:ext>
          </c:extLst>
        </c:ser>
        <c:ser>
          <c:idx val="2"/>
          <c:order val="2"/>
          <c:tx>
            <c:strRef>
              <c:f>Sheet4!$D$1</c:f>
              <c:strCache>
                <c:ptCount val="1"/>
                <c:pt idx="0">
                  <c:v>Lower Confidence Bound(Sales)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Sheet4!$A$2:$A$12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cat>
          <c:val>
            <c:numRef>
              <c:f>Sheet4!$D$2:$D$12</c:f>
              <c:numCache>
                <c:formatCode>General</c:formatCode>
                <c:ptCount val="11"/>
                <c:pt idx="5" formatCode="&quot;$&quot;#,##0.00">
                  <c:v>38850</c:v>
                </c:pt>
                <c:pt idx="6" formatCode="&quot;$&quot;#,##0.00">
                  <c:v>42552.190923358947</c:v>
                </c:pt>
                <c:pt idx="7" formatCode="&quot;$&quot;#,##0.00">
                  <c:v>38427.965116609317</c:v>
                </c:pt>
                <c:pt idx="8" formatCode="&quot;$&quot;#,##0.00">
                  <c:v>49722.430052226904</c:v>
                </c:pt>
                <c:pt idx="9" formatCode="&quot;$&quot;#,##0.00">
                  <c:v>45608.465165869493</c:v>
                </c:pt>
                <c:pt idx="10" formatCode="&quot;$&quot;#,##0.00">
                  <c:v>56912.419335811974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55-4BD2-96D5-0D04D29333B9}"/>
            </c:ext>
          </c:extLst>
        </c:ser>
        <c:ser>
          <c:idx val="3"/>
          <c:order val="3"/>
          <c:tx>
            <c:strRef>
              <c:f>Sheet4!$E$1</c:f>
              <c:strCache>
                <c:ptCount val="1"/>
                <c:pt idx="0">
                  <c:v>Upper Confidence Bound(Sales)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Sheet4!$A$2:$A$12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cat>
          <c:val>
            <c:numRef>
              <c:f>Sheet4!$E$2:$E$12</c:f>
              <c:numCache>
                <c:formatCode>General</c:formatCode>
                <c:ptCount val="11"/>
                <c:pt idx="5" formatCode="&quot;$&quot;#,##0.00">
                  <c:v>38850</c:v>
                </c:pt>
                <c:pt idx="6" formatCode="&quot;$&quot;#,##0.00">
                  <c:v>58179.595719348486</c:v>
                </c:pt>
                <c:pt idx="7" formatCode="&quot;$&quot;#,##0.00">
                  <c:v>54543.93420297221</c:v>
                </c:pt>
                <c:pt idx="8" formatCode="&quot;$&quot;#,##0.00">
                  <c:v>66320.028821251224</c:v>
                </c:pt>
                <c:pt idx="9" formatCode="&quot;$&quot;#,##0.00">
                  <c:v>62674.106384482729</c:v>
                </c:pt>
                <c:pt idx="10" formatCode="&quot;$&quot;#,##0.00">
                  <c:v>74440.711768436857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55-4BD2-96D5-0D04D2933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407624"/>
        <c:axId val="469407952"/>
      </c:lineChart>
      <c:catAx>
        <c:axId val="469407624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407952"/>
        <c:crosses val="autoZero"/>
        <c:auto val="1"/>
        <c:lblAlgn val="ctr"/>
        <c:lblOffset val="100"/>
        <c:noMultiLvlLbl val="0"/>
      </c:catAx>
      <c:valAx>
        <c:axId val="469407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407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708265738139515"/>
          <c:y val="0.17171296296296296"/>
          <c:w val="0.77606642134557302"/>
          <c:h val="0.44724605705550807"/>
        </c:manualLayout>
      </c:layout>
      <c:lineChart>
        <c:grouping val="standard"/>
        <c:varyColors val="0"/>
        <c:ser>
          <c:idx val="0"/>
          <c:order val="0"/>
          <c:tx>
            <c:strRef>
              <c:f>'moving average'!$C$4</c:f>
              <c:strCache>
                <c:ptCount val="1"/>
                <c:pt idx="0">
                  <c:v>Sales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'moving average'!$C$5:$C$10</c:f>
              <c:numCache>
                <c:formatCode>"$"#,##0.00</c:formatCode>
                <c:ptCount val="6"/>
                <c:pt idx="0">
                  <c:v>30930</c:v>
                </c:pt>
                <c:pt idx="1">
                  <c:v>21000</c:v>
                </c:pt>
                <c:pt idx="2">
                  <c:v>28700</c:v>
                </c:pt>
                <c:pt idx="3">
                  <c:v>35000</c:v>
                </c:pt>
                <c:pt idx="4">
                  <c:v>40000</c:v>
                </c:pt>
                <c:pt idx="5">
                  <c:v>38850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1C-441D-B20F-57A545A0E938}"/>
            </c:ext>
          </c:extLst>
        </c:ser>
        <c:ser>
          <c:idx val="1"/>
          <c:order val="1"/>
          <c:tx>
            <c:strRef>
              <c:f>'moving average'!$D$4</c:f>
              <c:strCache>
                <c:ptCount val="1"/>
                <c:pt idx="0">
                  <c:v>Period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val>
            <c:numRef>
              <c:f>'moving average'!$D$5:$D$10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1C-441D-B20F-57A545A0E938}"/>
            </c:ext>
          </c:extLst>
        </c:ser>
        <c:ser>
          <c:idx val="2"/>
          <c:order val="2"/>
          <c:tx>
            <c:strRef>
              <c:f>'moving average'!$E$4</c:f>
              <c:strCache>
                <c:ptCount val="1"/>
                <c:pt idx="0">
                  <c:v>Moving Averages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3"/>
            <c:forward val="2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forward val="2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forward val="2"/>
            <c:dispRSqr val="0"/>
            <c:dispEq val="0"/>
          </c:trendline>
          <c:val>
            <c:numRef>
              <c:f>'moving average'!$E$5:$E$10</c:f>
              <c:numCache>
                <c:formatCode>General</c:formatCode>
                <c:ptCount val="6"/>
                <c:pt idx="2" formatCode="&quot;$&quot;#,##0.00">
                  <c:v>26876.666666666668</c:v>
                </c:pt>
                <c:pt idx="3" formatCode="&quot;$&quot;#,##0.00">
                  <c:v>28233.333333333332</c:v>
                </c:pt>
                <c:pt idx="4" formatCode="&quot;$&quot;#,##0.00">
                  <c:v>34566.666666666664</c:v>
                </c:pt>
                <c:pt idx="5" formatCode="&quot;$&quot;#,##0.00">
                  <c:v>37950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C-441D-B20F-57A545A0E9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1525096"/>
        <c:axId val="538971408"/>
      </c:lineChart>
      <c:catAx>
        <c:axId val="5115250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971408"/>
        <c:crosses val="autoZero"/>
        <c:auto val="1"/>
        <c:lblAlgn val="ctr"/>
        <c:lblOffset val="100"/>
        <c:noMultiLvlLbl val="0"/>
      </c:catAx>
      <c:valAx>
        <c:axId val="53897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1525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0</xdr:row>
      <xdr:rowOff>0</xdr:rowOff>
    </xdr:from>
    <xdr:to>
      <xdr:col>15</xdr:col>
      <xdr:colOff>142875</xdr:colOff>
      <xdr:row>15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CD3C33B-900D-6311-AFD6-646E75E3A8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1</xdr:row>
      <xdr:rowOff>100011</xdr:rowOff>
    </xdr:from>
    <xdr:to>
      <xdr:col>10</xdr:col>
      <xdr:colOff>47625</xdr:colOff>
      <xdr:row>15</xdr:row>
      <xdr:rowOff>85724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8517B9-7108-2EED-E6E6-ABD7DEDAF6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21D7AE8-626A-479A-A392-0E575A6D4B9E}" name="Table2" displayName="Table2" ref="A1:E12" totalsRowShown="0">
  <autoFilter ref="A1:E12" xr:uid="{921D7AE8-626A-479A-A392-0E575A6D4B9E}"/>
  <tableColumns count="5">
    <tableColumn id="1" xr3:uid="{1DA26E14-E92A-492A-9E9B-1FEF0A4BD074}" name="Period"/>
    <tableColumn id="2" xr3:uid="{F7FE0C34-6501-49D8-B77F-A38D7E38F058}" name="Sales"/>
    <tableColumn id="3" xr3:uid="{7E5FE61E-5306-4FA7-8C7D-7C2A02E28253}" name="Forecast(Sales)" dataDxfId="2">
      <calculatedColumnFormula>_xlfn.FORECAST.ETS(A2,$B$2:$B$7,$A$2:$A$7,1,1)</calculatedColumnFormula>
    </tableColumn>
    <tableColumn id="4" xr3:uid="{1CA1AAF2-BD52-40B7-AC68-10198895F221}" name="Lower Confidence Bound(Sales)" dataDxfId="1">
      <calculatedColumnFormula>C2-_xlfn.FORECAST.ETS.CONFINT(A2,$B$2:$B$7,$A$2:$A$7,0.9,1,1)</calculatedColumnFormula>
    </tableColumn>
    <tableColumn id="5" xr3:uid="{31EA1079-656A-43FC-B560-6BE62F8DF23E}" name="Upper Confidence Bound(Sales)" dataDxfId="0">
      <calculatedColumnFormula>C2+_xlfn.FORECAST.ETS.CONFINT(A2,$B$2:$B$7,$A$2:$A$7,0.9,1,1)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0"/>
  <sheetViews>
    <sheetView showGridLines="0" workbookViewId="0">
      <selection activeCell="E14" sqref="E14"/>
    </sheetView>
  </sheetViews>
  <sheetFormatPr defaultRowHeight="20.100000000000001" customHeight="1" x14ac:dyDescent="0.25"/>
  <cols>
    <col min="1" max="1" width="5.5703125" style="1" customWidth="1"/>
    <col min="2" max="2" width="15.28515625" style="1" customWidth="1"/>
    <col min="3" max="3" width="23.42578125" style="1" customWidth="1"/>
    <col min="4" max="16384" width="9.140625" style="1"/>
  </cols>
  <sheetData>
    <row r="2" spans="2:3" ht="20.100000000000001" customHeight="1" x14ac:dyDescent="0.25">
      <c r="B2" s="16" t="s">
        <v>0</v>
      </c>
      <c r="C2" s="16"/>
    </row>
    <row r="4" spans="2:3" ht="20.100000000000001" customHeight="1" x14ac:dyDescent="0.25">
      <c r="B4" s="4" t="s">
        <v>1</v>
      </c>
      <c r="C4" s="4" t="s">
        <v>2</v>
      </c>
    </row>
    <row r="5" spans="2:3" ht="20.100000000000001" customHeight="1" x14ac:dyDescent="0.25">
      <c r="B5" s="2" t="s">
        <v>3</v>
      </c>
      <c r="C5" s="3">
        <v>30930</v>
      </c>
    </row>
    <row r="6" spans="2:3" ht="20.100000000000001" customHeight="1" x14ac:dyDescent="0.25">
      <c r="B6" s="2" t="s">
        <v>4</v>
      </c>
      <c r="C6" s="3">
        <v>21000</v>
      </c>
    </row>
    <row r="7" spans="2:3" ht="20.100000000000001" customHeight="1" x14ac:dyDescent="0.25">
      <c r="B7" s="2" t="s">
        <v>5</v>
      </c>
      <c r="C7" s="3">
        <v>28700</v>
      </c>
    </row>
    <row r="8" spans="2:3" ht="20.100000000000001" customHeight="1" x14ac:dyDescent="0.25">
      <c r="B8" s="2" t="s">
        <v>6</v>
      </c>
      <c r="C8" s="3">
        <v>35000</v>
      </c>
    </row>
    <row r="9" spans="2:3" ht="20.100000000000001" customHeight="1" x14ac:dyDescent="0.25">
      <c r="B9" s="2" t="s">
        <v>7</v>
      </c>
      <c r="C9" s="3">
        <v>40000</v>
      </c>
    </row>
    <row r="10" spans="2:3" ht="20.100000000000001" customHeight="1" x14ac:dyDescent="0.25">
      <c r="B10" s="2" t="s">
        <v>8</v>
      </c>
      <c r="C10" s="3">
        <v>38850</v>
      </c>
    </row>
  </sheetData>
  <mergeCells count="1">
    <mergeCell ref="B2:C2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19B79-15BF-4133-BEA6-EFB66A04CA42}">
  <dimension ref="B2:N15"/>
  <sheetViews>
    <sheetView showGridLines="0" workbookViewId="0">
      <selection activeCell="M5" sqref="M5"/>
    </sheetView>
  </sheetViews>
  <sheetFormatPr defaultRowHeight="20.100000000000001" customHeight="1" x14ac:dyDescent="0.25"/>
  <cols>
    <col min="1" max="1" width="5.5703125" style="1" customWidth="1"/>
    <col min="2" max="3" width="13.7109375" style="1" bestFit="1" customWidth="1"/>
    <col min="4" max="4" width="11.28515625" style="1" bestFit="1" customWidth="1"/>
    <col min="5" max="5" width="15" style="1" bestFit="1" customWidth="1"/>
    <col min="6" max="6" width="13.7109375" style="1" bestFit="1" customWidth="1"/>
    <col min="7" max="7" width="20.7109375" style="1" bestFit="1" customWidth="1"/>
    <col min="8" max="8" width="11.28515625" style="1" bestFit="1" customWidth="1"/>
    <col min="9" max="10" width="9.140625" style="1"/>
    <col min="11" max="11" width="15.42578125" style="1" bestFit="1" customWidth="1"/>
    <col min="12" max="12" width="12.42578125" style="1" bestFit="1" customWidth="1"/>
    <col min="13" max="16384" width="9.140625" style="1"/>
  </cols>
  <sheetData>
    <row r="2" spans="2:14" ht="20.100000000000001" customHeight="1" x14ac:dyDescent="0.25">
      <c r="B2" s="16" t="s">
        <v>18</v>
      </c>
      <c r="C2" s="16"/>
      <c r="D2" s="16"/>
      <c r="E2" s="16"/>
      <c r="F2" s="16"/>
      <c r="G2" s="16"/>
    </row>
    <row r="4" spans="2:14" ht="20.100000000000001" customHeight="1" x14ac:dyDescent="0.25">
      <c r="B4" s="4" t="s">
        <v>1</v>
      </c>
      <c r="C4" s="4" t="s">
        <v>9</v>
      </c>
      <c r="D4" s="4" t="s">
        <v>2</v>
      </c>
      <c r="E4" s="4" t="s">
        <v>13</v>
      </c>
      <c r="F4" s="4" t="s">
        <v>14</v>
      </c>
      <c r="G4" s="4" t="s">
        <v>15</v>
      </c>
      <c r="K4" s="4" t="s">
        <v>13</v>
      </c>
      <c r="L4" s="4" t="s">
        <v>14</v>
      </c>
      <c r="M4" s="4" t="s">
        <v>15</v>
      </c>
    </row>
    <row r="5" spans="2:14" ht="20.100000000000001" customHeight="1" x14ac:dyDescent="0.25">
      <c r="B5" s="2" t="s">
        <v>3</v>
      </c>
      <c r="C5" s="5">
        <v>1</v>
      </c>
      <c r="D5" s="3">
        <v>30930</v>
      </c>
      <c r="E5" s="3">
        <f t="shared" ref="E5:E10" si="0">$B$13*C5+$C$13</f>
        <v>25063.333333333328</v>
      </c>
      <c r="F5" s="6">
        <f t="shared" ref="F5:F10" si="1">D5/E5</f>
        <v>1.23407368001064</v>
      </c>
      <c r="G5" s="6">
        <f t="shared" ref="G5:G10" si="2">D5/$D$13</f>
        <v>0.95423693953105726</v>
      </c>
      <c r="K5" s="3">
        <f>$B$13*C5+$C$13</f>
        <v>25063.333333333328</v>
      </c>
      <c r="L5" s="6">
        <f>D5/E5</f>
        <v>1.23407368001064</v>
      </c>
      <c r="M5" s="6">
        <f>D5/$D$13</f>
        <v>0.95423693953105726</v>
      </c>
    </row>
    <row r="6" spans="2:14" ht="20.100000000000001" customHeight="1" x14ac:dyDescent="0.25">
      <c r="B6" s="2" t="s">
        <v>4</v>
      </c>
      <c r="C6" s="5">
        <v>2</v>
      </c>
      <c r="D6" s="3">
        <v>21000</v>
      </c>
      <c r="E6" s="3">
        <f t="shared" si="0"/>
        <v>28003.333333333328</v>
      </c>
      <c r="F6" s="6">
        <f t="shared" si="1"/>
        <v>0.74991072491370092</v>
      </c>
      <c r="G6" s="6">
        <f t="shared" si="2"/>
        <v>0.64788153023447148</v>
      </c>
    </row>
    <row r="7" spans="2:14" ht="20.100000000000001" customHeight="1" x14ac:dyDescent="0.25">
      <c r="B7" s="2" t="s">
        <v>5</v>
      </c>
      <c r="C7" s="5">
        <v>3</v>
      </c>
      <c r="D7" s="3">
        <v>28700</v>
      </c>
      <c r="E7" s="3">
        <f t="shared" si="0"/>
        <v>30943.333333333332</v>
      </c>
      <c r="F7" s="6">
        <f t="shared" si="1"/>
        <v>0.92750188516643328</v>
      </c>
      <c r="G7" s="6">
        <f t="shared" si="2"/>
        <v>0.88543809132044426</v>
      </c>
    </row>
    <row r="8" spans="2:14" ht="20.100000000000001" customHeight="1" x14ac:dyDescent="0.25">
      <c r="B8" s="2" t="s">
        <v>6</v>
      </c>
      <c r="C8" s="5">
        <v>4</v>
      </c>
      <c r="D8" s="3">
        <v>35000</v>
      </c>
      <c r="E8" s="3">
        <f t="shared" si="0"/>
        <v>33883.333333333328</v>
      </c>
      <c r="F8" s="6">
        <f t="shared" si="1"/>
        <v>1.0329562223315298</v>
      </c>
      <c r="G8" s="6">
        <f t="shared" si="2"/>
        <v>1.0798025503907858</v>
      </c>
    </row>
    <row r="9" spans="2:14" ht="20.100000000000001" customHeight="1" x14ac:dyDescent="0.25">
      <c r="B9" s="2" t="s">
        <v>7</v>
      </c>
      <c r="C9" s="5">
        <v>5</v>
      </c>
      <c r="D9" s="3">
        <v>40000</v>
      </c>
      <c r="E9" s="3">
        <f t="shared" si="0"/>
        <v>36823.333333333328</v>
      </c>
      <c r="F9" s="6">
        <f t="shared" si="1"/>
        <v>1.0862677650040737</v>
      </c>
      <c r="G9" s="6">
        <f t="shared" si="2"/>
        <v>1.2340600575894694</v>
      </c>
    </row>
    <row r="10" spans="2:14" ht="20.100000000000001" customHeight="1" x14ac:dyDescent="0.25">
      <c r="B10" s="2" t="s">
        <v>8</v>
      </c>
      <c r="C10" s="5">
        <v>6</v>
      </c>
      <c r="D10" s="3">
        <v>38850</v>
      </c>
      <c r="E10" s="3">
        <f t="shared" si="0"/>
        <v>39763.333333333336</v>
      </c>
      <c r="F10" s="6">
        <f t="shared" si="1"/>
        <v>0.97703076536172351</v>
      </c>
      <c r="G10" s="6">
        <f t="shared" si="2"/>
        <v>1.1985808309337722</v>
      </c>
    </row>
    <row r="12" spans="2:14" ht="20.100000000000001" customHeight="1" x14ac:dyDescent="0.25">
      <c r="B12" s="7" t="s">
        <v>10</v>
      </c>
      <c r="C12" s="7" t="s">
        <v>11</v>
      </c>
      <c r="D12" s="8" t="s">
        <v>12</v>
      </c>
      <c r="E12" s="7" t="s">
        <v>16</v>
      </c>
      <c r="F12" s="7" t="s">
        <v>13</v>
      </c>
      <c r="G12" s="11" t="s">
        <v>17</v>
      </c>
      <c r="J12" s="7" t="s">
        <v>10</v>
      </c>
      <c r="K12" s="7" t="s">
        <v>11</v>
      </c>
      <c r="L12" s="8" t="s">
        <v>12</v>
      </c>
      <c r="M12" s="7" t="s">
        <v>13</v>
      </c>
      <c r="N12" s="11" t="s">
        <v>17</v>
      </c>
    </row>
    <row r="13" spans="2:14" ht="20.100000000000001" customHeight="1" x14ac:dyDescent="0.25">
      <c r="B13" s="5" cm="1">
        <f t="array" ref="B13:C13">LINEST(D5:D10,C5:C10,TRUE,FALSE)</f>
        <v>2940.0000000000009</v>
      </c>
      <c r="C13" s="5">
        <v>22123.333333333328</v>
      </c>
      <c r="D13" s="9">
        <f>AVERAGE(D5:D10)</f>
        <v>32413.333333333332</v>
      </c>
      <c r="E13" s="10">
        <v>7</v>
      </c>
      <c r="F13" s="3">
        <f>$B$13*E13+$C$13</f>
        <v>42703.333333333336</v>
      </c>
      <c r="G13" s="3">
        <f>G5*F13</f>
        <v>40749.098107774582</v>
      </c>
      <c r="J13" s="1" cm="1">
        <f t="array" ref="J13:K13">LINEST(D5:D10,C5:C10,TRUE,FALSE)</f>
        <v>2940.0000000000009</v>
      </c>
      <c r="K13" s="1">
        <v>22123.333333333328</v>
      </c>
      <c r="L13" s="15">
        <f>AVERAGE(D5:D10)</f>
        <v>32413.333333333332</v>
      </c>
      <c r="M13" s="1">
        <f>$B$13*E13+$C$13</f>
        <v>42703.333333333336</v>
      </c>
      <c r="N13" s="1">
        <f>G5*F13</f>
        <v>40749.098107774582</v>
      </c>
    </row>
    <row r="14" spans="2:14" ht="20.100000000000001" customHeight="1" x14ac:dyDescent="0.25">
      <c r="E14" s="10">
        <v>8</v>
      </c>
      <c r="F14" s="3">
        <f>$B$13*E14+$C$13</f>
        <v>45643.333333333336</v>
      </c>
      <c r="G14" s="3">
        <f>G6*F14</f>
        <v>29571.472645002061</v>
      </c>
    </row>
    <row r="15" spans="2:14" ht="20.100000000000001" customHeight="1" x14ac:dyDescent="0.25">
      <c r="E15" s="6">
        <v>9</v>
      </c>
      <c r="F15" s="3">
        <f>$B$13*E15+$C$13</f>
        <v>48583.333333333336</v>
      </c>
      <c r="G15" s="3">
        <f>G7*F15</f>
        <v>43017.533936651584</v>
      </c>
    </row>
  </sheetData>
  <mergeCells count="1">
    <mergeCell ref="B2:G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6AD2E-5360-487A-9688-9EDCA30D2EB0}">
  <dimension ref="B2:G15"/>
  <sheetViews>
    <sheetView showGridLines="0" workbookViewId="0">
      <selection activeCell="D4" sqref="D4:D10"/>
    </sheetView>
  </sheetViews>
  <sheetFormatPr defaultRowHeight="20.100000000000001" customHeight="1" x14ac:dyDescent="0.25"/>
  <cols>
    <col min="1" max="1" width="5.5703125" style="1" customWidth="1"/>
    <col min="2" max="2" width="22.85546875" style="1" bestFit="1" customWidth="1"/>
    <col min="3" max="3" width="20.140625" style="1" customWidth="1"/>
    <col min="4" max="4" width="11" style="1" customWidth="1"/>
    <col min="5" max="5" width="20.5703125" style="1" bestFit="1" customWidth="1"/>
    <col min="6" max="16384" width="9.140625" style="1"/>
  </cols>
  <sheetData>
    <row r="2" spans="2:7" ht="20.100000000000001" customHeight="1" x14ac:dyDescent="0.25">
      <c r="B2" s="16" t="s">
        <v>21</v>
      </c>
      <c r="C2" s="16"/>
      <c r="D2" s="16"/>
      <c r="E2" s="12"/>
    </row>
    <row r="4" spans="2:7" ht="20.100000000000001" customHeight="1" x14ac:dyDescent="0.25">
      <c r="B4" s="4" t="s">
        <v>1</v>
      </c>
      <c r="C4" s="4" t="s">
        <v>2</v>
      </c>
      <c r="D4" s="4" t="s">
        <v>9</v>
      </c>
    </row>
    <row r="5" spans="2:7" ht="20.100000000000001" customHeight="1" x14ac:dyDescent="0.25">
      <c r="B5" s="2" t="s">
        <v>3</v>
      </c>
      <c r="C5" s="3">
        <v>30930</v>
      </c>
      <c r="D5" s="6">
        <v>1</v>
      </c>
    </row>
    <row r="6" spans="2:7" ht="20.100000000000001" customHeight="1" x14ac:dyDescent="0.25">
      <c r="B6" s="2" t="s">
        <v>4</v>
      </c>
      <c r="C6" s="3">
        <v>21000</v>
      </c>
      <c r="D6" s="6">
        <v>2</v>
      </c>
    </row>
    <row r="7" spans="2:7" ht="20.100000000000001" customHeight="1" x14ac:dyDescent="0.25">
      <c r="B7" s="2" t="s">
        <v>5</v>
      </c>
      <c r="C7" s="3">
        <v>28700</v>
      </c>
      <c r="D7" s="6">
        <v>3</v>
      </c>
      <c r="G7" s="1">
        <f>FORECAST(B13,$C$5:$C$10,$D$5:$D$10)</f>
        <v>42703.333333333328</v>
      </c>
    </row>
    <row r="8" spans="2:7" ht="20.100000000000001" customHeight="1" x14ac:dyDescent="0.25">
      <c r="B8" s="2" t="s">
        <v>6</v>
      </c>
      <c r="C8" s="3">
        <v>35000</v>
      </c>
      <c r="D8" s="6">
        <v>4</v>
      </c>
    </row>
    <row r="9" spans="2:7" ht="20.100000000000001" customHeight="1" x14ac:dyDescent="0.25">
      <c r="B9" s="2" t="s">
        <v>7</v>
      </c>
      <c r="C9" s="3">
        <v>40000</v>
      </c>
      <c r="D9" s="6">
        <v>5</v>
      </c>
    </row>
    <row r="10" spans="2:7" ht="20.100000000000001" customHeight="1" x14ac:dyDescent="0.25">
      <c r="B10" s="2" t="s">
        <v>8</v>
      </c>
      <c r="C10" s="3">
        <v>38850</v>
      </c>
      <c r="D10" s="6">
        <v>6</v>
      </c>
    </row>
    <row r="12" spans="2:7" ht="20.100000000000001" customHeight="1" x14ac:dyDescent="0.25">
      <c r="B12" s="4" t="s">
        <v>20</v>
      </c>
      <c r="C12" s="4" t="s">
        <v>19</v>
      </c>
    </row>
    <row r="13" spans="2:7" ht="20.100000000000001" customHeight="1" x14ac:dyDescent="0.25">
      <c r="B13" s="6">
        <v>7</v>
      </c>
      <c r="C13" s="3">
        <f>FORECAST(B13,$C$5:$C$10,$D$5:$D$10)</f>
        <v>42703.333333333328</v>
      </c>
    </row>
    <row r="14" spans="2:7" ht="20.100000000000001" customHeight="1" x14ac:dyDescent="0.25">
      <c r="B14" s="6">
        <v>8</v>
      </c>
      <c r="C14" s="3">
        <f>FORECAST(B14,$C$5:$C$10,$D$5:$D$10)</f>
        <v>45643.333333333328</v>
      </c>
    </row>
    <row r="15" spans="2:7" ht="20.100000000000001" customHeight="1" x14ac:dyDescent="0.25">
      <c r="B15" s="6">
        <v>9</v>
      </c>
      <c r="C15" s="3">
        <f>FORECAST(B15,$C$5:$C$10,$D$5:$D$10)</f>
        <v>48583.333333333328</v>
      </c>
    </row>
  </sheetData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82582-7B68-4B29-B325-F296F33C7A18}">
  <dimension ref="B2:E15"/>
  <sheetViews>
    <sheetView showGridLines="0" workbookViewId="0">
      <selection activeCell="C13" sqref="C13"/>
    </sheetView>
  </sheetViews>
  <sheetFormatPr defaultRowHeight="20.100000000000001" customHeight="1" x14ac:dyDescent="0.25"/>
  <cols>
    <col min="1" max="1" width="5.5703125" style="1" customWidth="1"/>
    <col min="2" max="2" width="22.85546875" style="1" bestFit="1" customWidth="1"/>
    <col min="3" max="3" width="20.140625" style="1" customWidth="1"/>
    <col min="4" max="4" width="13.7109375" style="1" bestFit="1" customWidth="1"/>
    <col min="5" max="5" width="18.5703125" style="1" customWidth="1"/>
    <col min="6" max="16384" width="9.140625" style="1"/>
  </cols>
  <sheetData>
    <row r="2" spans="2:5" ht="20.100000000000001" customHeight="1" x14ac:dyDescent="0.25">
      <c r="B2" s="16" t="s">
        <v>22</v>
      </c>
      <c r="C2" s="16"/>
      <c r="D2" s="16"/>
      <c r="E2" s="12"/>
    </row>
    <row r="4" spans="2:5" ht="20.100000000000001" customHeight="1" x14ac:dyDescent="0.25">
      <c r="B4" s="4" t="s">
        <v>1</v>
      </c>
      <c r="C4" s="4" t="s">
        <v>2</v>
      </c>
      <c r="D4" s="4" t="s">
        <v>9</v>
      </c>
    </row>
    <row r="5" spans="2:5" ht="20.100000000000001" customHeight="1" x14ac:dyDescent="0.25">
      <c r="B5" s="2" t="s">
        <v>3</v>
      </c>
      <c r="C5" s="3">
        <v>30930</v>
      </c>
      <c r="D5" s="6">
        <v>1</v>
      </c>
    </row>
    <row r="6" spans="2:5" ht="20.100000000000001" customHeight="1" x14ac:dyDescent="0.25">
      <c r="B6" s="2" t="s">
        <v>4</v>
      </c>
      <c r="C6" s="3">
        <v>21000</v>
      </c>
      <c r="D6" s="6">
        <v>2</v>
      </c>
    </row>
    <row r="7" spans="2:5" ht="20.100000000000001" customHeight="1" x14ac:dyDescent="0.25">
      <c r="B7" s="2" t="s">
        <v>5</v>
      </c>
      <c r="C7" s="3">
        <v>28700</v>
      </c>
      <c r="D7" s="6">
        <v>3</v>
      </c>
    </row>
    <row r="8" spans="2:5" ht="20.100000000000001" customHeight="1" x14ac:dyDescent="0.25">
      <c r="B8" s="2" t="s">
        <v>6</v>
      </c>
      <c r="C8" s="3">
        <v>35000</v>
      </c>
      <c r="D8" s="6">
        <v>4</v>
      </c>
    </row>
    <row r="9" spans="2:5" ht="20.100000000000001" customHeight="1" x14ac:dyDescent="0.25">
      <c r="B9" s="2" t="s">
        <v>7</v>
      </c>
      <c r="C9" s="3">
        <v>40000</v>
      </c>
      <c r="D9" s="6">
        <v>5</v>
      </c>
    </row>
    <row r="10" spans="2:5" ht="20.100000000000001" customHeight="1" x14ac:dyDescent="0.25">
      <c r="B10" s="2" t="s">
        <v>8</v>
      </c>
      <c r="C10" s="3">
        <v>38850</v>
      </c>
      <c r="D10" s="6">
        <v>6</v>
      </c>
    </row>
    <row r="12" spans="2:5" ht="20.100000000000001" customHeight="1" x14ac:dyDescent="0.25">
      <c r="B12" s="4" t="s">
        <v>20</v>
      </c>
      <c r="C12" s="4" t="s">
        <v>19</v>
      </c>
    </row>
    <row r="13" spans="2:5" ht="20.100000000000001" customHeight="1" x14ac:dyDescent="0.25">
      <c r="B13" s="6">
        <v>7</v>
      </c>
      <c r="C13" s="3">
        <f>_xlfn.FORECAST.ETS(B13,$C$5:$C$10,$D$5:$D$10)</f>
        <v>50365.893321353717</v>
      </c>
    </row>
    <row r="14" spans="2:5" ht="20.100000000000001" customHeight="1" x14ac:dyDescent="0.25">
      <c r="B14" s="6">
        <v>8</v>
      </c>
      <c r="C14" s="3">
        <f>_xlfn.FORECAST.ETS(B14,$C$5:$C$10,$D$5:$D$10)</f>
        <v>46485.949659790764</v>
      </c>
    </row>
    <row r="15" spans="2:5" ht="20.100000000000001" customHeight="1" x14ac:dyDescent="0.25">
      <c r="B15" s="6">
        <v>9</v>
      </c>
      <c r="C15" s="3">
        <f>_xlfn.FORECAST.ETS(B15,$C$5:$C$10,$D$5:$D$10)</f>
        <v>58021.229436739064</v>
      </c>
    </row>
  </sheetData>
  <mergeCells count="1">
    <mergeCell ref="B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F9549-D5F8-4D75-B60D-126320D33694}">
  <dimension ref="A1:E12"/>
  <sheetViews>
    <sheetView workbookViewId="0">
      <selection activeCell="K19" sqref="K19"/>
    </sheetView>
  </sheetViews>
  <sheetFormatPr defaultRowHeight="15" x14ac:dyDescent="0.25"/>
  <cols>
    <col min="1" max="1" width="9.28515625" bestFit="1" customWidth="1"/>
    <col min="2" max="2" width="10.140625" bestFit="1" customWidth="1"/>
    <col min="3" max="3" width="16.5703125" customWidth="1"/>
    <col min="4" max="4" width="32.140625" bestFit="1" customWidth="1"/>
    <col min="5" max="5" width="31.42578125" customWidth="1"/>
  </cols>
  <sheetData>
    <row r="1" spans="1:5" x14ac:dyDescent="0.25">
      <c r="A1" t="s">
        <v>9</v>
      </c>
      <c r="B1" t="s">
        <v>2</v>
      </c>
      <c r="C1" t="s">
        <v>24</v>
      </c>
      <c r="D1" t="s">
        <v>25</v>
      </c>
      <c r="E1" t="s">
        <v>26</v>
      </c>
    </row>
    <row r="2" spans="1:5" x14ac:dyDescent="0.25">
      <c r="A2" s="13">
        <v>1</v>
      </c>
      <c r="B2" s="14">
        <v>30930</v>
      </c>
    </row>
    <row r="3" spans="1:5" x14ac:dyDescent="0.25">
      <c r="A3" s="13">
        <v>2</v>
      </c>
      <c r="B3" s="14">
        <v>21000</v>
      </c>
    </row>
    <row r="4" spans="1:5" x14ac:dyDescent="0.25">
      <c r="A4" s="13">
        <v>3</v>
      </c>
      <c r="B4" s="14">
        <v>28700</v>
      </c>
    </row>
    <row r="5" spans="1:5" x14ac:dyDescent="0.25">
      <c r="A5" s="13">
        <v>4</v>
      </c>
      <c r="B5" s="14">
        <v>35000</v>
      </c>
    </row>
    <row r="6" spans="1:5" x14ac:dyDescent="0.25">
      <c r="A6" s="13">
        <v>5</v>
      </c>
      <c r="B6" s="14">
        <v>40000</v>
      </c>
    </row>
    <row r="7" spans="1:5" x14ac:dyDescent="0.25">
      <c r="A7" s="13">
        <v>6</v>
      </c>
      <c r="B7" s="14">
        <v>38850</v>
      </c>
      <c r="C7" s="14">
        <v>38850</v>
      </c>
      <c r="D7" s="14">
        <v>38850</v>
      </c>
      <c r="E7" s="14">
        <v>38850</v>
      </c>
    </row>
    <row r="8" spans="1:5" x14ac:dyDescent="0.25">
      <c r="A8" s="13">
        <v>7</v>
      </c>
      <c r="C8" s="14">
        <f>_xlfn.FORECAST.ETS(A8,$B$2:$B$7,$A$2:$A$7,1,1)</f>
        <v>50365.893321353717</v>
      </c>
      <c r="D8" s="14">
        <f>C8-_xlfn.FORECAST.ETS.CONFINT(A8,$B$2:$B$7,$A$2:$A$7,0.9,1,1)</f>
        <v>42552.190923358947</v>
      </c>
      <c r="E8" s="14">
        <f>C8+_xlfn.FORECAST.ETS.CONFINT(A8,$B$2:$B$7,$A$2:$A$7,0.9,1,1)</f>
        <v>58179.595719348486</v>
      </c>
    </row>
    <row r="9" spans="1:5" x14ac:dyDescent="0.25">
      <c r="A9" s="13">
        <v>8</v>
      </c>
      <c r="C9" s="14">
        <f>_xlfn.FORECAST.ETS(A9,$B$2:$B$7,$A$2:$A$7,1,1)</f>
        <v>46485.949659790764</v>
      </c>
      <c r="D9" s="14">
        <f>C9-_xlfn.FORECAST.ETS.CONFINT(A9,$B$2:$B$7,$A$2:$A$7,0.9,1,1)</f>
        <v>38427.965116609317</v>
      </c>
      <c r="E9" s="14">
        <f>C9+_xlfn.FORECAST.ETS.CONFINT(A9,$B$2:$B$7,$A$2:$A$7,0.9,1,1)</f>
        <v>54543.93420297221</v>
      </c>
    </row>
    <row r="10" spans="1:5" x14ac:dyDescent="0.25">
      <c r="A10" s="13">
        <v>9</v>
      </c>
      <c r="C10" s="14">
        <f>_xlfn.FORECAST.ETS(A10,$B$2:$B$7,$A$2:$A$7,1,1)</f>
        <v>58021.229436739064</v>
      </c>
      <c r="D10" s="14">
        <f>C10-_xlfn.FORECAST.ETS.CONFINT(A10,$B$2:$B$7,$A$2:$A$7,0.9,1,1)</f>
        <v>49722.430052226904</v>
      </c>
      <c r="E10" s="14">
        <f>C10+_xlfn.FORECAST.ETS.CONFINT(A10,$B$2:$B$7,$A$2:$A$7,0.9,1,1)</f>
        <v>66320.028821251224</v>
      </c>
    </row>
    <row r="11" spans="1:5" x14ac:dyDescent="0.25">
      <c r="A11" s="13">
        <v>10</v>
      </c>
      <c r="C11" s="14">
        <f>_xlfn.FORECAST.ETS(A11,$B$2:$B$7,$A$2:$A$7,1,1)</f>
        <v>54141.285775176111</v>
      </c>
      <c r="D11" s="14">
        <f>C11-_xlfn.FORECAST.ETS.CONFINT(A11,$B$2:$B$7,$A$2:$A$7,0.9,1,1)</f>
        <v>45608.465165869493</v>
      </c>
      <c r="E11" s="14">
        <f>C11+_xlfn.FORECAST.ETS.CONFINT(A11,$B$2:$B$7,$A$2:$A$7,0.9,1,1)</f>
        <v>62674.106384482729</v>
      </c>
    </row>
    <row r="12" spans="1:5" x14ac:dyDescent="0.25">
      <c r="A12" s="13">
        <v>11</v>
      </c>
      <c r="C12" s="14">
        <f>_xlfn.FORECAST.ETS(A12,$B$2:$B$7,$A$2:$A$7,1,1)</f>
        <v>65676.565552124419</v>
      </c>
      <c r="D12" s="14">
        <f>C12-_xlfn.FORECAST.ETS.CONFINT(A12,$B$2:$B$7,$A$2:$A$7,0.9,1,1)</f>
        <v>56912.419335811974</v>
      </c>
      <c r="E12" s="14">
        <f>C12+_xlfn.FORECAST.ETS.CONFINT(A12,$B$2:$B$7,$A$2:$A$7,0.9,1,1)</f>
        <v>74440.711768436857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28FBA-0D06-4865-9ADA-60546351160E}">
  <dimension ref="B2:D10"/>
  <sheetViews>
    <sheetView showGridLines="0" workbookViewId="0">
      <selection activeCell="C4" sqref="C4:D10"/>
    </sheetView>
  </sheetViews>
  <sheetFormatPr defaultRowHeight="20.100000000000001" customHeight="1" x14ac:dyDescent="0.25"/>
  <cols>
    <col min="1" max="1" width="5.5703125" style="1" customWidth="1"/>
    <col min="2" max="2" width="15.28515625" style="1" customWidth="1"/>
    <col min="3" max="3" width="23.42578125" style="1" customWidth="1"/>
    <col min="4" max="16384" width="9.140625" style="1"/>
  </cols>
  <sheetData>
    <row r="2" spans="2:4" ht="20.100000000000001" customHeight="1" x14ac:dyDescent="0.25">
      <c r="B2" s="16" t="s">
        <v>23</v>
      </c>
      <c r="C2" s="16"/>
      <c r="D2" s="16"/>
    </row>
    <row r="4" spans="2:4" ht="20.100000000000001" customHeight="1" x14ac:dyDescent="0.25">
      <c r="B4" s="4" t="s">
        <v>1</v>
      </c>
      <c r="C4" s="4" t="s">
        <v>2</v>
      </c>
      <c r="D4" s="4" t="s">
        <v>9</v>
      </c>
    </row>
    <row r="5" spans="2:4" ht="20.100000000000001" customHeight="1" x14ac:dyDescent="0.25">
      <c r="B5" s="2" t="s">
        <v>3</v>
      </c>
      <c r="C5" s="3">
        <v>30930</v>
      </c>
      <c r="D5" s="6">
        <v>1</v>
      </c>
    </row>
    <row r="6" spans="2:4" ht="20.100000000000001" customHeight="1" x14ac:dyDescent="0.25">
      <c r="B6" s="2" t="s">
        <v>4</v>
      </c>
      <c r="C6" s="3">
        <v>21000</v>
      </c>
      <c r="D6" s="6">
        <v>2</v>
      </c>
    </row>
    <row r="7" spans="2:4" ht="20.100000000000001" customHeight="1" x14ac:dyDescent="0.25">
      <c r="B7" s="2" t="s">
        <v>5</v>
      </c>
      <c r="C7" s="3">
        <v>28700</v>
      </c>
      <c r="D7" s="6">
        <v>3</v>
      </c>
    </row>
    <row r="8" spans="2:4" ht="20.100000000000001" customHeight="1" x14ac:dyDescent="0.25">
      <c r="B8" s="2" t="s">
        <v>6</v>
      </c>
      <c r="C8" s="3">
        <v>35000</v>
      </c>
      <c r="D8" s="6">
        <v>4</v>
      </c>
    </row>
    <row r="9" spans="2:4" ht="20.100000000000001" customHeight="1" x14ac:dyDescent="0.25">
      <c r="B9" s="2" t="s">
        <v>7</v>
      </c>
      <c r="C9" s="3">
        <v>40000</v>
      </c>
      <c r="D9" s="6">
        <v>5</v>
      </c>
    </row>
    <row r="10" spans="2:4" ht="20.100000000000001" customHeight="1" x14ac:dyDescent="0.25">
      <c r="B10" s="2" t="s">
        <v>8</v>
      </c>
      <c r="C10" s="3">
        <v>38850</v>
      </c>
      <c r="D10" s="6">
        <v>6</v>
      </c>
    </row>
  </sheetData>
  <mergeCells count="1">
    <mergeCell ref="B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A8379-ED3A-4B11-9C37-9FBA9A8110CA}">
  <dimension ref="B2:H14"/>
  <sheetViews>
    <sheetView showGridLines="0" workbookViewId="0">
      <selection activeCell="D6" sqref="D6:D11"/>
    </sheetView>
  </sheetViews>
  <sheetFormatPr defaultRowHeight="20.100000000000001" customHeight="1" x14ac:dyDescent="0.25"/>
  <cols>
    <col min="1" max="1" width="5.5703125" style="1" customWidth="1"/>
    <col min="2" max="2" width="15.28515625" style="1" customWidth="1"/>
    <col min="3" max="3" width="26.42578125" style="1" bestFit="1" customWidth="1"/>
    <col min="4" max="4" width="17.140625" style="1" customWidth="1"/>
    <col min="5" max="16384" width="9.140625" style="1"/>
  </cols>
  <sheetData>
    <row r="2" spans="2:8" ht="20.100000000000001" customHeight="1" x14ac:dyDescent="0.25">
      <c r="B2" s="16" t="s">
        <v>27</v>
      </c>
      <c r="C2" s="16"/>
      <c r="D2" s="16"/>
    </row>
    <row r="4" spans="2:8" ht="20.100000000000001" customHeight="1" x14ac:dyDescent="0.25">
      <c r="B4" s="4" t="s">
        <v>1</v>
      </c>
      <c r="C4" s="4" t="s">
        <v>2</v>
      </c>
      <c r="D4" s="4" t="s">
        <v>17</v>
      </c>
    </row>
    <row r="5" spans="2:8" ht="20.100000000000001" customHeight="1" x14ac:dyDescent="0.25">
      <c r="B5" s="2" t="s">
        <v>3</v>
      </c>
      <c r="C5" s="3">
        <v>30930</v>
      </c>
      <c r="D5" s="3">
        <v>29580</v>
      </c>
    </row>
    <row r="6" spans="2:8" ht="20.100000000000001" customHeight="1" x14ac:dyDescent="0.25">
      <c r="B6" s="2" t="s">
        <v>4</v>
      </c>
      <c r="C6" s="3">
        <v>21000</v>
      </c>
      <c r="D6" s="3">
        <f>$B$14*C5+(1-$B$14)*D5</f>
        <v>30120</v>
      </c>
      <c r="H6" s="1">
        <f>$B$14*C5+(1-$B$14)*D5</f>
        <v>30120</v>
      </c>
    </row>
    <row r="7" spans="2:8" ht="20.100000000000001" customHeight="1" x14ac:dyDescent="0.25">
      <c r="B7" s="2" t="s">
        <v>5</v>
      </c>
      <c r="C7" s="3">
        <v>28700</v>
      </c>
      <c r="D7" s="3">
        <f t="shared" ref="D7:D11" si="0">$B$14*C6+(1-$B$14)*D6</f>
        <v>26472</v>
      </c>
    </row>
    <row r="8" spans="2:8" ht="20.100000000000001" customHeight="1" x14ac:dyDescent="0.25">
      <c r="B8" s="2" t="s">
        <v>6</v>
      </c>
      <c r="C8" s="3">
        <v>35000</v>
      </c>
      <c r="D8" s="3">
        <f t="shared" si="0"/>
        <v>27363.199999999997</v>
      </c>
    </row>
    <row r="9" spans="2:8" ht="20.100000000000001" customHeight="1" x14ac:dyDescent="0.25">
      <c r="B9" s="2" t="s">
        <v>7</v>
      </c>
      <c r="C9" s="3">
        <v>40000</v>
      </c>
      <c r="D9" s="3">
        <f t="shared" si="0"/>
        <v>30417.919999999998</v>
      </c>
    </row>
    <row r="10" spans="2:8" ht="20.100000000000001" customHeight="1" x14ac:dyDescent="0.25">
      <c r="B10" s="2" t="s">
        <v>8</v>
      </c>
      <c r="C10" s="3">
        <v>38850</v>
      </c>
      <c r="D10" s="3">
        <f t="shared" si="0"/>
        <v>34250.751999999993</v>
      </c>
    </row>
    <row r="11" spans="2:8" ht="20.100000000000001" customHeight="1" x14ac:dyDescent="0.25">
      <c r="B11" s="2" t="s">
        <v>30</v>
      </c>
      <c r="C11" s="3"/>
      <c r="D11" s="3">
        <f t="shared" si="0"/>
        <v>36090.451199999996</v>
      </c>
    </row>
    <row r="13" spans="2:8" ht="20.100000000000001" customHeight="1" x14ac:dyDescent="0.25">
      <c r="B13" s="18" t="s">
        <v>28</v>
      </c>
      <c r="C13" s="18" t="s">
        <v>29</v>
      </c>
    </row>
    <row r="14" spans="2:8" ht="20.100000000000001" customHeight="1" x14ac:dyDescent="0.25">
      <c r="B14" s="6">
        <v>0.4</v>
      </c>
      <c r="C14" s="3">
        <v>29580</v>
      </c>
    </row>
  </sheetData>
  <mergeCells count="1">
    <mergeCell ref="B2:D2"/>
  </mergeCells>
  <phoneticPr fontId="5" type="noConversion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3B148-F938-40CB-8179-C75DE0EE04D7}">
  <dimension ref="B2:I10"/>
  <sheetViews>
    <sheetView showGridLines="0" workbookViewId="0">
      <selection activeCell="K3" sqref="K3"/>
    </sheetView>
  </sheetViews>
  <sheetFormatPr defaultRowHeight="20.100000000000001" customHeight="1" x14ac:dyDescent="0.25"/>
  <cols>
    <col min="1" max="1" width="5.5703125" style="1" customWidth="1"/>
    <col min="2" max="2" width="15.28515625" style="1" customWidth="1"/>
    <col min="3" max="3" width="23.42578125" style="1" customWidth="1"/>
    <col min="4" max="4" width="9.7109375" style="1" customWidth="1"/>
    <col min="5" max="5" width="21.28515625" style="1" bestFit="1" customWidth="1"/>
    <col min="6" max="16384" width="9.140625" style="1"/>
  </cols>
  <sheetData>
    <row r="2" spans="2:9" ht="20.100000000000001" customHeight="1" x14ac:dyDescent="0.25">
      <c r="B2" s="16" t="s">
        <v>31</v>
      </c>
      <c r="C2" s="16"/>
      <c r="D2" s="16"/>
      <c r="E2" s="16"/>
    </row>
    <row r="3" spans="2:9" ht="20.100000000000001" customHeight="1" x14ac:dyDescent="0.25">
      <c r="I3" s="17"/>
    </row>
    <row r="4" spans="2:9" ht="20.100000000000001" customHeight="1" x14ac:dyDescent="0.25">
      <c r="B4" s="4" t="s">
        <v>32</v>
      </c>
      <c r="C4" s="4" t="s">
        <v>2</v>
      </c>
      <c r="D4" s="4" t="s">
        <v>9</v>
      </c>
      <c r="E4" s="4" t="s">
        <v>33</v>
      </c>
      <c r="I4" s="15">
        <f>AVERAGE(C5:C7)</f>
        <v>26876.666666666668</v>
      </c>
    </row>
    <row r="5" spans="2:9" ht="20.100000000000001" customHeight="1" x14ac:dyDescent="0.25">
      <c r="B5" s="2" t="s">
        <v>3</v>
      </c>
      <c r="C5" s="3">
        <v>30930</v>
      </c>
      <c r="D5" s="6">
        <v>1</v>
      </c>
      <c r="E5" s="6"/>
    </row>
    <row r="6" spans="2:9" ht="20.100000000000001" customHeight="1" x14ac:dyDescent="0.25">
      <c r="B6" s="2" t="s">
        <v>4</v>
      </c>
      <c r="C6" s="3">
        <v>21000</v>
      </c>
      <c r="D6" s="6">
        <v>2</v>
      </c>
      <c r="E6" s="6"/>
    </row>
    <row r="7" spans="2:9" ht="20.100000000000001" customHeight="1" x14ac:dyDescent="0.25">
      <c r="B7" s="2" t="s">
        <v>5</v>
      </c>
      <c r="C7" s="3">
        <v>28700</v>
      </c>
      <c r="D7" s="6">
        <v>3</v>
      </c>
      <c r="E7" s="3">
        <f>AVERAGE(C5:C7)</f>
        <v>26876.666666666668</v>
      </c>
    </row>
    <row r="8" spans="2:9" ht="20.100000000000001" customHeight="1" x14ac:dyDescent="0.25">
      <c r="B8" s="2" t="s">
        <v>6</v>
      </c>
      <c r="C8" s="3">
        <v>35000</v>
      </c>
      <c r="D8" s="6">
        <v>4</v>
      </c>
      <c r="E8" s="3">
        <f t="shared" ref="E8:E10" si="0">AVERAGE(C6:C8)</f>
        <v>28233.333333333332</v>
      </c>
    </row>
    <row r="9" spans="2:9" ht="20.100000000000001" customHeight="1" x14ac:dyDescent="0.25">
      <c r="B9" s="2" t="s">
        <v>7</v>
      </c>
      <c r="C9" s="3">
        <v>40000</v>
      </c>
      <c r="D9" s="6">
        <v>5</v>
      </c>
      <c r="E9" s="3">
        <f t="shared" si="0"/>
        <v>34566.666666666664</v>
      </c>
    </row>
    <row r="10" spans="2:9" ht="20.100000000000001" customHeight="1" x14ac:dyDescent="0.25">
      <c r="B10" s="2" t="s">
        <v>8</v>
      </c>
      <c r="C10" s="3">
        <v>38850</v>
      </c>
      <c r="D10" s="6">
        <v>6</v>
      </c>
      <c r="E10" s="3">
        <f t="shared" si="0"/>
        <v>37950</v>
      </c>
    </row>
  </sheetData>
  <mergeCells count="1">
    <mergeCell ref="B2:E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ACAB3-4AC5-4C17-B7DD-4B23A4561400}">
  <dimension ref="B2:C10"/>
  <sheetViews>
    <sheetView showGridLines="0" tabSelected="1" workbookViewId="0">
      <selection activeCell="F6" sqref="F6"/>
    </sheetView>
  </sheetViews>
  <sheetFormatPr defaultRowHeight="20.100000000000001" customHeight="1" x14ac:dyDescent="0.25"/>
  <cols>
    <col min="1" max="1" width="5.5703125" style="1" customWidth="1"/>
    <col min="2" max="2" width="15.28515625" style="1" customWidth="1"/>
    <col min="3" max="3" width="23.42578125" style="1" customWidth="1"/>
    <col min="4" max="16384" width="9.140625" style="1"/>
  </cols>
  <sheetData>
    <row r="2" spans="2:3" ht="20.100000000000001" customHeight="1" x14ac:dyDescent="0.25">
      <c r="B2" s="16" t="s">
        <v>34</v>
      </c>
      <c r="C2" s="16"/>
    </row>
    <row r="4" spans="2:3" ht="20.100000000000001" customHeight="1" x14ac:dyDescent="0.25">
      <c r="B4" s="4" t="s">
        <v>1</v>
      </c>
      <c r="C4" s="4" t="s">
        <v>2</v>
      </c>
    </row>
    <row r="5" spans="2:3" ht="20.100000000000001" customHeight="1" x14ac:dyDescent="0.25">
      <c r="B5" s="2" t="s">
        <v>3</v>
      </c>
      <c r="C5" s="3">
        <v>30930</v>
      </c>
    </row>
    <row r="6" spans="2:3" ht="20.100000000000001" customHeight="1" x14ac:dyDescent="0.25">
      <c r="B6" s="2" t="s">
        <v>4</v>
      </c>
      <c r="C6" s="3">
        <v>21000</v>
      </c>
    </row>
    <row r="7" spans="2:3" ht="20.100000000000001" customHeight="1" x14ac:dyDescent="0.25">
      <c r="B7" s="2" t="s">
        <v>5</v>
      </c>
      <c r="C7" s="3">
        <v>28700</v>
      </c>
    </row>
    <row r="8" spans="2:3" ht="20.100000000000001" customHeight="1" x14ac:dyDescent="0.25">
      <c r="B8" s="2" t="s">
        <v>6</v>
      </c>
      <c r="C8" s="3">
        <v>35000</v>
      </c>
    </row>
    <row r="9" spans="2:3" ht="20.100000000000001" customHeight="1" x14ac:dyDescent="0.25">
      <c r="B9" s="2" t="s">
        <v>7</v>
      </c>
      <c r="C9" s="3">
        <v>40000</v>
      </c>
    </row>
    <row r="10" spans="2:3" ht="20.100000000000001" customHeight="1" x14ac:dyDescent="0.25">
      <c r="B10" s="2" t="s">
        <v>8</v>
      </c>
      <c r="C10" s="3">
        <v>38850</v>
      </c>
    </row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dataset</vt:lpstr>
      <vt:lpstr>linest</vt:lpstr>
      <vt:lpstr>forecast</vt:lpstr>
      <vt:lpstr>ets</vt:lpstr>
      <vt:lpstr>Sheet4</vt:lpstr>
      <vt:lpstr>forecast sheet</vt:lpstr>
      <vt:lpstr>mathematical formula</vt:lpstr>
      <vt:lpstr>moving average</vt:lpstr>
      <vt:lpstr>diy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ismail - [2010]</cp:lastModifiedBy>
  <dcterms:created xsi:type="dcterms:W3CDTF">2015-06-05T18:17:20Z</dcterms:created>
  <dcterms:modified xsi:type="dcterms:W3CDTF">2022-05-14T09:32:32Z</dcterms:modified>
</cp:coreProperties>
</file>