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Exceldemy\3653(60-0033)\"/>
    </mc:Choice>
  </mc:AlternateContent>
  <xr:revisionPtr revIDLastSave="0" documentId="13_ncr:1_{B10B02CA-E678-409C-AD14-1B7AD0243181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Dataset" sheetId="2" r:id="rId1"/>
    <sheet name="Data Analysis of May" sheetId="11" r:id="rId2"/>
    <sheet name="Weekly Analysis" sheetId="17" r:id="rId3"/>
    <sheet name="Final Report" sheetId="13" r:id="rId4"/>
    <sheet name="Dataset 2" sheetId="8" r:id="rId5"/>
    <sheet name="Monthly Analysis" sheetId="9" r:id="rId6"/>
  </sheet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8" l="1"/>
  <c r="H7" i="8"/>
  <c r="H8" i="8"/>
  <c r="H9" i="8"/>
  <c r="H10" i="8"/>
  <c r="H11" i="8"/>
  <c r="H12" i="8"/>
  <c r="H13" i="8"/>
  <c r="H14" i="8"/>
  <c r="H15" i="8"/>
  <c r="H16" i="8"/>
  <c r="H5" i="8"/>
  <c r="G6" i="8"/>
  <c r="G7" i="8"/>
  <c r="G8" i="8"/>
  <c r="G9" i="8"/>
  <c r="G10" i="8"/>
  <c r="G11" i="8"/>
  <c r="G12" i="8"/>
  <c r="G13" i="8"/>
  <c r="G14" i="8"/>
  <c r="G15" i="8"/>
  <c r="G16" i="8"/>
  <c r="G5" i="8"/>
  <c r="I35" i="2"/>
  <c r="H35" i="2"/>
  <c r="C35" i="2"/>
  <c r="I34" i="2"/>
  <c r="H34" i="2"/>
  <c r="C34" i="2"/>
  <c r="I33" i="2"/>
  <c r="H33" i="2"/>
  <c r="C33" i="2"/>
  <c r="I32" i="2"/>
  <c r="H32" i="2"/>
  <c r="C32" i="2"/>
  <c r="I31" i="2"/>
  <c r="H31" i="2"/>
  <c r="C31" i="2"/>
  <c r="I30" i="2"/>
  <c r="H30" i="2"/>
  <c r="C30" i="2"/>
  <c r="I29" i="2"/>
  <c r="H29" i="2"/>
  <c r="C29" i="2"/>
  <c r="I28" i="2"/>
  <c r="H28" i="2"/>
  <c r="C28" i="2"/>
  <c r="I27" i="2"/>
  <c r="H27" i="2"/>
  <c r="C27" i="2"/>
  <c r="I26" i="2"/>
  <c r="H26" i="2"/>
  <c r="C26" i="2"/>
  <c r="I25" i="2"/>
  <c r="H25" i="2"/>
  <c r="C25" i="2"/>
  <c r="I24" i="2"/>
  <c r="H24" i="2"/>
  <c r="C24" i="2"/>
  <c r="I23" i="2"/>
  <c r="H23" i="2"/>
  <c r="C23" i="2"/>
  <c r="I22" i="2"/>
  <c r="H22" i="2"/>
  <c r="C22" i="2"/>
  <c r="I21" i="2"/>
  <c r="H21" i="2"/>
  <c r="C21" i="2"/>
  <c r="I20" i="2"/>
  <c r="H20" i="2"/>
  <c r="C20" i="2"/>
  <c r="I19" i="2"/>
  <c r="H19" i="2"/>
  <c r="C19" i="2"/>
  <c r="I18" i="2"/>
  <c r="H18" i="2"/>
  <c r="C18" i="2"/>
  <c r="I17" i="2"/>
  <c r="H17" i="2"/>
  <c r="C17" i="2"/>
  <c r="I16" i="2"/>
  <c r="H16" i="2"/>
  <c r="C16" i="2"/>
  <c r="I15" i="2"/>
  <c r="H15" i="2"/>
  <c r="C15" i="2"/>
  <c r="I14" i="2"/>
  <c r="H14" i="2"/>
  <c r="C14" i="2"/>
  <c r="I13" i="2"/>
  <c r="H13" i="2"/>
  <c r="C13" i="2"/>
  <c r="I12" i="2"/>
  <c r="H12" i="2"/>
  <c r="C12" i="2"/>
  <c r="I11" i="2"/>
  <c r="H11" i="2"/>
  <c r="C11" i="2"/>
  <c r="I10" i="2"/>
  <c r="H10" i="2"/>
  <c r="C10" i="2"/>
  <c r="I9" i="2"/>
  <c r="H9" i="2"/>
  <c r="C9" i="2"/>
  <c r="I8" i="2"/>
  <c r="H8" i="2"/>
  <c r="C8" i="2"/>
  <c r="I7" i="2"/>
  <c r="H7" i="2"/>
  <c r="C7" i="2"/>
  <c r="I6" i="2"/>
  <c r="H6" i="2"/>
  <c r="C6" i="2"/>
  <c r="I5" i="2"/>
  <c r="H5" i="2"/>
  <c r="C5" i="2"/>
</calcChain>
</file>

<file path=xl/sharedStrings.xml><?xml version="1.0" encoding="utf-8"?>
<sst xmlns="http://schemas.openxmlformats.org/spreadsheetml/2006/main" count="55" uniqueCount="30">
  <si>
    <t>Date</t>
  </si>
  <si>
    <t>Day</t>
  </si>
  <si>
    <t>TV</t>
  </si>
  <si>
    <t>Fridge</t>
  </si>
  <si>
    <t>AC</t>
  </si>
  <si>
    <t>Mobile</t>
  </si>
  <si>
    <t>Total Sales</t>
  </si>
  <si>
    <t>Profit</t>
  </si>
  <si>
    <t>How to Make Monthly Report</t>
  </si>
  <si>
    <t>Row Labels</t>
  </si>
  <si>
    <t>Grand Total</t>
  </si>
  <si>
    <t>Sum of Total Sales</t>
  </si>
  <si>
    <t>5/1/2022 - 5/7/2022</t>
  </si>
  <si>
    <t>5/8/2022 - 5/14/2022</t>
  </si>
  <si>
    <t>5/15/2022 - 5/21/2022</t>
  </si>
  <si>
    <t>5/22/2022 - 5/28/2022</t>
  </si>
  <si>
    <t>5/29/2022 - 6/1/2022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</si>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</sst>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/m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pivotButton="1" applyBorder="1"/>
    <xf numFmtId="164" fontId="0" fillId="0" borderId="2" xfId="0" applyNumberFormat="1" applyBorder="1" applyAlignment="1">
      <alignment horizontal="left"/>
    </xf>
    <xf numFmtId="0" fontId="0" fillId="0" borderId="2" xfId="0" applyNumberFormat="1" applyBorder="1"/>
    <xf numFmtId="0" fontId="0" fillId="0" borderId="2" xfId="0" pivotButton="1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31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Report.xlsx]Data Analysis of May!PivotTable14</c:name>
    <c:fmtId val="1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Analysis of May'!$B$3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'Data Analysis of May'!$A$4:$A$35</c:f>
              <c:strCache>
                <c:ptCount val="31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  <c:pt idx="7">
                  <c:v>Sun</c:v>
                </c:pt>
                <c:pt idx="8">
                  <c:v>Mon</c:v>
                </c:pt>
                <c:pt idx="9">
                  <c:v>Tue</c:v>
                </c:pt>
                <c:pt idx="10">
                  <c:v>Wed</c:v>
                </c:pt>
                <c:pt idx="11">
                  <c:v>Thu</c:v>
                </c:pt>
                <c:pt idx="12">
                  <c:v>Fri</c:v>
                </c:pt>
                <c:pt idx="13">
                  <c:v>Sat</c:v>
                </c:pt>
                <c:pt idx="14">
                  <c:v>Sun</c:v>
                </c:pt>
                <c:pt idx="15">
                  <c:v>Mon</c:v>
                </c:pt>
                <c:pt idx="16">
                  <c:v>Tue</c:v>
                </c:pt>
                <c:pt idx="17">
                  <c:v>Wed</c:v>
                </c:pt>
                <c:pt idx="18">
                  <c:v>Thu</c:v>
                </c:pt>
                <c:pt idx="19">
                  <c:v>Fri</c:v>
                </c:pt>
                <c:pt idx="20">
                  <c:v>Sat</c:v>
                </c:pt>
                <c:pt idx="21">
                  <c:v>Sun</c:v>
                </c:pt>
                <c:pt idx="22">
                  <c:v>Mon</c:v>
                </c:pt>
                <c:pt idx="23">
                  <c:v>Tue</c:v>
                </c:pt>
                <c:pt idx="24">
                  <c:v>Wed</c:v>
                </c:pt>
                <c:pt idx="25">
                  <c:v>Thu</c:v>
                </c:pt>
                <c:pt idx="26">
                  <c:v>Fri</c:v>
                </c:pt>
                <c:pt idx="27">
                  <c:v>Sat</c:v>
                </c:pt>
                <c:pt idx="28">
                  <c:v>Sun</c:v>
                </c:pt>
                <c:pt idx="29">
                  <c:v>Mon</c:v>
                </c:pt>
                <c:pt idx="30">
                  <c:v>Tue</c:v>
                </c:pt>
              </c:strCache>
            </c:strRef>
          </c:cat>
          <c:val>
            <c:numRef>
              <c:f>'Data Analysis of May'!$B$4:$B$35</c:f>
              <c:numCache>
                <c:formatCode>General</c:formatCode>
                <c:ptCount val="31"/>
                <c:pt idx="0">
                  <c:v>0</c:v>
                </c:pt>
                <c:pt idx="1">
                  <c:v>21741</c:v>
                </c:pt>
                <c:pt idx="2">
                  <c:v>18090</c:v>
                </c:pt>
                <c:pt idx="3">
                  <c:v>34680</c:v>
                </c:pt>
                <c:pt idx="4">
                  <c:v>15239</c:v>
                </c:pt>
                <c:pt idx="5">
                  <c:v>21212</c:v>
                </c:pt>
                <c:pt idx="6">
                  <c:v>0</c:v>
                </c:pt>
                <c:pt idx="7">
                  <c:v>0</c:v>
                </c:pt>
                <c:pt idx="8">
                  <c:v>40616</c:v>
                </c:pt>
                <c:pt idx="9">
                  <c:v>40669</c:v>
                </c:pt>
                <c:pt idx="10">
                  <c:v>3709</c:v>
                </c:pt>
                <c:pt idx="11">
                  <c:v>33611</c:v>
                </c:pt>
                <c:pt idx="12">
                  <c:v>29594</c:v>
                </c:pt>
                <c:pt idx="13">
                  <c:v>0</c:v>
                </c:pt>
                <c:pt idx="14">
                  <c:v>0</c:v>
                </c:pt>
                <c:pt idx="15">
                  <c:v>15356</c:v>
                </c:pt>
                <c:pt idx="16">
                  <c:v>33311</c:v>
                </c:pt>
                <c:pt idx="17">
                  <c:v>15938</c:v>
                </c:pt>
                <c:pt idx="18">
                  <c:v>5208</c:v>
                </c:pt>
                <c:pt idx="19">
                  <c:v>25863</c:v>
                </c:pt>
                <c:pt idx="20">
                  <c:v>0</c:v>
                </c:pt>
                <c:pt idx="21">
                  <c:v>0</c:v>
                </c:pt>
                <c:pt idx="22">
                  <c:v>27944</c:v>
                </c:pt>
                <c:pt idx="23">
                  <c:v>11045</c:v>
                </c:pt>
                <c:pt idx="24">
                  <c:v>37420</c:v>
                </c:pt>
                <c:pt idx="25">
                  <c:v>21921</c:v>
                </c:pt>
                <c:pt idx="26">
                  <c:v>23847</c:v>
                </c:pt>
                <c:pt idx="27">
                  <c:v>0</c:v>
                </c:pt>
                <c:pt idx="28">
                  <c:v>0</c:v>
                </c:pt>
                <c:pt idx="29">
                  <c:v>38392</c:v>
                </c:pt>
                <c:pt idx="30">
                  <c:v>15853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4-4EE8-B617-158227BD0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4466464"/>
        <c:axId val="664471712"/>
      </c:barChart>
      <c:catAx>
        <c:axId val="6644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71712"/>
        <c:crosses val="autoZero"/>
        <c:auto val="1"/>
        <c:lblAlgn val="ctr"/>
        <c:lblOffset val="100"/>
        <c:noMultiLvlLbl val="0"/>
      </c:catAx>
      <c:valAx>
        <c:axId val="66447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6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Report.xlsx]Monthly Analysis!PivotTable12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Sales by Months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'Monthly Analysis'!$B$3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'Monthly Analysis'!$A$4:$A$16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Analysis'!$B$4:$B$16</c:f>
              <c:numCache>
                <c:formatCode>General</c:formatCode>
                <c:ptCount val="12"/>
                <c:pt idx="0">
                  <c:v>758570</c:v>
                </c:pt>
                <c:pt idx="1">
                  <c:v>814750</c:v>
                </c:pt>
                <c:pt idx="2">
                  <c:v>706672</c:v>
                </c:pt>
                <c:pt idx="3">
                  <c:v>1014870</c:v>
                </c:pt>
                <c:pt idx="4">
                  <c:v>716838</c:v>
                </c:pt>
                <c:pt idx="5">
                  <c:v>932280</c:v>
                </c:pt>
                <c:pt idx="6">
                  <c:v>613228</c:v>
                </c:pt>
                <c:pt idx="7">
                  <c:v>821281</c:v>
                </c:pt>
                <c:pt idx="8">
                  <c:v>800850</c:v>
                </c:pt>
                <c:pt idx="9">
                  <c:v>681512</c:v>
                </c:pt>
                <c:pt idx="10">
                  <c:v>713070</c:v>
                </c:pt>
                <c:pt idx="11">
                  <c:v>1216108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9-4158-A4CA-0E323EE17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771360"/>
        <c:axId val="380773328"/>
      </c:barChart>
      <c:catAx>
        <c:axId val="3807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73328"/>
        <c:crosses val="autoZero"/>
        <c:auto val="1"/>
        <c:lblAlgn val="ctr"/>
        <c:lblOffset val="100"/>
        <c:noMultiLvlLbl val="0"/>
      </c:catAx>
      <c:valAx>
        <c:axId val="3807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7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Report.xlsx]Data Analysis of May!PivotTable14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'Data Analysis of May'!$B$3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'Data Analysis of May'!$A$4:$A$35</c:f>
              <c:strCache>
                <c:ptCount val="31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  <c:pt idx="7">
                  <c:v>Sun</c:v>
                </c:pt>
                <c:pt idx="8">
                  <c:v>Mon</c:v>
                </c:pt>
                <c:pt idx="9">
                  <c:v>Tue</c:v>
                </c:pt>
                <c:pt idx="10">
                  <c:v>Wed</c:v>
                </c:pt>
                <c:pt idx="11">
                  <c:v>Thu</c:v>
                </c:pt>
                <c:pt idx="12">
                  <c:v>Fri</c:v>
                </c:pt>
                <c:pt idx="13">
                  <c:v>Sat</c:v>
                </c:pt>
                <c:pt idx="14">
                  <c:v>Sun</c:v>
                </c:pt>
                <c:pt idx="15">
                  <c:v>Mon</c:v>
                </c:pt>
                <c:pt idx="16">
                  <c:v>Tue</c:v>
                </c:pt>
                <c:pt idx="17">
                  <c:v>Wed</c:v>
                </c:pt>
                <c:pt idx="18">
                  <c:v>Thu</c:v>
                </c:pt>
                <c:pt idx="19">
                  <c:v>Fri</c:v>
                </c:pt>
                <c:pt idx="20">
                  <c:v>Sat</c:v>
                </c:pt>
                <c:pt idx="21">
                  <c:v>Sun</c:v>
                </c:pt>
                <c:pt idx="22">
                  <c:v>Mon</c:v>
                </c:pt>
                <c:pt idx="23">
                  <c:v>Tue</c:v>
                </c:pt>
                <c:pt idx="24">
                  <c:v>Wed</c:v>
                </c:pt>
                <c:pt idx="25">
                  <c:v>Thu</c:v>
                </c:pt>
                <c:pt idx="26">
                  <c:v>Fri</c:v>
                </c:pt>
                <c:pt idx="27">
                  <c:v>Sat</c:v>
                </c:pt>
                <c:pt idx="28">
                  <c:v>Sun</c:v>
                </c:pt>
                <c:pt idx="29">
                  <c:v>Mon</c:v>
                </c:pt>
                <c:pt idx="30">
                  <c:v>Tue</c:v>
                </c:pt>
              </c:strCache>
            </c:strRef>
          </c:cat>
          <c:val>
            <c:numRef>
              <c:f>'Data Analysis of May'!$B$4:$B$35</c:f>
              <c:numCache>
                <c:formatCode>General</c:formatCode>
                <c:ptCount val="31"/>
                <c:pt idx="0">
                  <c:v>0</c:v>
                </c:pt>
                <c:pt idx="1">
                  <c:v>21741</c:v>
                </c:pt>
                <c:pt idx="2">
                  <c:v>18090</c:v>
                </c:pt>
                <c:pt idx="3">
                  <c:v>34680</c:v>
                </c:pt>
                <c:pt idx="4">
                  <c:v>15239</c:v>
                </c:pt>
                <c:pt idx="5">
                  <c:v>21212</c:v>
                </c:pt>
                <c:pt idx="6">
                  <c:v>0</c:v>
                </c:pt>
                <c:pt idx="7">
                  <c:v>0</c:v>
                </c:pt>
                <c:pt idx="8">
                  <c:v>40616</c:v>
                </c:pt>
                <c:pt idx="9">
                  <c:v>40669</c:v>
                </c:pt>
                <c:pt idx="10">
                  <c:v>3709</c:v>
                </c:pt>
                <c:pt idx="11">
                  <c:v>33611</c:v>
                </c:pt>
                <c:pt idx="12">
                  <c:v>29594</c:v>
                </c:pt>
                <c:pt idx="13">
                  <c:v>0</c:v>
                </c:pt>
                <c:pt idx="14">
                  <c:v>0</c:v>
                </c:pt>
                <c:pt idx="15">
                  <c:v>15356</c:v>
                </c:pt>
                <c:pt idx="16">
                  <c:v>33311</c:v>
                </c:pt>
                <c:pt idx="17">
                  <c:v>15938</c:v>
                </c:pt>
                <c:pt idx="18">
                  <c:v>5208</c:v>
                </c:pt>
                <c:pt idx="19">
                  <c:v>25863</c:v>
                </c:pt>
                <c:pt idx="20">
                  <c:v>0</c:v>
                </c:pt>
                <c:pt idx="21">
                  <c:v>0</c:v>
                </c:pt>
                <c:pt idx="22">
                  <c:v>27944</c:v>
                </c:pt>
                <c:pt idx="23">
                  <c:v>11045</c:v>
                </c:pt>
                <c:pt idx="24">
                  <c:v>37420</c:v>
                </c:pt>
                <c:pt idx="25">
                  <c:v>21921</c:v>
                </c:pt>
                <c:pt idx="26">
                  <c:v>23847</c:v>
                </c:pt>
                <c:pt idx="27">
                  <c:v>0</c:v>
                </c:pt>
                <c:pt idx="28">
                  <c:v>0</c:v>
                </c:pt>
                <c:pt idx="29">
                  <c:v>38392</c:v>
                </c:pt>
                <c:pt idx="30">
                  <c:v>15853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8-46DB-B3F8-6D129AAC4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496968"/>
        <c:axId val="664466792"/>
      </c:lineChart>
      <c:catAx>
        <c:axId val="66449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66792"/>
        <c:crosses val="autoZero"/>
        <c:auto val="1"/>
        <c:lblAlgn val="ctr"/>
        <c:lblOffset val="100"/>
        <c:noMultiLvlLbl val="0"/>
      </c:catAx>
      <c:valAx>
        <c:axId val="66446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969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Report.xlsx]Weekly Analysis!PivotTable18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'Weekly Analysis'!$B$3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26-4CFE-8578-A4A3417BEE4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26-4CFE-8578-A4A3417BEE4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26-4CFE-8578-A4A3417BEE4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26-4CFE-8578-A4A3417BEE4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26-4CFE-8578-A4A3417BEE40}"/>
              </c:ext>
            </c:extLst>
          </c:dPt>
          <c:cat>
            <c:strRef>
              <c:f>'Weekly Analysis'!$A$4:$A$9</c:f>
              <c:strCache>
                <c:ptCount val="5"/>
                <c:pt idx="0">
                  <c:v>5/1/2022 - 5/7/2022</c:v>
                </c:pt>
                <c:pt idx="1">
                  <c:v>5/8/2022 - 5/14/2022</c:v>
                </c:pt>
                <c:pt idx="2">
                  <c:v>5/15/2022 - 5/21/2022</c:v>
                </c:pt>
                <c:pt idx="3">
                  <c:v>5/22/2022 - 5/28/2022</c:v>
                </c:pt>
                <c:pt idx="4">
                  <c:v>5/29/2022 - 6/1/2022</c:v>
                </c:pt>
              </c:strCache>
            </c:strRef>
          </c:cat>
          <c:val>
            <c:numRef>
              <c:f>'Weekly Analysis'!$B$4:$B$9</c:f>
              <c:numCache>
                <c:formatCode>General</c:formatCode>
                <c:ptCount val="5"/>
                <c:pt idx="0">
                  <c:v>110962</c:v>
                </c:pt>
                <c:pt idx="1">
                  <c:v>148199</c:v>
                </c:pt>
                <c:pt idx="2">
                  <c:v>95676</c:v>
                </c:pt>
                <c:pt idx="3">
                  <c:v>122177</c:v>
                </c:pt>
                <c:pt idx="4">
                  <c:v>54245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E-4DD8-AB34-7C39018DB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Report.xlsx]Weekly Analysis!PivotTable18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Analysis'!$B$3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'Weekly Analysis'!$A$4:$A$9</c:f>
              <c:strCache>
                <c:ptCount val="5"/>
                <c:pt idx="0">
                  <c:v>5/1/2022 - 5/7/2022</c:v>
                </c:pt>
                <c:pt idx="1">
                  <c:v>5/8/2022 - 5/14/2022</c:v>
                </c:pt>
                <c:pt idx="2">
                  <c:v>5/15/2022 - 5/21/2022</c:v>
                </c:pt>
                <c:pt idx="3">
                  <c:v>5/22/2022 - 5/28/2022</c:v>
                </c:pt>
                <c:pt idx="4">
                  <c:v>5/29/2022 - 6/1/2022</c:v>
                </c:pt>
              </c:strCache>
            </c:strRef>
          </c:cat>
          <c:val>
            <c:numRef>
              <c:f>'Weekly Analysis'!$B$4:$B$9</c:f>
              <c:numCache>
                <c:formatCode>General</c:formatCode>
                <c:ptCount val="5"/>
                <c:pt idx="0">
                  <c:v>110962</c:v>
                </c:pt>
                <c:pt idx="1">
                  <c:v>148199</c:v>
                </c:pt>
                <c:pt idx="2">
                  <c:v>95676</c:v>
                </c:pt>
                <c:pt idx="3">
                  <c:v>122177</c:v>
                </c:pt>
                <c:pt idx="4">
                  <c:v>54245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1-4B8C-A6AA-E5C31CBAF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616848"/>
        <c:axId val="592615864"/>
      </c:lineChart>
      <c:catAx>
        <c:axId val="59261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15864"/>
        <c:crosses val="autoZero"/>
        <c:auto val="1"/>
        <c:lblAlgn val="ctr"/>
        <c:lblOffset val="100"/>
        <c:noMultiLvlLbl val="0"/>
      </c:catAx>
      <c:valAx>
        <c:axId val="5926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168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Report.xlsx]Data Analysis of May!PivotTable14</c:name>
    <c:fmtId val="3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Analysis of May'!$B$3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'Data Analysis of May'!$A$4:$A$35</c:f>
              <c:strCache>
                <c:ptCount val="31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  <c:pt idx="7">
                  <c:v>Sun</c:v>
                </c:pt>
                <c:pt idx="8">
                  <c:v>Mon</c:v>
                </c:pt>
                <c:pt idx="9">
                  <c:v>Tue</c:v>
                </c:pt>
                <c:pt idx="10">
                  <c:v>Wed</c:v>
                </c:pt>
                <c:pt idx="11">
                  <c:v>Thu</c:v>
                </c:pt>
                <c:pt idx="12">
                  <c:v>Fri</c:v>
                </c:pt>
                <c:pt idx="13">
                  <c:v>Sat</c:v>
                </c:pt>
                <c:pt idx="14">
                  <c:v>Sun</c:v>
                </c:pt>
                <c:pt idx="15">
                  <c:v>Mon</c:v>
                </c:pt>
                <c:pt idx="16">
                  <c:v>Tue</c:v>
                </c:pt>
                <c:pt idx="17">
                  <c:v>Wed</c:v>
                </c:pt>
                <c:pt idx="18">
                  <c:v>Thu</c:v>
                </c:pt>
                <c:pt idx="19">
                  <c:v>Fri</c:v>
                </c:pt>
                <c:pt idx="20">
                  <c:v>Sat</c:v>
                </c:pt>
                <c:pt idx="21">
                  <c:v>Sun</c:v>
                </c:pt>
                <c:pt idx="22">
                  <c:v>Mon</c:v>
                </c:pt>
                <c:pt idx="23">
                  <c:v>Tue</c:v>
                </c:pt>
                <c:pt idx="24">
                  <c:v>Wed</c:v>
                </c:pt>
                <c:pt idx="25">
                  <c:v>Thu</c:v>
                </c:pt>
                <c:pt idx="26">
                  <c:v>Fri</c:v>
                </c:pt>
                <c:pt idx="27">
                  <c:v>Sat</c:v>
                </c:pt>
                <c:pt idx="28">
                  <c:v>Sun</c:v>
                </c:pt>
                <c:pt idx="29">
                  <c:v>Mon</c:v>
                </c:pt>
                <c:pt idx="30">
                  <c:v>Tue</c:v>
                </c:pt>
              </c:strCache>
            </c:strRef>
          </c:cat>
          <c:val>
            <c:numRef>
              <c:f>'Data Analysis of May'!$B$4:$B$35</c:f>
              <c:numCache>
                <c:formatCode>General</c:formatCode>
                <c:ptCount val="31"/>
                <c:pt idx="0">
                  <c:v>0</c:v>
                </c:pt>
                <c:pt idx="1">
                  <c:v>21741</c:v>
                </c:pt>
                <c:pt idx="2">
                  <c:v>18090</c:v>
                </c:pt>
                <c:pt idx="3">
                  <c:v>34680</c:v>
                </c:pt>
                <c:pt idx="4">
                  <c:v>15239</c:v>
                </c:pt>
                <c:pt idx="5">
                  <c:v>21212</c:v>
                </c:pt>
                <c:pt idx="6">
                  <c:v>0</c:v>
                </c:pt>
                <c:pt idx="7">
                  <c:v>0</c:v>
                </c:pt>
                <c:pt idx="8">
                  <c:v>40616</c:v>
                </c:pt>
                <c:pt idx="9">
                  <c:v>40669</c:v>
                </c:pt>
                <c:pt idx="10">
                  <c:v>3709</c:v>
                </c:pt>
                <c:pt idx="11">
                  <c:v>33611</c:v>
                </c:pt>
                <c:pt idx="12">
                  <c:v>29594</c:v>
                </c:pt>
                <c:pt idx="13">
                  <c:v>0</c:v>
                </c:pt>
                <c:pt idx="14">
                  <c:v>0</c:v>
                </c:pt>
                <c:pt idx="15">
                  <c:v>15356</c:v>
                </c:pt>
                <c:pt idx="16">
                  <c:v>33311</c:v>
                </c:pt>
                <c:pt idx="17">
                  <c:v>15938</c:v>
                </c:pt>
                <c:pt idx="18">
                  <c:v>5208</c:v>
                </c:pt>
                <c:pt idx="19">
                  <c:v>25863</c:v>
                </c:pt>
                <c:pt idx="20">
                  <c:v>0</c:v>
                </c:pt>
                <c:pt idx="21">
                  <c:v>0</c:v>
                </c:pt>
                <c:pt idx="22">
                  <c:v>27944</c:v>
                </c:pt>
                <c:pt idx="23">
                  <c:v>11045</c:v>
                </c:pt>
                <c:pt idx="24">
                  <c:v>37420</c:v>
                </c:pt>
                <c:pt idx="25">
                  <c:v>21921</c:v>
                </c:pt>
                <c:pt idx="26">
                  <c:v>23847</c:v>
                </c:pt>
                <c:pt idx="27">
                  <c:v>0</c:v>
                </c:pt>
                <c:pt idx="28">
                  <c:v>0</c:v>
                </c:pt>
                <c:pt idx="29">
                  <c:v>38392</c:v>
                </c:pt>
                <c:pt idx="30">
                  <c:v>15853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9-4450-A482-885F1C971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4466464"/>
        <c:axId val="664471712"/>
      </c:barChart>
      <c:catAx>
        <c:axId val="6644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71712"/>
        <c:crosses val="autoZero"/>
        <c:auto val="1"/>
        <c:lblAlgn val="ctr"/>
        <c:lblOffset val="100"/>
        <c:noMultiLvlLbl val="0"/>
      </c:catAx>
      <c:valAx>
        <c:axId val="66447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6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Report.xlsx]Data Analysis of May!PivotTable14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'Data Analysis of May'!$B$3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'Data Analysis of May'!$A$4:$A$35</c:f>
              <c:strCache>
                <c:ptCount val="31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  <c:pt idx="7">
                  <c:v>Sun</c:v>
                </c:pt>
                <c:pt idx="8">
                  <c:v>Mon</c:v>
                </c:pt>
                <c:pt idx="9">
                  <c:v>Tue</c:v>
                </c:pt>
                <c:pt idx="10">
                  <c:v>Wed</c:v>
                </c:pt>
                <c:pt idx="11">
                  <c:v>Thu</c:v>
                </c:pt>
                <c:pt idx="12">
                  <c:v>Fri</c:v>
                </c:pt>
                <c:pt idx="13">
                  <c:v>Sat</c:v>
                </c:pt>
                <c:pt idx="14">
                  <c:v>Sun</c:v>
                </c:pt>
                <c:pt idx="15">
                  <c:v>Mon</c:v>
                </c:pt>
                <c:pt idx="16">
                  <c:v>Tue</c:v>
                </c:pt>
                <c:pt idx="17">
                  <c:v>Wed</c:v>
                </c:pt>
                <c:pt idx="18">
                  <c:v>Thu</c:v>
                </c:pt>
                <c:pt idx="19">
                  <c:v>Fri</c:v>
                </c:pt>
                <c:pt idx="20">
                  <c:v>Sat</c:v>
                </c:pt>
                <c:pt idx="21">
                  <c:v>Sun</c:v>
                </c:pt>
                <c:pt idx="22">
                  <c:v>Mon</c:v>
                </c:pt>
                <c:pt idx="23">
                  <c:v>Tue</c:v>
                </c:pt>
                <c:pt idx="24">
                  <c:v>Wed</c:v>
                </c:pt>
                <c:pt idx="25">
                  <c:v>Thu</c:v>
                </c:pt>
                <c:pt idx="26">
                  <c:v>Fri</c:v>
                </c:pt>
                <c:pt idx="27">
                  <c:v>Sat</c:v>
                </c:pt>
                <c:pt idx="28">
                  <c:v>Sun</c:v>
                </c:pt>
                <c:pt idx="29">
                  <c:v>Mon</c:v>
                </c:pt>
                <c:pt idx="30">
                  <c:v>Tue</c:v>
                </c:pt>
              </c:strCache>
            </c:strRef>
          </c:cat>
          <c:val>
            <c:numRef>
              <c:f>'Data Analysis of May'!$B$4:$B$35</c:f>
              <c:numCache>
                <c:formatCode>General</c:formatCode>
                <c:ptCount val="31"/>
                <c:pt idx="0">
                  <c:v>0</c:v>
                </c:pt>
                <c:pt idx="1">
                  <c:v>21741</c:v>
                </c:pt>
                <c:pt idx="2">
                  <c:v>18090</c:v>
                </c:pt>
                <c:pt idx="3">
                  <c:v>34680</c:v>
                </c:pt>
                <c:pt idx="4">
                  <c:v>15239</c:v>
                </c:pt>
                <c:pt idx="5">
                  <c:v>21212</c:v>
                </c:pt>
                <c:pt idx="6">
                  <c:v>0</c:v>
                </c:pt>
                <c:pt idx="7">
                  <c:v>0</c:v>
                </c:pt>
                <c:pt idx="8">
                  <c:v>40616</c:v>
                </c:pt>
                <c:pt idx="9">
                  <c:v>40669</c:v>
                </c:pt>
                <c:pt idx="10">
                  <c:v>3709</c:v>
                </c:pt>
                <c:pt idx="11">
                  <c:v>33611</c:v>
                </c:pt>
                <c:pt idx="12">
                  <c:v>29594</c:v>
                </c:pt>
                <c:pt idx="13">
                  <c:v>0</c:v>
                </c:pt>
                <c:pt idx="14">
                  <c:v>0</c:v>
                </c:pt>
                <c:pt idx="15">
                  <c:v>15356</c:v>
                </c:pt>
                <c:pt idx="16">
                  <c:v>33311</c:v>
                </c:pt>
                <c:pt idx="17">
                  <c:v>15938</c:v>
                </c:pt>
                <c:pt idx="18">
                  <c:v>5208</c:v>
                </c:pt>
                <c:pt idx="19">
                  <c:v>25863</c:v>
                </c:pt>
                <c:pt idx="20">
                  <c:v>0</c:v>
                </c:pt>
                <c:pt idx="21">
                  <c:v>0</c:v>
                </c:pt>
                <c:pt idx="22">
                  <c:v>27944</c:v>
                </c:pt>
                <c:pt idx="23">
                  <c:v>11045</c:v>
                </c:pt>
                <c:pt idx="24">
                  <c:v>37420</c:v>
                </c:pt>
                <c:pt idx="25">
                  <c:v>21921</c:v>
                </c:pt>
                <c:pt idx="26">
                  <c:v>23847</c:v>
                </c:pt>
                <c:pt idx="27">
                  <c:v>0</c:v>
                </c:pt>
                <c:pt idx="28">
                  <c:v>0</c:v>
                </c:pt>
                <c:pt idx="29">
                  <c:v>38392</c:v>
                </c:pt>
                <c:pt idx="30">
                  <c:v>15853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D-4BF8-913C-11417191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496968"/>
        <c:axId val="664466792"/>
      </c:lineChart>
      <c:catAx>
        <c:axId val="66449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66792"/>
        <c:crosses val="autoZero"/>
        <c:auto val="1"/>
        <c:lblAlgn val="ctr"/>
        <c:lblOffset val="100"/>
        <c:noMultiLvlLbl val="0"/>
      </c:catAx>
      <c:valAx>
        <c:axId val="66446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4969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7-4250-900C-BBDEC9F641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87-4250-900C-BBDEC9F641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87-4250-900C-BBDEC9F6414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87-4250-900C-BBDEC9F6414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87-4250-900C-BBDEC9F64149}"/>
              </c:ext>
            </c:extLst>
          </c:dPt>
          <c:cat>
            <c:strLit>
              <c:ptCount val="5"/>
              <c:pt idx="0">
                <c:v>5/1/2022 - 5/7/2022</c:v>
              </c:pt>
              <c:pt idx="1">
                <c:v>5/8/2022 - 5/14/2022</c:v>
              </c:pt>
              <c:pt idx="2">
                <c:v>5/15/2022 - 5/21/2022</c:v>
              </c:pt>
              <c:pt idx="3">
                <c:v>5/22/2022 - 5/28/2022</c:v>
              </c:pt>
              <c:pt idx="4">
                <c:v>5/29/2022 - 6/1/2022</c:v>
              </c:pt>
            </c:strLit>
          </c:cat>
          <c:val>
            <c:numLit>
              <c:formatCode>General</c:formatCode>
              <c:ptCount val="5"/>
              <c:pt idx="0">
                <c:v>110962</c:v>
              </c:pt>
              <c:pt idx="1">
                <c:v>148199</c:v>
              </c:pt>
              <c:pt idx="2">
                <c:v>95676</c:v>
              </c:pt>
              <c:pt idx="3">
                <c:v>122177</c:v>
              </c:pt>
              <c:pt idx="4">
                <c:v>54245</c:v>
              </c:pt>
            </c:numLit>
          </c:val>
          <c:extLst>
            <c:ext xmlns:c16="http://schemas.microsoft.com/office/drawing/2014/chart" uri="{C3380CC4-5D6E-409C-BE32-E72D297353CC}">
              <c16:uniqueId val="{0000000A-5587-4250-900C-BBDEC9F6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strLit>
              <c:ptCount val="5"/>
              <c:pt idx="0">
                <c:v>5/1/2022 - 5/7/2022</c:v>
              </c:pt>
              <c:pt idx="1">
                <c:v>5/8/2022 - 5/14/2022</c:v>
              </c:pt>
              <c:pt idx="2">
                <c:v>5/15/2022 - 5/21/2022</c:v>
              </c:pt>
              <c:pt idx="3">
                <c:v>5/22/2022 - 5/28/2022</c:v>
              </c:pt>
              <c:pt idx="4">
                <c:v>5/29/2022 - 6/1/2022</c:v>
              </c:pt>
            </c:strLit>
          </c:cat>
          <c:val>
            <c:numLit>
              <c:formatCode>General</c:formatCode>
              <c:ptCount val="5"/>
              <c:pt idx="0">
                <c:v>110962</c:v>
              </c:pt>
              <c:pt idx="1">
                <c:v>148199</c:v>
              </c:pt>
              <c:pt idx="2">
                <c:v>95676</c:v>
              </c:pt>
              <c:pt idx="3">
                <c:v>122177</c:v>
              </c:pt>
              <c:pt idx="4">
                <c:v>54245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42-44CC-83AC-4FBD4302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06376"/>
        <c:axId val="378907360"/>
      </c:lineChart>
      <c:catAx>
        <c:axId val="3789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07360"/>
        <c:crosses val="autoZero"/>
        <c:auto val="1"/>
        <c:lblAlgn val="ctr"/>
        <c:lblOffset val="100"/>
        <c:noMultiLvlLbl val="0"/>
      </c:catAx>
      <c:valAx>
        <c:axId val="37890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0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Monthly Report.xlsx]Weekly Analysis!PivotTable18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Sales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Analysis'!$B$3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'Weekly Analysis'!$A$4:$A$9</c:f>
              <c:strCache>
                <c:ptCount val="5"/>
                <c:pt idx="0">
                  <c:v>5/1/2022 - 5/7/2022</c:v>
                </c:pt>
                <c:pt idx="1">
                  <c:v>5/8/2022 - 5/14/2022</c:v>
                </c:pt>
                <c:pt idx="2">
                  <c:v>5/15/2022 - 5/21/2022</c:v>
                </c:pt>
                <c:pt idx="3">
                  <c:v>5/22/2022 - 5/28/2022</c:v>
                </c:pt>
                <c:pt idx="4">
                  <c:v>5/29/2022 - 6/1/2022</c:v>
                </c:pt>
              </c:strCache>
            </c:strRef>
          </c:cat>
          <c:val>
            <c:numRef>
              <c:f>'Weekly Analysis'!$B$4:$B$9</c:f>
              <c:numCache>
                <c:formatCode>General</c:formatCode>
                <c:ptCount val="5"/>
                <c:pt idx="0">
                  <c:v>110962</c:v>
                </c:pt>
                <c:pt idx="1">
                  <c:v>148199</c:v>
                </c:pt>
                <c:pt idx="2">
                  <c:v>95676</c:v>
                </c:pt>
                <c:pt idx="3">
                  <c:v>122177</c:v>
                </c:pt>
                <c:pt idx="4">
                  <c:v>54245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0-4643-A441-7ABEAA934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616848"/>
        <c:axId val="592615864"/>
      </c:lineChart>
      <c:catAx>
        <c:axId val="59261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15864"/>
        <c:crosses val="autoZero"/>
        <c:auto val="1"/>
        <c:lblAlgn val="ctr"/>
        <c:lblOffset val="100"/>
        <c:noMultiLvlLbl val="0"/>
      </c:catAx>
      <c:valAx>
        <c:axId val="5926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168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1</xdr:row>
      <xdr:rowOff>19050</xdr:rowOff>
    </xdr:from>
    <xdr:to>
      <xdr:col>12</xdr:col>
      <xdr:colOff>121920</xdr:colOff>
      <xdr:row>18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FDDFB6-24B2-D323-EFCC-26F8EF8BE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457200</xdr:colOff>
      <xdr:row>18</xdr:row>
      <xdr:rowOff>87630</xdr:rowOff>
    </xdr:from>
    <xdr:to>
      <xdr:col>12</xdr:col>
      <xdr:colOff>68580</xdr:colOff>
      <xdr:row>35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03D6BC-0D00-B1D4-E03B-C29E7EDC4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1</xdr:row>
      <xdr:rowOff>110490</xdr:rowOff>
    </xdr:from>
    <xdr:to>
      <xdr:col>10</xdr:col>
      <xdr:colOff>510540</xdr:colOff>
      <xdr:row>16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E3452F-F323-9B7E-0CBC-6ADAE96CA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236220</xdr:colOff>
      <xdr:row>16</xdr:row>
      <xdr:rowOff>95250</xdr:rowOff>
    </xdr:from>
    <xdr:to>
      <xdr:col>10</xdr:col>
      <xdr:colOff>541020</xdr:colOff>
      <xdr:row>31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58475E-E391-524E-F902-84BD81CC1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91440</xdr:rowOff>
    </xdr:from>
    <xdr:to>
      <xdr:col>7</xdr:col>
      <xdr:colOff>594360</xdr:colOff>
      <xdr:row>10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5C2CA4-253B-4AE0-BE6D-2DF6A2AF1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10</xdr:row>
      <xdr:rowOff>144780</xdr:rowOff>
    </xdr:from>
    <xdr:to>
      <xdr:col>8</xdr:col>
      <xdr:colOff>0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20D4C2-C5EB-44DB-B8F2-AF452A488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601980</xdr:colOff>
      <xdr:row>0</xdr:row>
      <xdr:rowOff>76200</xdr:rowOff>
    </xdr:from>
    <xdr:to>
      <xdr:col>15</xdr:col>
      <xdr:colOff>198120</xdr:colOff>
      <xdr:row>10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CB8273-876A-4FCA-80B4-08C60DAD4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594360</xdr:colOff>
      <xdr:row>0</xdr:row>
      <xdr:rowOff>83820</xdr:rowOff>
    </xdr:from>
    <xdr:to>
      <xdr:col>15</xdr:col>
      <xdr:colOff>198120</xdr:colOff>
      <xdr:row>10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F5DB92-3EDC-498C-893F-270E8F7E1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</xdr:colOff>
      <xdr:row>10</xdr:row>
      <xdr:rowOff>137160</xdr:rowOff>
    </xdr:from>
    <xdr:to>
      <xdr:col>15</xdr:col>
      <xdr:colOff>190500</xdr:colOff>
      <xdr:row>20</xdr:row>
      <xdr:rowOff>160020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A6E5D3-2C6F-4AED-80C7-BA71E4942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1</xdr:row>
      <xdr:rowOff>11430</xdr:rowOff>
    </xdr:from>
    <xdr:to>
      <xdr:col>11</xdr:col>
      <xdr:colOff>388620</xdr:colOff>
      <xdr:row>21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4EAFD4-91D4-820B-B5FA-D207B9517F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03.505333680558" createdVersion="7" refreshedVersion="7" minRefreshableVersion="3" recordCount="31" xr:uid="{D1049512-DED8-4684-84D4-BE2A753BB8CD}">
  <cacheSource type="worksheet">
    <worksheetSource ref="B4:I35" sheet="Dataset"/>
  </cacheSource>
  <cacheFields count="8">
    <cacheField name="Date" numFmtId="165">
      <sharedItems containsSemiMixedTypes="0" containsNonDate="0" containsDate="1" containsString="0" minDate="2022-05-01T00:00:00" maxDate="2022-06-01T00:00:00" count="31"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</sharedItems>
      <fieldGroup base="0">
        <rangePr groupBy="days" startDate="2022-05-01T00:00:00" endDate="2022-06-01T00:00:00" groupInterval="7"/>
        <groupItems count="7">
          <s v="&lt;5/1/2022"/>
          <s v="5/1/2022 - 5/7/2022"/>
          <s v="5/8/2022 - 5/14/2022"/>
          <s v="5/15/2022 - 5/21/2022"/>
          <s v="5/22/2022 - 5/28/2022"/>
          <s v="5/29/2022 - 6/1/2022"/>
          <s v="&gt;6/1/2022"/>
        </groupItems>
      </fieldGroup>
    </cacheField>
    <cacheField name="Day" numFmtId="164">
      <sharedItems containsSemiMixedTypes="0" containsNonDate="0" containsDate="1" containsString="0" minDate="2022-05-01T00:00:00" maxDate="2022-06-01T00:00:00" count="31"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</sharedItems>
    </cacheField>
    <cacheField name="TV" numFmtId="166">
      <sharedItems containsString="0" containsBlank="1" containsNumber="1" containsInteger="1" minValue="0" maxValue="10150"/>
    </cacheField>
    <cacheField name="Fridge" numFmtId="166">
      <sharedItems containsString="0" containsBlank="1" containsNumber="1" containsInteger="1" minValue="0" maxValue="24576"/>
    </cacheField>
    <cacheField name="AC" numFmtId="166">
      <sharedItems containsString="0" containsBlank="1" containsNumber="1" containsInteger="1" minValue="0" maxValue="10470"/>
    </cacheField>
    <cacheField name="Mobile" numFmtId="166">
      <sharedItems containsString="0" containsBlank="1" containsNumber="1" containsInteger="1" minValue="963" maxValue="12023"/>
    </cacheField>
    <cacheField name="Total Sales" numFmtId="166">
      <sharedItems containsSemiMixedTypes="0" containsString="0" containsNumber="1" containsInteger="1" minValue="0" maxValue="40669" count="23">
        <n v="0"/>
        <n v="21741"/>
        <n v="18090"/>
        <n v="34680"/>
        <n v="15239"/>
        <n v="21212"/>
        <n v="40616"/>
        <n v="40669"/>
        <n v="3709"/>
        <n v="33611"/>
        <n v="29594"/>
        <n v="15356"/>
        <n v="33311"/>
        <n v="15938"/>
        <n v="5208"/>
        <n v="25863"/>
        <n v="27944"/>
        <n v="11045"/>
        <n v="37420"/>
        <n v="21921"/>
        <n v="23847"/>
        <n v="38392"/>
        <n v="15853"/>
      </sharedItems>
    </cacheField>
    <cacheField name="Profit" numFmtId="166">
      <sharedItems containsSemiMixedTypes="0" containsString="0" containsNumber="1" minValue="0" maxValue="8376.15" count="23">
        <n v="0"/>
        <n v="3923.3"/>
        <n v="1987.75"/>
        <n v="7152.0000000000009"/>
        <n v="666.3"/>
        <n v="3562.7999999999997"/>
        <n v="8376.15"/>
        <n v="6592.9"/>
        <n v="247.95"/>
        <n v="5238.0999999999995"/>
        <n v="5095.8999999999996"/>
        <n v="1869"/>
        <n v="5172.2"/>
        <n v="2656.6499999999996"/>
        <n v="555.20000000000005"/>
        <n v="5698.8"/>
        <n v="5499.2999999999993"/>
        <n v="1556"/>
        <n v="6349"/>
        <n v="4893"/>
        <n v="4444.7"/>
        <n v="7973.4999999999991"/>
        <n v="2281.0500000000002"/>
      </sharedItems>
    </cacheField>
  </cacheFields>
  <extLst>
    <ext xmlns:x14="http://schemas.microsoft.com/office/spreadsheetml/2009/9/main" uri="{725AE2AE-9491-48be-B2B4-4EB974FC3084}">
      <x14:pivotCacheDefinition pivotCacheId="76488462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03.56982060185" createdVersion="7" refreshedVersion="7" minRefreshableVersion="3" recordCount="12" xr:uid="{E5E5023B-7DA2-4EA1-B2A2-2C5F1E8058AB}">
  <cacheSource type="worksheet">
    <worksheetSource ref="B4:H16" sheet="Dataset 2"/>
  </cacheSource>
  <cacheFields count="7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TV" numFmtId="166">
      <sharedItems containsSemiMixedTypes="0" containsString="0" containsNumber="1" containsInteger="1" minValue="7200" maxValue="245520"/>
    </cacheField>
    <cacheField name="Fridge" numFmtId="166">
      <sharedItems containsSemiMixedTypes="0" containsString="0" containsNumber="1" containsInteger="1" minValue="76632" maxValue="693000"/>
    </cacheField>
    <cacheField name="AC" numFmtId="166">
      <sharedItems containsSemiMixedTypes="0" containsString="0" containsNumber="1" containsInteger="1" minValue="70680" maxValue="281697"/>
    </cacheField>
    <cacheField name="Mobile" numFmtId="166">
      <sharedItems containsSemiMixedTypes="0" containsString="0" containsNumber="1" containsInteger="1" minValue="16244" maxValue="303831"/>
    </cacheField>
    <cacheField name="Total Sales" numFmtId="166">
      <sharedItems containsSemiMixedTypes="0" containsString="0" containsNumber="1" containsInteger="1" minValue="613228" maxValue="1216108"/>
    </cacheField>
    <cacheField name="Profit" numFmtId="166">
      <sharedItems containsSemiMixedTypes="0" containsString="0" containsNumber="1" minValue="142623.4" maxValue="282410.9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03.717005324077" createdVersion="7" refreshedVersion="7" minRefreshableVersion="3" recordCount="31" xr:uid="{A97E7DBD-C05A-4850-9EF8-F89932F9C2F7}">
  <cacheSource type="worksheet">
    <worksheetSource ref="B4:I35" sheet="Dataset (2)"/>
  </cacheSource>
  <cacheFields count="8">
    <cacheField name="Date" numFmtId="165">
      <sharedItems containsSemiMixedTypes="0" containsNonDate="0" containsDate="1" containsString="0" minDate="2022-05-01T00:00:00" maxDate="2022-06-01T00:00:00"/>
    </cacheField>
    <cacheField name="Day" numFmtId="164">
      <sharedItems containsSemiMixedTypes="0" containsNonDate="0" containsDate="1" containsString="0" minDate="2022-05-01T00:00:00" maxDate="2022-06-01T00:00:00" count="31"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</sharedItems>
      <fieldGroup base="1">
        <rangePr groupBy="days" startDate="2022-05-01T00:00:00" endDate="2022-06-01T00:00:00" groupInterval="7"/>
        <groupItems count="7">
          <s v="&lt;5/1/2022"/>
          <s v="5/1/2022 - 5/7/2022"/>
          <s v="5/8/2022 - 5/14/2022"/>
          <s v="5/15/2022 - 5/21/2022"/>
          <s v="5/22/2022 - 5/28/2022"/>
          <s v="5/29/2022 - 6/1/2022"/>
          <s v="&gt;6/1/2022"/>
        </groupItems>
      </fieldGroup>
    </cacheField>
    <cacheField name="TV" numFmtId="166">
      <sharedItems containsString="0" containsBlank="1" containsNumber="1" containsInteger="1" minValue="0" maxValue="10150"/>
    </cacheField>
    <cacheField name="Fridge" numFmtId="166">
      <sharedItems containsString="0" containsBlank="1" containsNumber="1" containsInteger="1" minValue="0" maxValue="24576"/>
    </cacheField>
    <cacheField name="AC" numFmtId="166">
      <sharedItems containsString="0" containsBlank="1" containsNumber="1" containsInteger="1" minValue="0" maxValue="10470"/>
    </cacheField>
    <cacheField name="Mobile" numFmtId="166">
      <sharedItems containsString="0" containsBlank="1" containsNumber="1" containsInteger="1" minValue="963" maxValue="12023"/>
    </cacheField>
    <cacheField name="Total Sales" numFmtId="166">
      <sharedItems containsSemiMixedTypes="0" containsString="0" containsNumber="1" containsInteger="1" minValue="0" maxValue="40669"/>
    </cacheField>
    <cacheField name="Profit" numFmtId="166">
      <sharedItems containsSemiMixedTypes="0" containsString="0" containsNumber="1" minValue="0" maxValue="8376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x v="0"/>
    <m/>
    <m/>
    <m/>
    <m/>
    <x v="0"/>
    <x v="0"/>
  </r>
  <r>
    <x v="1"/>
    <x v="1"/>
    <n v="3839"/>
    <n v="11022"/>
    <n v="1552"/>
    <n v="5328"/>
    <x v="1"/>
    <x v="1"/>
  </r>
  <r>
    <x v="2"/>
    <x v="2"/>
    <n v="1939"/>
    <n v="4179"/>
    <n v="3601"/>
    <n v="8371"/>
    <x v="2"/>
    <x v="2"/>
  </r>
  <r>
    <x v="3"/>
    <x v="3"/>
    <n v="6624"/>
    <n v="19896"/>
    <n v="3472"/>
    <n v="4688"/>
    <x v="3"/>
    <x v="3"/>
  </r>
  <r>
    <x v="4"/>
    <x v="4"/>
    <n v="582"/>
    <n v="1227"/>
    <n v="1600"/>
    <n v="11830"/>
    <x v="4"/>
    <x v="4"/>
  </r>
  <r>
    <x v="5"/>
    <x v="5"/>
    <n v="2904"/>
    <n v="6176"/>
    <n v="9464"/>
    <n v="2668"/>
    <x v="5"/>
    <x v="5"/>
  </r>
  <r>
    <x v="6"/>
    <x v="6"/>
    <m/>
    <m/>
    <m/>
    <m/>
    <x v="0"/>
    <x v="0"/>
  </r>
  <r>
    <x v="7"/>
    <x v="7"/>
    <m/>
    <m/>
    <m/>
    <m/>
    <x v="0"/>
    <x v="0"/>
  </r>
  <r>
    <x v="8"/>
    <x v="8"/>
    <n v="5004"/>
    <n v="24576"/>
    <n v="3353"/>
    <n v="7683"/>
    <x v="6"/>
    <x v="6"/>
  </r>
  <r>
    <x v="9"/>
    <x v="9"/>
    <n v="2152"/>
    <n v="16024"/>
    <n v="10470"/>
    <n v="12023"/>
    <x v="7"/>
    <x v="7"/>
  </r>
  <r>
    <x v="10"/>
    <x v="10"/>
    <n v="0"/>
    <n v="0"/>
    <n v="1653"/>
    <n v="2056"/>
    <x v="8"/>
    <x v="8"/>
  </r>
  <r>
    <x v="11"/>
    <x v="11"/>
    <n v="9142"/>
    <n v="14042"/>
    <n v="742"/>
    <n v="9685"/>
    <x v="9"/>
    <x v="9"/>
  </r>
  <r>
    <x v="12"/>
    <x v="12"/>
    <n v="7744"/>
    <n v="13035"/>
    <n v="2740"/>
    <n v="6075"/>
    <x v="10"/>
    <x v="10"/>
  </r>
  <r>
    <x v="13"/>
    <x v="13"/>
    <m/>
    <m/>
    <m/>
    <m/>
    <x v="0"/>
    <x v="0"/>
  </r>
  <r>
    <x v="14"/>
    <x v="14"/>
    <m/>
    <m/>
    <m/>
    <m/>
    <x v="0"/>
    <x v="0"/>
  </r>
  <r>
    <x v="15"/>
    <x v="15"/>
    <n v="4044"/>
    <n v="2934"/>
    <n v="3896"/>
    <n v="4482"/>
    <x v="11"/>
    <x v="11"/>
  </r>
  <r>
    <x v="16"/>
    <x v="16"/>
    <n v="2792"/>
    <n v="12320"/>
    <n v="7980"/>
    <n v="10219"/>
    <x v="12"/>
    <x v="12"/>
  </r>
  <r>
    <x v="17"/>
    <x v="17"/>
    <n v="4644"/>
    <n v="5751"/>
    <n v="3113"/>
    <n v="2430"/>
    <x v="13"/>
    <x v="13"/>
  </r>
  <r>
    <x v="18"/>
    <x v="18"/>
    <n v="626"/>
    <n v="838"/>
    <n v="1608"/>
    <n v="2136"/>
    <x v="14"/>
    <x v="14"/>
  </r>
  <r>
    <x v="19"/>
    <x v="19"/>
    <n v="6768"/>
    <n v="15348"/>
    <n v="2784"/>
    <n v="963"/>
    <x v="15"/>
    <x v="15"/>
  </r>
  <r>
    <x v="20"/>
    <x v="20"/>
    <m/>
    <m/>
    <m/>
    <m/>
    <x v="0"/>
    <x v="0"/>
  </r>
  <r>
    <x v="21"/>
    <x v="21"/>
    <m/>
    <m/>
    <m/>
    <m/>
    <x v="0"/>
    <x v="0"/>
  </r>
  <r>
    <x v="22"/>
    <x v="22"/>
    <n v="7104"/>
    <n v="14208"/>
    <n v="3510"/>
    <n v="3122"/>
    <x v="16"/>
    <x v="16"/>
  </r>
  <r>
    <x v="23"/>
    <x v="23"/>
    <n v="242"/>
    <n v="1141"/>
    <n v="7930"/>
    <n v="1732"/>
    <x v="17"/>
    <x v="17"/>
  </r>
  <r>
    <x v="24"/>
    <x v="24"/>
    <n v="4081"/>
    <n v="14637"/>
    <n v="10332"/>
    <n v="8370"/>
    <x v="18"/>
    <x v="18"/>
  </r>
  <r>
    <x v="25"/>
    <x v="25"/>
    <n v="2934"/>
    <n v="13437"/>
    <n v="3790"/>
    <n v="1760"/>
    <x v="19"/>
    <x v="19"/>
  </r>
  <r>
    <x v="26"/>
    <x v="26"/>
    <n v="8255"/>
    <n v="12064"/>
    <n v="0"/>
    <n v="3528"/>
    <x v="20"/>
    <x v="20"/>
  </r>
  <r>
    <x v="27"/>
    <x v="27"/>
    <m/>
    <m/>
    <m/>
    <m/>
    <x v="0"/>
    <x v="0"/>
  </r>
  <r>
    <x v="28"/>
    <x v="28"/>
    <m/>
    <m/>
    <m/>
    <m/>
    <x v="0"/>
    <x v="0"/>
  </r>
  <r>
    <x v="29"/>
    <x v="29"/>
    <n v="10150"/>
    <n v="20062"/>
    <n v="6266"/>
    <n v="1914"/>
    <x v="21"/>
    <x v="21"/>
  </r>
  <r>
    <x v="30"/>
    <x v="30"/>
    <n v="2976"/>
    <n v="2796"/>
    <n v="7631"/>
    <n v="2450"/>
    <x v="22"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245520"/>
    <n v="347510"/>
    <n v="149296"/>
    <n v="16244"/>
    <n v="758570"/>
    <n v="155260.4"/>
  </r>
  <r>
    <x v="1"/>
    <n v="139950"/>
    <n v="455560"/>
    <n v="123480"/>
    <n v="95760"/>
    <n v="814750"/>
    <n v="193125"/>
  </r>
  <r>
    <x v="2"/>
    <n v="16860"/>
    <n v="393204"/>
    <n v="224130"/>
    <n v="72478"/>
    <n v="706672"/>
    <n v="171386.2"/>
  </r>
  <r>
    <x v="3"/>
    <n v="23640"/>
    <n v="693000"/>
    <n v="129030"/>
    <n v="169200"/>
    <n v="1014870"/>
    <n v="271918.5"/>
  </r>
  <r>
    <x v="4"/>
    <n v="128520"/>
    <n v="76632"/>
    <n v="207855"/>
    <n v="303831"/>
    <n v="716838"/>
    <n v="142977.60000000001"/>
  </r>
  <r>
    <x v="5"/>
    <n v="146520"/>
    <n v="466050"/>
    <n v="253770"/>
    <n v="65940"/>
    <n v="932280"/>
    <n v="209017.5"/>
  </r>
  <r>
    <x v="6"/>
    <n v="147360"/>
    <n v="369768"/>
    <n v="70680"/>
    <n v="25420"/>
    <n v="613228"/>
    <n v="142623.4"/>
  </r>
  <r>
    <x v="7"/>
    <n v="63300"/>
    <n v="528147"/>
    <n v="193936"/>
    <n v="35898"/>
    <n v="821281"/>
    <n v="202839"/>
  </r>
  <r>
    <x v="8"/>
    <n v="155820"/>
    <n v="399360"/>
    <n v="100350"/>
    <n v="145320"/>
    <n v="800850"/>
    <n v="186772.5"/>
  </r>
  <r>
    <x v="9"/>
    <n v="7200"/>
    <n v="201345"/>
    <n v="281697"/>
    <n v="191270"/>
    <n v="681512"/>
    <n v="151195.54999999999"/>
  </r>
  <r>
    <x v="10"/>
    <n v="143640"/>
    <n v="315900"/>
    <n v="232200"/>
    <n v="21330"/>
    <n v="713070"/>
    <n v="149296.5"/>
  </r>
  <r>
    <x v="11"/>
    <n v="236880"/>
    <n v="647218"/>
    <n v="184450"/>
    <n v="147560"/>
    <n v="1216108"/>
    <n v="282410.900000000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d v="2022-05-01T00:00:00"/>
    <x v="0"/>
    <m/>
    <m/>
    <m/>
    <m/>
    <n v="0"/>
    <n v="0"/>
  </r>
  <r>
    <d v="2022-05-02T00:00:00"/>
    <x v="1"/>
    <n v="3839"/>
    <n v="11022"/>
    <n v="1552"/>
    <n v="5328"/>
    <n v="21741"/>
    <n v="3923.3"/>
  </r>
  <r>
    <d v="2022-05-03T00:00:00"/>
    <x v="2"/>
    <n v="1939"/>
    <n v="4179"/>
    <n v="3601"/>
    <n v="8371"/>
    <n v="18090"/>
    <n v="1987.75"/>
  </r>
  <r>
    <d v="2022-05-04T00:00:00"/>
    <x v="3"/>
    <n v="6624"/>
    <n v="19896"/>
    <n v="3472"/>
    <n v="4688"/>
    <n v="34680"/>
    <n v="7152.0000000000009"/>
  </r>
  <r>
    <d v="2022-05-05T00:00:00"/>
    <x v="4"/>
    <n v="582"/>
    <n v="1227"/>
    <n v="1600"/>
    <n v="11830"/>
    <n v="15239"/>
    <n v="666.3"/>
  </r>
  <r>
    <d v="2022-05-06T00:00:00"/>
    <x v="5"/>
    <n v="2904"/>
    <n v="6176"/>
    <n v="9464"/>
    <n v="2668"/>
    <n v="21212"/>
    <n v="3562.7999999999997"/>
  </r>
  <r>
    <d v="2022-05-07T00:00:00"/>
    <x v="6"/>
    <m/>
    <m/>
    <m/>
    <m/>
    <n v="0"/>
    <n v="0"/>
  </r>
  <r>
    <d v="2022-05-08T00:00:00"/>
    <x v="7"/>
    <m/>
    <m/>
    <m/>
    <m/>
    <n v="0"/>
    <n v="0"/>
  </r>
  <r>
    <d v="2022-05-09T00:00:00"/>
    <x v="8"/>
    <n v="5004"/>
    <n v="24576"/>
    <n v="3353"/>
    <n v="7683"/>
    <n v="40616"/>
    <n v="8376.15"/>
  </r>
  <r>
    <d v="2022-05-10T00:00:00"/>
    <x v="9"/>
    <n v="2152"/>
    <n v="16024"/>
    <n v="10470"/>
    <n v="12023"/>
    <n v="40669"/>
    <n v="6592.9"/>
  </r>
  <r>
    <d v="2022-05-11T00:00:00"/>
    <x v="10"/>
    <n v="0"/>
    <n v="0"/>
    <n v="1653"/>
    <n v="2056"/>
    <n v="3709"/>
    <n v="247.95"/>
  </r>
  <r>
    <d v="2022-05-12T00:00:00"/>
    <x v="11"/>
    <n v="9142"/>
    <n v="14042"/>
    <n v="742"/>
    <n v="9685"/>
    <n v="33611"/>
    <n v="5238.0999999999995"/>
  </r>
  <r>
    <d v="2022-05-13T00:00:00"/>
    <x v="12"/>
    <n v="7744"/>
    <n v="13035"/>
    <n v="2740"/>
    <n v="6075"/>
    <n v="29594"/>
    <n v="5095.8999999999996"/>
  </r>
  <r>
    <d v="2022-05-14T00:00:00"/>
    <x v="13"/>
    <m/>
    <m/>
    <m/>
    <m/>
    <n v="0"/>
    <n v="0"/>
  </r>
  <r>
    <d v="2022-05-15T00:00:00"/>
    <x v="14"/>
    <m/>
    <m/>
    <m/>
    <m/>
    <n v="0"/>
    <n v="0"/>
  </r>
  <r>
    <d v="2022-05-16T00:00:00"/>
    <x v="15"/>
    <n v="4044"/>
    <n v="2934"/>
    <n v="3896"/>
    <n v="4482"/>
    <n v="15356"/>
    <n v="1869"/>
  </r>
  <r>
    <d v="2022-05-17T00:00:00"/>
    <x v="16"/>
    <n v="2792"/>
    <n v="12320"/>
    <n v="7980"/>
    <n v="10219"/>
    <n v="33311"/>
    <n v="5172.2"/>
  </r>
  <r>
    <d v="2022-05-18T00:00:00"/>
    <x v="17"/>
    <n v="4644"/>
    <n v="5751"/>
    <n v="3113"/>
    <n v="2430"/>
    <n v="15938"/>
    <n v="2656.6499999999996"/>
  </r>
  <r>
    <d v="2022-05-19T00:00:00"/>
    <x v="18"/>
    <n v="626"/>
    <n v="838"/>
    <n v="1608"/>
    <n v="2136"/>
    <n v="5208"/>
    <n v="555.20000000000005"/>
  </r>
  <r>
    <d v="2022-05-20T00:00:00"/>
    <x v="19"/>
    <n v="6768"/>
    <n v="15348"/>
    <n v="2784"/>
    <n v="963"/>
    <n v="25863"/>
    <n v="5698.8"/>
  </r>
  <r>
    <d v="2022-05-21T00:00:00"/>
    <x v="20"/>
    <m/>
    <m/>
    <m/>
    <m/>
    <n v="0"/>
    <n v="0"/>
  </r>
  <r>
    <d v="2022-05-22T00:00:00"/>
    <x v="21"/>
    <m/>
    <m/>
    <m/>
    <m/>
    <n v="0"/>
    <n v="0"/>
  </r>
  <r>
    <d v="2022-05-23T00:00:00"/>
    <x v="22"/>
    <n v="7104"/>
    <n v="14208"/>
    <n v="3510"/>
    <n v="3122"/>
    <n v="27944"/>
    <n v="5499.2999999999993"/>
  </r>
  <r>
    <d v="2022-05-24T00:00:00"/>
    <x v="23"/>
    <n v="242"/>
    <n v="1141"/>
    <n v="7930"/>
    <n v="1732"/>
    <n v="11045"/>
    <n v="1556"/>
  </r>
  <r>
    <d v="2022-05-25T00:00:00"/>
    <x v="24"/>
    <n v="4081"/>
    <n v="14637"/>
    <n v="10332"/>
    <n v="8370"/>
    <n v="37420"/>
    <n v="6349"/>
  </r>
  <r>
    <d v="2022-05-26T00:00:00"/>
    <x v="25"/>
    <n v="2934"/>
    <n v="13437"/>
    <n v="3790"/>
    <n v="1760"/>
    <n v="21921"/>
    <n v="4893"/>
  </r>
  <r>
    <d v="2022-05-27T00:00:00"/>
    <x v="26"/>
    <n v="8255"/>
    <n v="12064"/>
    <n v="0"/>
    <n v="3528"/>
    <n v="23847"/>
    <n v="4444.7"/>
  </r>
  <r>
    <d v="2022-05-28T00:00:00"/>
    <x v="27"/>
    <m/>
    <m/>
    <m/>
    <m/>
    <n v="0"/>
    <n v="0"/>
  </r>
  <r>
    <d v="2022-05-29T00:00:00"/>
    <x v="28"/>
    <m/>
    <m/>
    <m/>
    <m/>
    <n v="0"/>
    <n v="0"/>
  </r>
  <r>
    <d v="2022-05-30T00:00:00"/>
    <x v="29"/>
    <n v="10150"/>
    <n v="20062"/>
    <n v="6266"/>
    <n v="1914"/>
    <n v="38392"/>
    <n v="7973.4999999999991"/>
  </r>
  <r>
    <d v="2022-05-31T00:00:00"/>
    <x v="30"/>
    <n v="2976"/>
    <n v="2796"/>
    <n v="7631"/>
    <n v="2450"/>
    <n v="15853"/>
    <n v="2281.05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691AFF-F674-440C-9EF8-005C560B0312}" name="PivotTable1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9">
  <location ref="A3:B35" firstHeaderRow="1" firstDataRow="1" firstDataCol="1"/>
  <pivotFields count="8">
    <pivotField numFmtId="165" showAll="0"/>
    <pivotField axis="axisRow" numFmtId="16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dataField="1" numFmtId="166" showAll="0"/>
    <pivotField numFmtId="166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Total Sales" fld="6" baseField="0" baseItem="0"/>
  </dataFields>
  <formats count="6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</formats>
  <chartFormats count="4"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EB28A9-7EE6-4259-9F94-0B4838E5D8BC}" name="PivotTable18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4">
  <location ref="A3:B9" firstHeaderRow="1" firstDataRow="1" firstDataCol="1"/>
  <pivotFields count="8">
    <pivotField numFmtId="165" showAll="0"/>
    <pivotField axis="axisRow" numFmtId="164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dataField="1" numFmtId="166" showAll="0"/>
    <pivotField numFmtId="166" showAll="0"/>
  </pivotFields>
  <rowFields count="1">
    <field x="1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Total Sales" fld="6" baseField="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">
            <x v="1"/>
            <x v="2"/>
            <x v="3"/>
            <x v="4"/>
            <x v="5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5">
            <x v="1"/>
            <x v="2"/>
            <x v="3"/>
            <x v="4"/>
            <x v="5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5D19E-A44C-489E-8832-88B861D12991}" name="PivotTable1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7">
  <location ref="A3:B16" firstHeaderRow="1" firstDataRow="1" firstDataCol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166" showAll="0"/>
    <pivotField numFmtId="166" showAll="0"/>
    <pivotField numFmtId="166" showAll="0"/>
    <pivotField numFmtId="166" showAll="0"/>
    <pivotField dataField="1" numFmtId="166" showAll="0"/>
    <pivotField numFmtId="166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Total Sales" fld="5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AFFA-54F0-49E5-8EE1-191A76FCC83D}">
  <dimension ref="B2:I35"/>
  <sheetViews>
    <sheetView showGridLines="0" topLeftCell="A4" workbookViewId="0">
      <selection activeCell="C6" sqref="B4:I35"/>
    </sheetView>
  </sheetViews>
  <sheetFormatPr defaultRowHeight="19.95" customHeight="1" x14ac:dyDescent="0.3"/>
  <cols>
    <col min="1" max="1" width="4.77734375" style="1" customWidth="1"/>
    <col min="2" max="2" width="5.44140625" style="1" bestFit="1" customWidth="1"/>
    <col min="3" max="3" width="8.88671875" style="1"/>
    <col min="4" max="7" width="10" style="1" bestFit="1" customWidth="1"/>
    <col min="8" max="8" width="11.109375" style="1" bestFit="1" customWidth="1"/>
    <col min="9" max="9" width="9.33203125" style="1" customWidth="1"/>
    <col min="10" max="16384" width="8.88671875" style="1"/>
  </cols>
  <sheetData>
    <row r="2" spans="2:9" ht="19.95" customHeight="1" x14ac:dyDescent="0.3">
      <c r="B2" s="17" t="s">
        <v>8</v>
      </c>
      <c r="C2" s="17"/>
      <c r="D2" s="17"/>
      <c r="E2" s="17"/>
      <c r="F2" s="17"/>
      <c r="G2" s="17"/>
      <c r="H2" s="17"/>
      <c r="I2" s="17"/>
    </row>
    <row r="4" spans="2:9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19.95" customHeight="1" x14ac:dyDescent="0.3">
      <c r="B5" s="7">
        <v>44682</v>
      </c>
      <c r="C5" s="3">
        <f>B5</f>
        <v>44682</v>
      </c>
      <c r="D5" s="8"/>
      <c r="E5" s="8"/>
      <c r="F5" s="8"/>
      <c r="G5" s="8"/>
      <c r="H5" s="8">
        <f>SUM(D5:G5)</f>
        <v>0</v>
      </c>
      <c r="I5" s="8">
        <f>D5*10%+E5*30%+F5*15%+G525%</f>
        <v>0</v>
      </c>
    </row>
    <row r="6" spans="2:9" ht="19.95" customHeight="1" x14ac:dyDescent="0.3">
      <c r="B6" s="7">
        <v>44683</v>
      </c>
      <c r="C6" s="3">
        <f t="shared" ref="C6:C35" si="0">B6</f>
        <v>44683</v>
      </c>
      <c r="D6" s="8">
        <v>3839</v>
      </c>
      <c r="E6" s="8">
        <v>11022</v>
      </c>
      <c r="F6" s="8">
        <v>1552</v>
      </c>
      <c r="G6" s="8">
        <v>5328</v>
      </c>
      <c r="H6" s="8">
        <f t="shared" ref="H6:H35" si="1">SUM(D6:G6)</f>
        <v>21741</v>
      </c>
      <c r="I6" s="8">
        <f t="shared" ref="I6:I35" si="2">D6*10%+E6*30%+F6*15%+G526%</f>
        <v>3923.3</v>
      </c>
    </row>
    <row r="7" spans="2:9" ht="19.95" customHeight="1" x14ac:dyDescent="0.3">
      <c r="B7" s="7">
        <v>44684</v>
      </c>
      <c r="C7" s="3">
        <f t="shared" si="0"/>
        <v>44684</v>
      </c>
      <c r="D7" s="8">
        <v>1939</v>
      </c>
      <c r="E7" s="8">
        <v>4179</v>
      </c>
      <c r="F7" s="8">
        <v>3601</v>
      </c>
      <c r="G7" s="8">
        <v>8371</v>
      </c>
      <c r="H7" s="8">
        <f t="shared" si="1"/>
        <v>18090</v>
      </c>
      <c r="I7" s="8">
        <f t="shared" si="2"/>
        <v>1987.75</v>
      </c>
    </row>
    <row r="8" spans="2:9" ht="19.95" customHeight="1" x14ac:dyDescent="0.3">
      <c r="B8" s="7">
        <v>44685</v>
      </c>
      <c r="C8" s="3">
        <f t="shared" si="0"/>
        <v>44685</v>
      </c>
      <c r="D8" s="8">
        <v>6624</v>
      </c>
      <c r="E8" s="8">
        <v>19896</v>
      </c>
      <c r="F8" s="8">
        <v>3472</v>
      </c>
      <c r="G8" s="8">
        <v>4688</v>
      </c>
      <c r="H8" s="8">
        <f t="shared" si="1"/>
        <v>34680</v>
      </c>
      <c r="I8" s="8">
        <f t="shared" si="2"/>
        <v>7152.0000000000009</v>
      </c>
    </row>
    <row r="9" spans="2:9" ht="19.95" customHeight="1" x14ac:dyDescent="0.3">
      <c r="B9" s="7">
        <v>44686</v>
      </c>
      <c r="C9" s="3">
        <f t="shared" si="0"/>
        <v>44686</v>
      </c>
      <c r="D9" s="8">
        <v>582</v>
      </c>
      <c r="E9" s="8">
        <v>1227</v>
      </c>
      <c r="F9" s="8">
        <v>1600</v>
      </c>
      <c r="G9" s="8">
        <v>11830</v>
      </c>
      <c r="H9" s="8">
        <f t="shared" si="1"/>
        <v>15239</v>
      </c>
      <c r="I9" s="8">
        <f t="shared" si="2"/>
        <v>666.3</v>
      </c>
    </row>
    <row r="10" spans="2:9" ht="19.95" customHeight="1" x14ac:dyDescent="0.3">
      <c r="B10" s="7">
        <v>44687</v>
      </c>
      <c r="C10" s="3">
        <f t="shared" si="0"/>
        <v>44687</v>
      </c>
      <c r="D10" s="8">
        <v>2904</v>
      </c>
      <c r="E10" s="8">
        <v>6176</v>
      </c>
      <c r="F10" s="8">
        <v>9464</v>
      </c>
      <c r="G10" s="8">
        <v>2668</v>
      </c>
      <c r="H10" s="8">
        <f t="shared" si="1"/>
        <v>21212</v>
      </c>
      <c r="I10" s="8">
        <f t="shared" si="2"/>
        <v>3562.7999999999997</v>
      </c>
    </row>
    <row r="11" spans="2:9" ht="19.95" customHeight="1" x14ac:dyDescent="0.3">
      <c r="B11" s="7">
        <v>44688</v>
      </c>
      <c r="C11" s="3">
        <f t="shared" si="0"/>
        <v>44688</v>
      </c>
      <c r="D11" s="8"/>
      <c r="E11" s="8"/>
      <c r="F11" s="8"/>
      <c r="G11" s="8"/>
      <c r="H11" s="8">
        <f t="shared" si="1"/>
        <v>0</v>
      </c>
      <c r="I11" s="8">
        <f t="shared" si="2"/>
        <v>0</v>
      </c>
    </row>
    <row r="12" spans="2:9" ht="19.95" customHeight="1" x14ac:dyDescent="0.3">
      <c r="B12" s="7">
        <v>44689</v>
      </c>
      <c r="C12" s="3">
        <f t="shared" si="0"/>
        <v>44689</v>
      </c>
      <c r="D12" s="8"/>
      <c r="E12" s="8"/>
      <c r="F12" s="8"/>
      <c r="G12" s="8"/>
      <c r="H12" s="8">
        <f t="shared" si="1"/>
        <v>0</v>
      </c>
      <c r="I12" s="8">
        <f t="shared" si="2"/>
        <v>0</v>
      </c>
    </row>
    <row r="13" spans="2:9" ht="19.95" customHeight="1" x14ac:dyDescent="0.3">
      <c r="B13" s="7">
        <v>44690</v>
      </c>
      <c r="C13" s="3">
        <f t="shared" si="0"/>
        <v>44690</v>
      </c>
      <c r="D13" s="8">
        <v>5004</v>
      </c>
      <c r="E13" s="8">
        <v>24576</v>
      </c>
      <c r="F13" s="8">
        <v>3353</v>
      </c>
      <c r="G13" s="8">
        <v>7683</v>
      </c>
      <c r="H13" s="8">
        <f t="shared" si="1"/>
        <v>40616</v>
      </c>
      <c r="I13" s="8">
        <f t="shared" si="2"/>
        <v>8376.15</v>
      </c>
    </row>
    <row r="14" spans="2:9" ht="19.95" customHeight="1" x14ac:dyDescent="0.3">
      <c r="B14" s="7">
        <v>44691</v>
      </c>
      <c r="C14" s="3">
        <f t="shared" si="0"/>
        <v>44691</v>
      </c>
      <c r="D14" s="8">
        <v>2152</v>
      </c>
      <c r="E14" s="8">
        <v>16024</v>
      </c>
      <c r="F14" s="8">
        <v>10470</v>
      </c>
      <c r="G14" s="8">
        <v>12023</v>
      </c>
      <c r="H14" s="8">
        <f t="shared" si="1"/>
        <v>40669</v>
      </c>
      <c r="I14" s="8">
        <f t="shared" si="2"/>
        <v>6592.9</v>
      </c>
    </row>
    <row r="15" spans="2:9" ht="19.95" customHeight="1" x14ac:dyDescent="0.3">
      <c r="B15" s="7">
        <v>44692</v>
      </c>
      <c r="C15" s="3">
        <f t="shared" si="0"/>
        <v>44692</v>
      </c>
      <c r="D15" s="8">
        <v>0</v>
      </c>
      <c r="E15" s="8">
        <v>0</v>
      </c>
      <c r="F15" s="8">
        <v>1653</v>
      </c>
      <c r="G15" s="8">
        <v>2056</v>
      </c>
      <c r="H15" s="8">
        <f t="shared" si="1"/>
        <v>3709</v>
      </c>
      <c r="I15" s="8">
        <f t="shared" si="2"/>
        <v>247.95</v>
      </c>
    </row>
    <row r="16" spans="2:9" ht="19.95" customHeight="1" x14ac:dyDescent="0.3">
      <c r="B16" s="7">
        <v>44693</v>
      </c>
      <c r="C16" s="3">
        <f t="shared" si="0"/>
        <v>44693</v>
      </c>
      <c r="D16" s="8">
        <v>9142</v>
      </c>
      <c r="E16" s="8">
        <v>14042</v>
      </c>
      <c r="F16" s="8">
        <v>742</v>
      </c>
      <c r="G16" s="8">
        <v>9685</v>
      </c>
      <c r="H16" s="8">
        <f t="shared" si="1"/>
        <v>33611</v>
      </c>
      <c r="I16" s="8">
        <f t="shared" si="2"/>
        <v>5238.0999999999995</v>
      </c>
    </row>
    <row r="17" spans="2:9" ht="19.95" customHeight="1" x14ac:dyDescent="0.3">
      <c r="B17" s="7">
        <v>44694</v>
      </c>
      <c r="C17" s="3">
        <f t="shared" si="0"/>
        <v>44694</v>
      </c>
      <c r="D17" s="8">
        <v>7744</v>
      </c>
      <c r="E17" s="8">
        <v>13035</v>
      </c>
      <c r="F17" s="8">
        <v>2740</v>
      </c>
      <c r="G17" s="8">
        <v>6075</v>
      </c>
      <c r="H17" s="8">
        <f t="shared" si="1"/>
        <v>29594</v>
      </c>
      <c r="I17" s="8">
        <f t="shared" si="2"/>
        <v>5095.8999999999996</v>
      </c>
    </row>
    <row r="18" spans="2:9" ht="19.95" customHeight="1" x14ac:dyDescent="0.3">
      <c r="B18" s="7">
        <v>44695</v>
      </c>
      <c r="C18" s="3">
        <f t="shared" si="0"/>
        <v>44695</v>
      </c>
      <c r="D18" s="8"/>
      <c r="E18" s="8"/>
      <c r="F18" s="8"/>
      <c r="G18" s="8"/>
      <c r="H18" s="8">
        <f t="shared" si="1"/>
        <v>0</v>
      </c>
      <c r="I18" s="8">
        <f t="shared" si="2"/>
        <v>0</v>
      </c>
    </row>
    <row r="19" spans="2:9" ht="19.95" customHeight="1" x14ac:dyDescent="0.3">
      <c r="B19" s="7">
        <v>44696</v>
      </c>
      <c r="C19" s="3">
        <f t="shared" si="0"/>
        <v>44696</v>
      </c>
      <c r="D19" s="8"/>
      <c r="E19" s="8"/>
      <c r="F19" s="8"/>
      <c r="G19" s="8"/>
      <c r="H19" s="8">
        <f t="shared" si="1"/>
        <v>0</v>
      </c>
      <c r="I19" s="8">
        <f t="shared" si="2"/>
        <v>0</v>
      </c>
    </row>
    <row r="20" spans="2:9" ht="19.95" customHeight="1" x14ac:dyDescent="0.3">
      <c r="B20" s="7">
        <v>44697</v>
      </c>
      <c r="C20" s="3">
        <f t="shared" si="0"/>
        <v>44697</v>
      </c>
      <c r="D20" s="8">
        <v>4044</v>
      </c>
      <c r="E20" s="8">
        <v>2934</v>
      </c>
      <c r="F20" s="8">
        <v>3896</v>
      </c>
      <c r="G20" s="8">
        <v>4482</v>
      </c>
      <c r="H20" s="8">
        <f t="shared" si="1"/>
        <v>15356</v>
      </c>
      <c r="I20" s="8">
        <f t="shared" si="2"/>
        <v>1869</v>
      </c>
    </row>
    <row r="21" spans="2:9" ht="19.95" customHeight="1" x14ac:dyDescent="0.3">
      <c r="B21" s="7">
        <v>44698</v>
      </c>
      <c r="C21" s="3">
        <f t="shared" si="0"/>
        <v>44698</v>
      </c>
      <c r="D21" s="8">
        <v>2792</v>
      </c>
      <c r="E21" s="8">
        <v>12320</v>
      </c>
      <c r="F21" s="8">
        <v>7980</v>
      </c>
      <c r="G21" s="8">
        <v>10219</v>
      </c>
      <c r="H21" s="8">
        <f t="shared" si="1"/>
        <v>33311</v>
      </c>
      <c r="I21" s="8">
        <f t="shared" si="2"/>
        <v>5172.2</v>
      </c>
    </row>
    <row r="22" spans="2:9" ht="19.95" customHeight="1" x14ac:dyDescent="0.3">
      <c r="B22" s="7">
        <v>44699</v>
      </c>
      <c r="C22" s="3">
        <f t="shared" si="0"/>
        <v>44699</v>
      </c>
      <c r="D22" s="8">
        <v>4644</v>
      </c>
      <c r="E22" s="8">
        <v>5751</v>
      </c>
      <c r="F22" s="8">
        <v>3113</v>
      </c>
      <c r="G22" s="8">
        <v>2430</v>
      </c>
      <c r="H22" s="8">
        <f t="shared" si="1"/>
        <v>15938</v>
      </c>
      <c r="I22" s="8">
        <f t="shared" si="2"/>
        <v>2656.6499999999996</v>
      </c>
    </row>
    <row r="23" spans="2:9" ht="19.95" customHeight="1" x14ac:dyDescent="0.3">
      <c r="B23" s="7">
        <v>44700</v>
      </c>
      <c r="C23" s="3">
        <f t="shared" si="0"/>
        <v>44700</v>
      </c>
      <c r="D23" s="8">
        <v>626</v>
      </c>
      <c r="E23" s="8">
        <v>838</v>
      </c>
      <c r="F23" s="8">
        <v>1608</v>
      </c>
      <c r="G23" s="8">
        <v>2136</v>
      </c>
      <c r="H23" s="8">
        <f t="shared" si="1"/>
        <v>5208</v>
      </c>
      <c r="I23" s="8">
        <f t="shared" si="2"/>
        <v>555.20000000000005</v>
      </c>
    </row>
    <row r="24" spans="2:9" ht="19.95" customHeight="1" x14ac:dyDescent="0.3">
      <c r="B24" s="7">
        <v>44701</v>
      </c>
      <c r="C24" s="3">
        <f t="shared" si="0"/>
        <v>44701</v>
      </c>
      <c r="D24" s="8">
        <v>6768</v>
      </c>
      <c r="E24" s="8">
        <v>15348</v>
      </c>
      <c r="F24" s="8">
        <v>2784</v>
      </c>
      <c r="G24" s="8">
        <v>963</v>
      </c>
      <c r="H24" s="8">
        <f t="shared" si="1"/>
        <v>25863</v>
      </c>
      <c r="I24" s="8">
        <f t="shared" si="2"/>
        <v>5698.8</v>
      </c>
    </row>
    <row r="25" spans="2:9" ht="19.95" customHeight="1" x14ac:dyDescent="0.3">
      <c r="B25" s="7">
        <v>44702</v>
      </c>
      <c r="C25" s="3">
        <f t="shared" si="0"/>
        <v>44702</v>
      </c>
      <c r="D25" s="8"/>
      <c r="E25" s="8"/>
      <c r="F25" s="8"/>
      <c r="G25" s="8"/>
      <c r="H25" s="8">
        <f t="shared" si="1"/>
        <v>0</v>
      </c>
      <c r="I25" s="8">
        <f t="shared" si="2"/>
        <v>0</v>
      </c>
    </row>
    <row r="26" spans="2:9" ht="19.95" customHeight="1" x14ac:dyDescent="0.3">
      <c r="B26" s="7">
        <v>44703</v>
      </c>
      <c r="C26" s="3">
        <f t="shared" si="0"/>
        <v>44703</v>
      </c>
      <c r="D26" s="8"/>
      <c r="E26" s="8"/>
      <c r="F26" s="8"/>
      <c r="G26" s="8"/>
      <c r="H26" s="8">
        <f t="shared" si="1"/>
        <v>0</v>
      </c>
      <c r="I26" s="8">
        <f t="shared" si="2"/>
        <v>0</v>
      </c>
    </row>
    <row r="27" spans="2:9" ht="19.95" customHeight="1" x14ac:dyDescent="0.3">
      <c r="B27" s="7">
        <v>44704</v>
      </c>
      <c r="C27" s="3">
        <f t="shared" si="0"/>
        <v>44704</v>
      </c>
      <c r="D27" s="8">
        <v>7104</v>
      </c>
      <c r="E27" s="8">
        <v>14208</v>
      </c>
      <c r="F27" s="8">
        <v>3510</v>
      </c>
      <c r="G27" s="8">
        <v>3122</v>
      </c>
      <c r="H27" s="8">
        <f t="shared" si="1"/>
        <v>27944</v>
      </c>
      <c r="I27" s="8">
        <f t="shared" si="2"/>
        <v>5499.2999999999993</v>
      </c>
    </row>
    <row r="28" spans="2:9" ht="19.95" customHeight="1" x14ac:dyDescent="0.3">
      <c r="B28" s="7">
        <v>44705</v>
      </c>
      <c r="C28" s="3">
        <f t="shared" si="0"/>
        <v>44705</v>
      </c>
      <c r="D28" s="8">
        <v>242</v>
      </c>
      <c r="E28" s="8">
        <v>1141</v>
      </c>
      <c r="F28" s="8">
        <v>7930</v>
      </c>
      <c r="G28" s="8">
        <v>1732</v>
      </c>
      <c r="H28" s="8">
        <f t="shared" si="1"/>
        <v>11045</v>
      </c>
      <c r="I28" s="8">
        <f t="shared" si="2"/>
        <v>1556</v>
      </c>
    </row>
    <row r="29" spans="2:9" ht="19.95" customHeight="1" x14ac:dyDescent="0.3">
      <c r="B29" s="7">
        <v>44706</v>
      </c>
      <c r="C29" s="3">
        <f t="shared" si="0"/>
        <v>44706</v>
      </c>
      <c r="D29" s="8">
        <v>4081</v>
      </c>
      <c r="E29" s="8">
        <v>14637</v>
      </c>
      <c r="F29" s="8">
        <v>10332</v>
      </c>
      <c r="G29" s="8">
        <v>8370</v>
      </c>
      <c r="H29" s="8">
        <f t="shared" si="1"/>
        <v>37420</v>
      </c>
      <c r="I29" s="8">
        <f t="shared" si="2"/>
        <v>6349</v>
      </c>
    </row>
    <row r="30" spans="2:9" ht="19.95" customHeight="1" x14ac:dyDescent="0.3">
      <c r="B30" s="7">
        <v>44707</v>
      </c>
      <c r="C30" s="3">
        <f t="shared" si="0"/>
        <v>44707</v>
      </c>
      <c r="D30" s="8">
        <v>2934</v>
      </c>
      <c r="E30" s="8">
        <v>13437</v>
      </c>
      <c r="F30" s="8">
        <v>3790</v>
      </c>
      <c r="G30" s="8">
        <v>1760</v>
      </c>
      <c r="H30" s="8">
        <f t="shared" si="1"/>
        <v>21921</v>
      </c>
      <c r="I30" s="8">
        <f t="shared" si="2"/>
        <v>4893</v>
      </c>
    </row>
    <row r="31" spans="2:9" ht="19.95" customHeight="1" x14ac:dyDescent="0.3">
      <c r="B31" s="7">
        <v>44708</v>
      </c>
      <c r="C31" s="3">
        <f t="shared" si="0"/>
        <v>44708</v>
      </c>
      <c r="D31" s="8">
        <v>8255</v>
      </c>
      <c r="E31" s="8">
        <v>12064</v>
      </c>
      <c r="F31" s="8">
        <v>0</v>
      </c>
      <c r="G31" s="8">
        <v>3528</v>
      </c>
      <c r="H31" s="8">
        <f t="shared" si="1"/>
        <v>23847</v>
      </c>
      <c r="I31" s="8">
        <f t="shared" si="2"/>
        <v>4444.7</v>
      </c>
    </row>
    <row r="32" spans="2:9" ht="19.95" customHeight="1" x14ac:dyDescent="0.3">
      <c r="B32" s="7">
        <v>44709</v>
      </c>
      <c r="C32" s="3">
        <f t="shared" si="0"/>
        <v>44709</v>
      </c>
      <c r="D32" s="8"/>
      <c r="E32" s="8"/>
      <c r="F32" s="8"/>
      <c r="G32" s="8"/>
      <c r="H32" s="8">
        <f t="shared" si="1"/>
        <v>0</v>
      </c>
      <c r="I32" s="8">
        <f t="shared" si="2"/>
        <v>0</v>
      </c>
    </row>
    <row r="33" spans="2:9" ht="19.95" customHeight="1" x14ac:dyDescent="0.3">
      <c r="B33" s="7">
        <v>44710</v>
      </c>
      <c r="C33" s="3">
        <f t="shared" si="0"/>
        <v>44710</v>
      </c>
      <c r="D33" s="8"/>
      <c r="E33" s="8"/>
      <c r="F33" s="8"/>
      <c r="G33" s="8"/>
      <c r="H33" s="8">
        <f t="shared" si="1"/>
        <v>0</v>
      </c>
      <c r="I33" s="8">
        <f t="shared" si="2"/>
        <v>0</v>
      </c>
    </row>
    <row r="34" spans="2:9" ht="19.95" customHeight="1" x14ac:dyDescent="0.3">
      <c r="B34" s="7">
        <v>44711</v>
      </c>
      <c r="C34" s="3">
        <f t="shared" si="0"/>
        <v>44711</v>
      </c>
      <c r="D34" s="8">
        <v>10150</v>
      </c>
      <c r="E34" s="8">
        <v>20062</v>
      </c>
      <c r="F34" s="8">
        <v>6266</v>
      </c>
      <c r="G34" s="8">
        <v>1914</v>
      </c>
      <c r="H34" s="8">
        <f t="shared" si="1"/>
        <v>38392</v>
      </c>
      <c r="I34" s="8">
        <f t="shared" si="2"/>
        <v>7973.4999999999991</v>
      </c>
    </row>
    <row r="35" spans="2:9" ht="19.95" customHeight="1" x14ac:dyDescent="0.3">
      <c r="B35" s="7">
        <v>44712</v>
      </c>
      <c r="C35" s="3">
        <f t="shared" si="0"/>
        <v>44712</v>
      </c>
      <c r="D35" s="8">
        <v>2976</v>
      </c>
      <c r="E35" s="8">
        <v>2796</v>
      </c>
      <c r="F35" s="8">
        <v>7631</v>
      </c>
      <c r="G35" s="8">
        <v>2450</v>
      </c>
      <c r="H35" s="8">
        <f t="shared" si="1"/>
        <v>15853</v>
      </c>
      <c r="I35" s="8">
        <f t="shared" si="2"/>
        <v>2281.0500000000002</v>
      </c>
    </row>
  </sheetData>
  <mergeCells count="1">
    <mergeCell ref="B2:I2"/>
  </mergeCells>
  <conditionalFormatting sqref="B5:C35">
    <cfRule type="expression" dxfId="30" priority="1">
      <formula>WEEKDAY($B5,2)&gt;5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D591-308E-4A78-AC28-951839A92A10}">
  <dimension ref="A3:B35"/>
  <sheetViews>
    <sheetView showGridLines="0" workbookViewId="0">
      <selection activeCell="A5" sqref="A5"/>
    </sheetView>
  </sheetViews>
  <sheetFormatPr defaultRowHeight="14.4" x14ac:dyDescent="0.3"/>
  <cols>
    <col min="1" max="1" width="12.5546875" bestFit="1" customWidth="1"/>
    <col min="2" max="2" width="16.44140625" bestFit="1" customWidth="1"/>
  </cols>
  <sheetData>
    <row r="3" spans="1:2" x14ac:dyDescent="0.3">
      <c r="A3" s="10" t="s">
        <v>9</v>
      </c>
      <c r="B3" s="6" t="s">
        <v>11</v>
      </c>
    </row>
    <row r="4" spans="1:2" x14ac:dyDescent="0.3">
      <c r="A4" s="11">
        <v>44682</v>
      </c>
      <c r="B4" s="12">
        <v>0</v>
      </c>
    </row>
    <row r="5" spans="1:2" x14ac:dyDescent="0.3">
      <c r="A5" s="11">
        <v>44683</v>
      </c>
      <c r="B5" s="12">
        <v>21741</v>
      </c>
    </row>
    <row r="6" spans="1:2" x14ac:dyDescent="0.3">
      <c r="A6" s="11">
        <v>44684</v>
      </c>
      <c r="B6" s="12">
        <v>18090</v>
      </c>
    </row>
    <row r="7" spans="1:2" x14ac:dyDescent="0.3">
      <c r="A7" s="11">
        <v>44685</v>
      </c>
      <c r="B7" s="12">
        <v>34680</v>
      </c>
    </row>
    <row r="8" spans="1:2" x14ac:dyDescent="0.3">
      <c r="A8" s="11">
        <v>44686</v>
      </c>
      <c r="B8" s="12">
        <v>15239</v>
      </c>
    </row>
    <row r="9" spans="1:2" x14ac:dyDescent="0.3">
      <c r="A9" s="11">
        <v>44687</v>
      </c>
      <c r="B9" s="12">
        <v>21212</v>
      </c>
    </row>
    <row r="10" spans="1:2" x14ac:dyDescent="0.3">
      <c r="A10" s="11">
        <v>44688</v>
      </c>
      <c r="B10" s="12">
        <v>0</v>
      </c>
    </row>
    <row r="11" spans="1:2" x14ac:dyDescent="0.3">
      <c r="A11" s="11">
        <v>44689</v>
      </c>
      <c r="B11" s="12">
        <v>0</v>
      </c>
    </row>
    <row r="12" spans="1:2" x14ac:dyDescent="0.3">
      <c r="A12" s="11">
        <v>44690</v>
      </c>
      <c r="B12" s="12">
        <v>40616</v>
      </c>
    </row>
    <row r="13" spans="1:2" x14ac:dyDescent="0.3">
      <c r="A13" s="11">
        <v>44691</v>
      </c>
      <c r="B13" s="12">
        <v>40669</v>
      </c>
    </row>
    <row r="14" spans="1:2" x14ac:dyDescent="0.3">
      <c r="A14" s="11">
        <v>44692</v>
      </c>
      <c r="B14" s="12">
        <v>3709</v>
      </c>
    </row>
    <row r="15" spans="1:2" x14ac:dyDescent="0.3">
      <c r="A15" s="11">
        <v>44693</v>
      </c>
      <c r="B15" s="12">
        <v>33611</v>
      </c>
    </row>
    <row r="16" spans="1:2" x14ac:dyDescent="0.3">
      <c r="A16" s="11">
        <v>44694</v>
      </c>
      <c r="B16" s="12">
        <v>29594</v>
      </c>
    </row>
    <row r="17" spans="1:2" x14ac:dyDescent="0.3">
      <c r="A17" s="11">
        <v>44695</v>
      </c>
      <c r="B17" s="12">
        <v>0</v>
      </c>
    </row>
    <row r="18" spans="1:2" x14ac:dyDescent="0.3">
      <c r="A18" s="11">
        <v>44696</v>
      </c>
      <c r="B18" s="12">
        <v>0</v>
      </c>
    </row>
    <row r="19" spans="1:2" x14ac:dyDescent="0.3">
      <c r="A19" s="11">
        <v>44697</v>
      </c>
      <c r="B19" s="12">
        <v>15356</v>
      </c>
    </row>
    <row r="20" spans="1:2" x14ac:dyDescent="0.3">
      <c r="A20" s="11">
        <v>44698</v>
      </c>
      <c r="B20" s="12">
        <v>33311</v>
      </c>
    </row>
    <row r="21" spans="1:2" x14ac:dyDescent="0.3">
      <c r="A21" s="11">
        <v>44699</v>
      </c>
      <c r="B21" s="12">
        <v>15938</v>
      </c>
    </row>
    <row r="22" spans="1:2" x14ac:dyDescent="0.3">
      <c r="A22" s="11">
        <v>44700</v>
      </c>
      <c r="B22" s="12">
        <v>5208</v>
      </c>
    </row>
    <row r="23" spans="1:2" x14ac:dyDescent="0.3">
      <c r="A23" s="11">
        <v>44701</v>
      </c>
      <c r="B23" s="12">
        <v>25863</v>
      </c>
    </row>
    <row r="24" spans="1:2" x14ac:dyDescent="0.3">
      <c r="A24" s="11">
        <v>44702</v>
      </c>
      <c r="B24" s="12">
        <v>0</v>
      </c>
    </row>
    <row r="25" spans="1:2" x14ac:dyDescent="0.3">
      <c r="A25" s="11">
        <v>44703</v>
      </c>
      <c r="B25" s="12">
        <v>0</v>
      </c>
    </row>
    <row r="26" spans="1:2" x14ac:dyDescent="0.3">
      <c r="A26" s="11">
        <v>44704</v>
      </c>
      <c r="B26" s="12">
        <v>27944</v>
      </c>
    </row>
    <row r="27" spans="1:2" x14ac:dyDescent="0.3">
      <c r="A27" s="11">
        <v>44705</v>
      </c>
      <c r="B27" s="12">
        <v>11045</v>
      </c>
    </row>
    <row r="28" spans="1:2" x14ac:dyDescent="0.3">
      <c r="A28" s="11">
        <v>44706</v>
      </c>
      <c r="B28" s="12">
        <v>37420</v>
      </c>
    </row>
    <row r="29" spans="1:2" x14ac:dyDescent="0.3">
      <c r="A29" s="11">
        <v>44707</v>
      </c>
      <c r="B29" s="12">
        <v>21921</v>
      </c>
    </row>
    <row r="30" spans="1:2" x14ac:dyDescent="0.3">
      <c r="A30" s="11">
        <v>44708</v>
      </c>
      <c r="B30" s="12">
        <v>23847</v>
      </c>
    </row>
    <row r="31" spans="1:2" x14ac:dyDescent="0.3">
      <c r="A31" s="11">
        <v>44709</v>
      </c>
      <c r="B31" s="12">
        <v>0</v>
      </c>
    </row>
    <row r="32" spans="1:2" x14ac:dyDescent="0.3">
      <c r="A32" s="11">
        <v>44710</v>
      </c>
      <c r="B32" s="12">
        <v>0</v>
      </c>
    </row>
    <row r="33" spans="1:2" x14ac:dyDescent="0.3">
      <c r="A33" s="11">
        <v>44711</v>
      </c>
      <c r="B33" s="12">
        <v>38392</v>
      </c>
    </row>
    <row r="34" spans="1:2" x14ac:dyDescent="0.3">
      <c r="A34" s="11">
        <v>44712</v>
      </c>
      <c r="B34" s="12">
        <v>15853</v>
      </c>
    </row>
    <row r="35" spans="1:2" x14ac:dyDescent="0.3">
      <c r="A35" s="11" t="s">
        <v>10</v>
      </c>
      <c r="B35" s="12">
        <v>531259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8586-7C0D-482D-B13D-2AACACD0997B}">
  <dimension ref="A3:B9"/>
  <sheetViews>
    <sheetView showGridLines="0" workbookViewId="0">
      <selection activeCell="B28" sqref="B28"/>
    </sheetView>
  </sheetViews>
  <sheetFormatPr defaultRowHeight="14.4" x14ac:dyDescent="0.3"/>
  <cols>
    <col min="1" max="1" width="19.88671875" bestFit="1" customWidth="1"/>
    <col min="2" max="2" width="16.44140625" bestFit="1" customWidth="1"/>
  </cols>
  <sheetData>
    <row r="3" spans="1:2" x14ac:dyDescent="0.3">
      <c r="A3" s="13" t="s">
        <v>9</v>
      </c>
      <c r="B3" s="4" t="s">
        <v>11</v>
      </c>
    </row>
    <row r="4" spans="1:2" x14ac:dyDescent="0.3">
      <c r="A4" s="14" t="s">
        <v>12</v>
      </c>
      <c r="B4" s="15">
        <v>110962</v>
      </c>
    </row>
    <row r="5" spans="1:2" x14ac:dyDescent="0.3">
      <c r="A5" s="14" t="s">
        <v>13</v>
      </c>
      <c r="B5" s="15">
        <v>148199</v>
      </c>
    </row>
    <row r="6" spans="1:2" x14ac:dyDescent="0.3">
      <c r="A6" s="14" t="s">
        <v>14</v>
      </c>
      <c r="B6" s="15">
        <v>95676</v>
      </c>
    </row>
    <row r="7" spans="1:2" x14ac:dyDescent="0.3">
      <c r="A7" s="14" t="s">
        <v>15</v>
      </c>
      <c r="B7" s="15">
        <v>122177</v>
      </c>
    </row>
    <row r="8" spans="1:2" x14ac:dyDescent="0.3">
      <c r="A8" s="14" t="s">
        <v>16</v>
      </c>
      <c r="B8" s="15">
        <v>54245</v>
      </c>
    </row>
    <row r="9" spans="1:2" x14ac:dyDescent="0.3">
      <c r="A9" s="14" t="s">
        <v>10</v>
      </c>
      <c r="B9" s="15">
        <v>531259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69C2-D37C-47EE-85EA-933580B267AF}">
  <dimension ref="A1"/>
  <sheetViews>
    <sheetView showGridLines="0" workbookViewId="0">
      <selection activeCell="Q7" sqref="Q7"/>
    </sheetView>
  </sheetViews>
  <sheetFormatPr defaultRowHeight="19.95" customHeight="1" x14ac:dyDescent="0.3"/>
  <cols>
    <col min="1" max="16384" width="8.88671875" style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1D64-C843-4085-A250-2C0F3EBEF440}">
  <dimension ref="B2:H16"/>
  <sheetViews>
    <sheetView showGridLines="0" workbookViewId="0">
      <selection activeCell="B4" sqref="B4:H16"/>
    </sheetView>
  </sheetViews>
  <sheetFormatPr defaultRowHeight="19.95" customHeight="1" x14ac:dyDescent="0.3"/>
  <cols>
    <col min="1" max="1" width="4.77734375" style="1" customWidth="1"/>
    <col min="2" max="2" width="8.88671875" style="1"/>
    <col min="3" max="6" width="11" style="1" bestFit="1" customWidth="1"/>
    <col min="7" max="7" width="9.77734375" style="1" bestFit="1" customWidth="1"/>
    <col min="8" max="8" width="11" style="1" bestFit="1" customWidth="1"/>
    <col min="9" max="16384" width="8.88671875" style="1"/>
  </cols>
  <sheetData>
    <row r="2" spans="2:8" ht="19.95" customHeight="1" x14ac:dyDescent="0.3">
      <c r="B2" s="17" t="s">
        <v>8</v>
      </c>
      <c r="C2" s="17"/>
      <c r="D2" s="17"/>
      <c r="E2" s="17"/>
      <c r="F2" s="17"/>
      <c r="G2" s="17"/>
      <c r="H2" s="17"/>
    </row>
    <row r="4" spans="2:8" ht="19.95" customHeight="1" x14ac:dyDescent="0.3">
      <c r="B4" s="5" t="s">
        <v>17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 ht="19.95" customHeight="1" x14ac:dyDescent="0.3">
      <c r="B5" s="9" t="s">
        <v>18</v>
      </c>
      <c r="C5" s="8">
        <v>245520</v>
      </c>
      <c r="D5" s="8">
        <v>347510</v>
      </c>
      <c r="E5" s="8">
        <v>149296</v>
      </c>
      <c r="F5" s="8">
        <v>16244</v>
      </c>
      <c r="G5" s="8">
        <f>SUM(C5:F5)</f>
        <v>758570</v>
      </c>
      <c r="H5" s="8">
        <f>C5*10%+D5*30%+E5*15%+F5*25%</f>
        <v>155260.4</v>
      </c>
    </row>
    <row r="6" spans="2:8" ht="19.95" customHeight="1" x14ac:dyDescent="0.3">
      <c r="B6" s="9" t="s">
        <v>19</v>
      </c>
      <c r="C6" s="8">
        <v>139950</v>
      </c>
      <c r="D6" s="8">
        <v>455560</v>
      </c>
      <c r="E6" s="8">
        <v>123480</v>
      </c>
      <c r="F6" s="8">
        <v>95760</v>
      </c>
      <c r="G6" s="8">
        <f t="shared" ref="G6:G16" si="0">SUM(C6:F6)</f>
        <v>814750</v>
      </c>
      <c r="H6" s="8">
        <f t="shared" ref="H6:H16" si="1">C6*10%+D6*30%+E6*15%+F6*25%</f>
        <v>193125</v>
      </c>
    </row>
    <row r="7" spans="2:8" ht="19.95" customHeight="1" x14ac:dyDescent="0.3">
      <c r="B7" s="9" t="s">
        <v>20</v>
      </c>
      <c r="C7" s="8">
        <v>16860</v>
      </c>
      <c r="D7" s="8">
        <v>393204</v>
      </c>
      <c r="E7" s="8">
        <v>224130</v>
      </c>
      <c r="F7" s="8">
        <v>72478</v>
      </c>
      <c r="G7" s="8">
        <f t="shared" si="0"/>
        <v>706672</v>
      </c>
      <c r="H7" s="8">
        <f t="shared" si="1"/>
        <v>171386.2</v>
      </c>
    </row>
    <row r="8" spans="2:8" ht="19.95" customHeight="1" x14ac:dyDescent="0.3">
      <c r="B8" s="9" t="s">
        <v>21</v>
      </c>
      <c r="C8" s="8">
        <v>23640</v>
      </c>
      <c r="D8" s="8">
        <v>693000</v>
      </c>
      <c r="E8" s="8">
        <v>129030</v>
      </c>
      <c r="F8" s="8">
        <v>169200</v>
      </c>
      <c r="G8" s="8">
        <f t="shared" si="0"/>
        <v>1014870</v>
      </c>
      <c r="H8" s="8">
        <f t="shared" si="1"/>
        <v>271918.5</v>
      </c>
    </row>
    <row r="9" spans="2:8" ht="19.95" customHeight="1" x14ac:dyDescent="0.3">
      <c r="B9" s="9" t="s">
        <v>22</v>
      </c>
      <c r="C9" s="8">
        <v>128520</v>
      </c>
      <c r="D9" s="8">
        <v>76632</v>
      </c>
      <c r="E9" s="8">
        <v>207855</v>
      </c>
      <c r="F9" s="8">
        <v>303831</v>
      </c>
      <c r="G9" s="8">
        <f t="shared" si="0"/>
        <v>716838</v>
      </c>
      <c r="H9" s="8">
        <f t="shared" si="1"/>
        <v>142977.60000000001</v>
      </c>
    </row>
    <row r="10" spans="2:8" ht="19.95" customHeight="1" x14ac:dyDescent="0.3">
      <c r="B10" s="9" t="s">
        <v>23</v>
      </c>
      <c r="C10" s="8">
        <v>146520</v>
      </c>
      <c r="D10" s="8">
        <v>466050</v>
      </c>
      <c r="E10" s="8">
        <v>253770</v>
      </c>
      <c r="F10" s="8">
        <v>65940</v>
      </c>
      <c r="G10" s="8">
        <f t="shared" si="0"/>
        <v>932280</v>
      </c>
      <c r="H10" s="8">
        <f t="shared" si="1"/>
        <v>209017.5</v>
      </c>
    </row>
    <row r="11" spans="2:8" ht="19.95" customHeight="1" x14ac:dyDescent="0.3">
      <c r="B11" s="9" t="s">
        <v>24</v>
      </c>
      <c r="C11" s="8">
        <v>147360</v>
      </c>
      <c r="D11" s="8">
        <v>369768</v>
      </c>
      <c r="E11" s="8">
        <v>70680</v>
      </c>
      <c r="F11" s="8">
        <v>25420</v>
      </c>
      <c r="G11" s="8">
        <f t="shared" si="0"/>
        <v>613228</v>
      </c>
      <c r="H11" s="8">
        <f t="shared" si="1"/>
        <v>142623.4</v>
      </c>
    </row>
    <row r="12" spans="2:8" ht="19.95" customHeight="1" x14ac:dyDescent="0.3">
      <c r="B12" s="9" t="s">
        <v>25</v>
      </c>
      <c r="C12" s="8">
        <v>63300</v>
      </c>
      <c r="D12" s="8">
        <v>528147</v>
      </c>
      <c r="E12" s="8">
        <v>193936</v>
      </c>
      <c r="F12" s="8">
        <v>35898</v>
      </c>
      <c r="G12" s="8">
        <f t="shared" si="0"/>
        <v>821281</v>
      </c>
      <c r="H12" s="8">
        <f t="shared" si="1"/>
        <v>202839</v>
      </c>
    </row>
    <row r="13" spans="2:8" ht="19.95" customHeight="1" x14ac:dyDescent="0.3">
      <c r="B13" s="9" t="s">
        <v>26</v>
      </c>
      <c r="C13" s="8">
        <v>155820</v>
      </c>
      <c r="D13" s="8">
        <v>399360</v>
      </c>
      <c r="E13" s="8">
        <v>100350</v>
      </c>
      <c r="F13" s="8">
        <v>145320</v>
      </c>
      <c r="G13" s="8">
        <f t="shared" si="0"/>
        <v>800850</v>
      </c>
      <c r="H13" s="8">
        <f t="shared" si="1"/>
        <v>186772.5</v>
      </c>
    </row>
    <row r="14" spans="2:8" ht="19.95" customHeight="1" x14ac:dyDescent="0.3">
      <c r="B14" s="9" t="s">
        <v>27</v>
      </c>
      <c r="C14" s="8">
        <v>7200</v>
      </c>
      <c r="D14" s="8">
        <v>201345</v>
      </c>
      <c r="E14" s="8">
        <v>281697</v>
      </c>
      <c r="F14" s="8">
        <v>191270</v>
      </c>
      <c r="G14" s="8">
        <f t="shared" si="0"/>
        <v>681512</v>
      </c>
      <c r="H14" s="8">
        <f t="shared" si="1"/>
        <v>151195.54999999999</v>
      </c>
    </row>
    <row r="15" spans="2:8" ht="19.95" customHeight="1" x14ac:dyDescent="0.3">
      <c r="B15" s="9" t="s">
        <v>28</v>
      </c>
      <c r="C15" s="8">
        <v>143640</v>
      </c>
      <c r="D15" s="8">
        <v>315900</v>
      </c>
      <c r="E15" s="8">
        <v>232200</v>
      </c>
      <c r="F15" s="8">
        <v>21330</v>
      </c>
      <c r="G15" s="8">
        <f t="shared" si="0"/>
        <v>713070</v>
      </c>
      <c r="H15" s="8">
        <f t="shared" si="1"/>
        <v>149296.5</v>
      </c>
    </row>
    <row r="16" spans="2:8" ht="19.95" customHeight="1" x14ac:dyDescent="0.3">
      <c r="B16" s="9" t="s">
        <v>29</v>
      </c>
      <c r="C16" s="8">
        <v>236880</v>
      </c>
      <c r="D16" s="8">
        <v>647218</v>
      </c>
      <c r="E16" s="8">
        <v>184450</v>
      </c>
      <c r="F16" s="8">
        <v>147560</v>
      </c>
      <c r="G16" s="8">
        <f t="shared" si="0"/>
        <v>1216108</v>
      </c>
      <c r="H16" s="8">
        <f t="shared" si="1"/>
        <v>282410.90000000002</v>
      </c>
    </row>
  </sheetData>
  <mergeCells count="1">
    <mergeCell ref="B2:H2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30507-F059-4385-B29D-C35087489485}">
  <dimension ref="A3:B16"/>
  <sheetViews>
    <sheetView showGridLines="0" tabSelected="1" workbookViewId="0">
      <selection activeCell="R27" sqref="R27"/>
    </sheetView>
  </sheetViews>
  <sheetFormatPr defaultRowHeight="14.4" x14ac:dyDescent="0.3"/>
  <cols>
    <col min="1" max="1" width="12.5546875" bestFit="1" customWidth="1"/>
    <col min="2" max="2" width="16.44140625" bestFit="1" customWidth="1"/>
  </cols>
  <sheetData>
    <row r="3" spans="1:2" x14ac:dyDescent="0.3">
      <c r="A3" s="13" t="s">
        <v>9</v>
      </c>
      <c r="B3" s="4" t="s">
        <v>11</v>
      </c>
    </row>
    <row r="4" spans="1:2" x14ac:dyDescent="0.3">
      <c r="A4" s="16" t="s">
        <v>18</v>
      </c>
      <c r="B4" s="15">
        <v>758570</v>
      </c>
    </row>
    <row r="5" spans="1:2" x14ac:dyDescent="0.3">
      <c r="A5" s="16" t="s">
        <v>19</v>
      </c>
      <c r="B5" s="15">
        <v>814750</v>
      </c>
    </row>
    <row r="6" spans="1:2" x14ac:dyDescent="0.3">
      <c r="A6" s="16" t="s">
        <v>20</v>
      </c>
      <c r="B6" s="15">
        <v>706672</v>
      </c>
    </row>
    <row r="7" spans="1:2" x14ac:dyDescent="0.3">
      <c r="A7" s="16" t="s">
        <v>21</v>
      </c>
      <c r="B7" s="15">
        <v>1014870</v>
      </c>
    </row>
    <row r="8" spans="1:2" x14ac:dyDescent="0.3">
      <c r="A8" s="16" t="s">
        <v>22</v>
      </c>
      <c r="B8" s="15">
        <v>716838</v>
      </c>
    </row>
    <row r="9" spans="1:2" x14ac:dyDescent="0.3">
      <c r="A9" s="16" t="s">
        <v>23</v>
      </c>
      <c r="B9" s="15">
        <v>932280</v>
      </c>
    </row>
    <row r="10" spans="1:2" x14ac:dyDescent="0.3">
      <c r="A10" s="16" t="s">
        <v>24</v>
      </c>
      <c r="B10" s="15">
        <v>613228</v>
      </c>
    </row>
    <row r="11" spans="1:2" x14ac:dyDescent="0.3">
      <c r="A11" s="16" t="s">
        <v>25</v>
      </c>
      <c r="B11" s="15">
        <v>821281</v>
      </c>
    </row>
    <row r="12" spans="1:2" x14ac:dyDescent="0.3">
      <c r="A12" s="16" t="s">
        <v>26</v>
      </c>
      <c r="B12" s="15">
        <v>800850</v>
      </c>
    </row>
    <row r="13" spans="1:2" x14ac:dyDescent="0.3">
      <c r="A13" s="16" t="s">
        <v>27</v>
      </c>
      <c r="B13" s="15">
        <v>681512</v>
      </c>
    </row>
    <row r="14" spans="1:2" x14ac:dyDescent="0.3">
      <c r="A14" s="16" t="s">
        <v>28</v>
      </c>
      <c r="B14" s="15">
        <v>713070</v>
      </c>
    </row>
    <row r="15" spans="1:2" x14ac:dyDescent="0.3">
      <c r="A15" s="16" t="s">
        <v>29</v>
      </c>
      <c r="B15" s="15">
        <v>1216108</v>
      </c>
    </row>
    <row r="16" spans="1:2" x14ac:dyDescent="0.3">
      <c r="A16" s="16" t="s">
        <v>10</v>
      </c>
      <c r="B16" s="15">
        <v>9790029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Data Analysis of May</vt:lpstr>
      <vt:lpstr>Weekly Analysis</vt:lpstr>
      <vt:lpstr>Final Report</vt:lpstr>
      <vt:lpstr>Dataset 2</vt:lpstr>
      <vt:lpstr>Monthly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2022-05-22T12:28:10Z</dcterms:modified>
</cp:coreProperties>
</file>