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37\"/>
    </mc:Choice>
  </mc:AlternateContent>
  <xr:revisionPtr revIDLastSave="0" documentId="13_ncr:1_{7F97C80A-6538-4884-B4FB-D0E2B8D5C3B3}" xr6:coauthVersionLast="47" xr6:coauthVersionMax="47" xr10:uidLastSave="{00000000-0000-0000-0000-000000000000}"/>
  <bookViews>
    <workbookView xWindow="-120" yWindow="-120" windowWidth="20730" windowHeight="11160" xr2:uid="{094F581F-70DB-4801-AFCC-EA09594C0D29}"/>
  </bookViews>
  <sheets>
    <sheet name="APPLICANTS INFORMATION" sheetId="5" r:id="rId1"/>
    <sheet name="recruitemnet tracker(final)" sheetId="1" r:id="rId2"/>
    <sheet name="Aplicants  Pipeline" sheetId="2" r:id="rId3"/>
    <sheet name="recruitment levels" sheetId="3" r:id="rId4"/>
  </sheets>
  <definedNames>
    <definedName name="L_APPS">T_APPS[APPLICANTS ID]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5" i="3"/>
  <c r="E6" i="3"/>
  <c r="E7" i="3"/>
  <c r="E8" i="3"/>
  <c r="H16" i="1"/>
  <c r="H17" i="1"/>
  <c r="H18" i="1"/>
  <c r="H19" i="1"/>
  <c r="H20" i="1"/>
  <c r="H21" i="1"/>
  <c r="H22" i="1"/>
  <c r="H23" i="1"/>
  <c r="H24" i="1"/>
  <c r="H25" i="1"/>
  <c r="H26" i="1"/>
  <c r="H27" i="1"/>
  <c r="H15" i="1"/>
  <c r="C9" i="1"/>
  <c r="C11" i="1"/>
  <c r="B11" i="1"/>
  <c r="C7" i="3"/>
  <c r="E5" i="3" l="1"/>
  <c r="C6" i="2"/>
  <c r="C7" i="2"/>
  <c r="C5" i="2"/>
  <c r="C5" i="3"/>
  <c r="C6" i="3"/>
</calcChain>
</file>

<file path=xl/sharedStrings.xml><?xml version="1.0" encoding="utf-8"?>
<sst xmlns="http://schemas.openxmlformats.org/spreadsheetml/2006/main" count="75" uniqueCount="31">
  <si>
    <t>JOB TITLE</t>
  </si>
  <si>
    <t>STAGES</t>
  </si>
  <si>
    <t>INTERVIEW</t>
  </si>
  <si>
    <t>OFFER</t>
  </si>
  <si>
    <t>INTERVIEW DATE</t>
  </si>
  <si>
    <t>OFFER DATE</t>
  </si>
  <si>
    <t>HIRED DATE</t>
  </si>
  <si>
    <t>ACTIVE COUNT</t>
  </si>
  <si>
    <t>APPS</t>
  </si>
  <si>
    <t>APPLICANTS INFORMATION:</t>
  </si>
  <si>
    <t xml:space="preserve"> COLUMN COUNT</t>
  </si>
  <si>
    <t>Recruitment Tracker</t>
  </si>
  <si>
    <t>OWNER</t>
  </si>
  <si>
    <t>LEVEL-1</t>
  </si>
  <si>
    <t>LEVEL-2</t>
  </si>
  <si>
    <t>APPLICANTS</t>
  </si>
  <si>
    <t>ABC DESIGN AND CONSTRUCTION COMPANY</t>
  </si>
  <si>
    <t>ENGINEER</t>
  </si>
  <si>
    <t>APPLICATION STARTED  DATE</t>
  </si>
  <si>
    <t>LEVELS</t>
  </si>
  <si>
    <t>TOTAL DAYS TO HIRE</t>
  </si>
  <si>
    <t>APPLICANTS ID</t>
  </si>
  <si>
    <t>CURRENT STATUS</t>
  </si>
  <si>
    <t>REJECTED</t>
  </si>
  <si>
    <t>SELECTED</t>
  </si>
  <si>
    <t>NOT MATCHED</t>
  </si>
  <si>
    <t>INEXPERIENCED</t>
  </si>
  <si>
    <t>REJECTION REASON</t>
  </si>
  <si>
    <t>Mr.X</t>
  </si>
  <si>
    <t>Create Recruitment Levels</t>
  </si>
  <si>
    <t>Create Applicants Pipeline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</si>
</sst>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d\-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0" borderId="7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/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2" fillId="4" borderId="2" xfId="0" applyFont="1" applyFill="1" applyBorder="1"/>
    <xf numFmtId="0" fontId="8" fillId="4" borderId="0" xfId="0" applyFont="1" applyFill="1" applyAlignment="1">
      <alignment horizontal="center" vertical="center"/>
    </xf>
    <xf numFmtId="0" fontId="0" fillId="4" borderId="0" xfId="0" applyFill="1" applyBorder="1" applyAlignment="1"/>
    <xf numFmtId="0" fontId="2" fillId="4" borderId="0" xfId="0" applyFont="1" applyFill="1" applyBorder="1" applyAlignment="1"/>
    <xf numFmtId="164" fontId="2" fillId="4" borderId="0" xfId="0" applyNumberFormat="1" applyFont="1" applyFill="1" applyBorder="1" applyAlignment="1"/>
    <xf numFmtId="0" fontId="2" fillId="4" borderId="10" xfId="0" applyFont="1" applyFill="1" applyBorder="1" applyAlignment="1"/>
    <xf numFmtId="165" fontId="2" fillId="4" borderId="11" xfId="0" applyNumberFormat="1" applyFont="1" applyFill="1" applyBorder="1" applyAlignment="1">
      <alignment horizontal="left"/>
    </xf>
    <xf numFmtId="0" fontId="2" fillId="4" borderId="2" xfId="0" applyFont="1" applyFill="1" applyBorder="1" applyAlignment="1"/>
    <xf numFmtId="0" fontId="5" fillId="4" borderId="0" xfId="0" applyFont="1" applyFill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left" vertical="top"/>
    </xf>
    <xf numFmtId="0" fontId="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1">
    <cellStyle name="Normal" xfId="0" builtinId="0"/>
  </cellStyles>
  <dxfs count="26"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[$-409]d\-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[$-409]d\-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[$-409]d\-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[$-409]d\-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[$-409]d\-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[$-409]d\-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[$-409]d\-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[$-409]d\-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RECRUITMENT LEVELS</a:t>
            </a:r>
          </a:p>
        </c:rich>
      </c:tx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58-478F-88EF-309303B132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58-478F-88EF-309303B132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58-478F-88EF-309303B132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58-478F-88EF-309303B132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'recruitment levels'!$B$5:$B$8</c:f>
              <c:strCache>
                <c:ptCount val="4"/>
                <c:pt idx="0">
                  <c:v>LEVEL-1</c:v>
                </c:pt>
                <c:pt idx="1">
                  <c:v>LEVEL-2</c:v>
                </c:pt>
                <c:pt idx="2">
                  <c:v>INTERVIEW</c:v>
                </c:pt>
                <c:pt idx="3">
                  <c:v>OFFER</c:v>
                </c:pt>
              </c:strCache>
            </c:strRef>
          </c:cat>
          <c:val>
            <c:numRef>
              <c:f>'recruitment levels'!$F$5:$F$8</c:f>
              <c:numCache>
                <c:formatCode>General</c:formatCode>
                <c:ptCount val="4"/>
                <c:pt idx="0">
                  <c:v>13</c:v>
                </c:pt>
                <c:pt idx="1">
                  <c:v>12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58-478F-88EF-309303B132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FC0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APPLICANTS</a:t>
            </a:r>
            <a:r>
              <a:rPr lang="en-US" baseline="0"/>
              <a:t> PIPELINE</a:t>
            </a:r>
            <a:endParaRPr lang="en-US"/>
          </a:p>
        </c:rich>
      </c:tx>
      <c:layout>
        <c:manualLayout>
          <c:xMode val="edge"/>
          <c:yMode val="edge"/>
          <c:x val="0.29281563907272651"/>
          <c:y val="0"/>
        </c:manualLayout>
      </c:layout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8277205913256351"/>
          <c:y val="0.33309164543456771"/>
          <c:w val="0.34413334937714135"/>
          <c:h val="0.504530381983644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6E7-49E5-B580-77EF595E58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6E7-49E5-B580-77EF595E58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6E7-49E5-B580-77EF595E58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6E7-49E5-B580-77EF595E58A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'Aplicants  Pipeline'!$B$5:$B$8</c:f>
              <c:strCache>
                <c:ptCount val="4"/>
                <c:pt idx="0">
                  <c:v>LEVEL-1</c:v>
                </c:pt>
                <c:pt idx="1">
                  <c:v>LEVEL-2</c:v>
                </c:pt>
                <c:pt idx="2">
                  <c:v>INTERVIEW</c:v>
                </c:pt>
                <c:pt idx="3">
                  <c:v>OFFER</c:v>
                </c:pt>
              </c:strCache>
            </c:strRef>
          </c:cat>
          <c:val>
            <c:numRef>
              <c:f>'Aplicants  Pipeline'!$C$5:$C$8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E7-49E5-B580-77EF595E58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40219389479369"/>
          <c:y val="0.19282262907758646"/>
          <c:w val="0.71131105738866296"/>
          <c:h val="9.0448952856932441E-2"/>
        </c:manualLayout>
      </c:layout>
      <c:overlay val="0"/>
      <c:spPr>
        <a:solidFill>
          <a:schemeClr val="bg1"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ACTIVE</a:t>
            </a:r>
            <a:r>
              <a:rPr lang="en-US" baseline="0"/>
              <a:t> PIPELINE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'Aplicants  Pipeline'!$B$5</c:f>
              <c:strCache>
                <c:ptCount val="1"/>
                <c:pt idx="0">
                  <c:v>LEVEL-1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'Aplicants  Pipeline'!$C$5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5-4F71-B056-99F5DEB16847}"/>
            </c:ext>
          </c:extLst>
        </c:ser>
        <c:ser>
          <c:idx val="1"/>
          <c:order val="1"/>
          <c:tx>
            <c:strRef>
              <c:f>'Aplicants  Pipeline'!$B$6</c:f>
              <c:strCache>
                <c:ptCount val="1"/>
                <c:pt idx="0">
                  <c:v>LEVEL-2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'Aplicants  Pipeline'!$C$6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A5-4F71-B056-99F5DEB16847}"/>
            </c:ext>
          </c:extLst>
        </c:ser>
        <c:ser>
          <c:idx val="2"/>
          <c:order val="2"/>
          <c:tx>
            <c:strRef>
              <c:f>'Aplicants  Pipeline'!$B$7</c:f>
              <c:strCache>
                <c:ptCount val="1"/>
                <c:pt idx="0">
                  <c:v>INTERVIEW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'Aplicants  Pipeline'!$C$7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A5-4F71-B056-99F5DEB16847}"/>
            </c:ext>
          </c:extLst>
        </c:ser>
        <c:ser>
          <c:idx val="3"/>
          <c:order val="3"/>
          <c:tx>
            <c:strRef>
              <c:f>'Aplicants  Pipeline'!$B$8</c:f>
              <c:strCache>
                <c:ptCount val="1"/>
                <c:pt idx="0">
                  <c:v>OFFER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'Aplicants  Pipeline'!$C$8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A5-4F71-B056-99F5DEB168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324979727"/>
        <c:axId val="324976815"/>
      </c:barChart>
      <c:catAx>
        <c:axId val="3249797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4976815"/>
        <c:crosses val="autoZero"/>
        <c:auto val="1"/>
        <c:lblAlgn val="ctr"/>
        <c:lblOffset val="100"/>
        <c:noMultiLvlLbl val="0"/>
      </c:catAx>
      <c:valAx>
        <c:axId val="3249768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4979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ACTIVE PIPELINE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'Aplicants  Pipeline'!$B$5:$B$8</c:f>
              <c:strCache>
                <c:ptCount val="4"/>
                <c:pt idx="0">
                  <c:v>LEVEL-1</c:v>
                </c:pt>
                <c:pt idx="1">
                  <c:v>LEVEL-2</c:v>
                </c:pt>
                <c:pt idx="2">
                  <c:v>INTERVIEW</c:v>
                </c:pt>
                <c:pt idx="3">
                  <c:v>OFFER</c:v>
                </c:pt>
              </c:strCache>
            </c:strRef>
          </c:cat>
          <c:val>
            <c:numRef>
              <c:f>'Aplicants  Pipeline'!$C$5:$C$8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D-40CE-8C5A-DE76A37CF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742495"/>
        <c:axId val="405742911"/>
      </c:barChart>
      <c:catAx>
        <c:axId val="4057424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742911"/>
        <c:crosses val="autoZero"/>
        <c:auto val="1"/>
        <c:lblAlgn val="ctr"/>
        <c:lblOffset val="100"/>
        <c:noMultiLvlLbl val="0"/>
      </c:catAx>
      <c:valAx>
        <c:axId val="405742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742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APPLICANTS</a:t>
            </a:r>
            <a:r>
              <a:rPr lang="en-US" baseline="0"/>
              <a:t> PIPELINE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A7F-492D-82C0-394B3C5602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A7F-492D-82C0-394B3C5602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A7F-492D-82C0-394B3C5602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A7F-492D-82C0-394B3C56025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'Aplicants  Pipeline'!$B$5:$B$8</c:f>
              <c:strCache>
                <c:ptCount val="4"/>
                <c:pt idx="0">
                  <c:v>LEVEL-1</c:v>
                </c:pt>
                <c:pt idx="1">
                  <c:v>LEVEL-2</c:v>
                </c:pt>
                <c:pt idx="2">
                  <c:v>INTERVIEW</c:v>
                </c:pt>
                <c:pt idx="3">
                  <c:v>OFFER</c:v>
                </c:pt>
              </c:strCache>
            </c:strRef>
          </c:cat>
          <c:val>
            <c:numRef>
              <c:f>'Aplicants  Pipeline'!$C$5:$C$8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A-41C1-BC84-4B01F97882C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'recruitment levels'!$B$5:$B$8</c:f>
              <c:strCache>
                <c:ptCount val="4"/>
                <c:pt idx="0">
                  <c:v>LEVEL-1</c:v>
                </c:pt>
                <c:pt idx="1">
                  <c:v>LEVEL-2</c:v>
                </c:pt>
                <c:pt idx="2">
                  <c:v>INTERVIEW</c:v>
                </c:pt>
                <c:pt idx="3">
                  <c:v>OFFER</c:v>
                </c:pt>
              </c:strCache>
            </c:strRef>
          </c:cat>
          <c:val>
            <c:numRef>
              <c:f>'recruitment levels'!$F$5:$F$8</c:f>
              <c:numCache>
                <c:formatCode>General</c:formatCode>
                <c:ptCount val="4"/>
                <c:pt idx="0">
                  <c:v>13</c:v>
                </c:pt>
                <c:pt idx="1">
                  <c:v>12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F-4379-80CF-28BADC25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866879"/>
        <c:axId val="416867295"/>
      </c:barChart>
      <c:catAx>
        <c:axId val="41686687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867295"/>
        <c:crosses val="autoZero"/>
        <c:auto val="1"/>
        <c:lblAlgn val="ctr"/>
        <c:lblOffset val="100"/>
        <c:noMultiLvlLbl val="0"/>
      </c:catAx>
      <c:valAx>
        <c:axId val="4168672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86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RECRUITMENT LEVELS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v>OFFSETTER</c:v>
          </c:tx>
          <c:spPr>
            <a:noFill/>
            <a:ln>
              <a:noFill/>
            </a:ln>
            <a:effectLst/>
          </c:spPr>
          <c:invertIfNegative val="0"/>
          <c:val>
            <c:numRef>
              <c:f>'recruitment levels'!$G$5:$G$8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6759-42AB-B957-221FADD410E1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'recruitment levels'!$B$5:$B$8</c:f>
              <c:strCache>
                <c:ptCount val="4"/>
                <c:pt idx="0">
                  <c:v>LEVEL-1</c:v>
                </c:pt>
                <c:pt idx="1">
                  <c:v>LEVEL-2</c:v>
                </c:pt>
                <c:pt idx="2">
                  <c:v>INTERVIEW</c:v>
                </c:pt>
                <c:pt idx="3">
                  <c:v>OFFER</c:v>
                </c:pt>
              </c:strCache>
            </c:strRef>
          </c:cat>
          <c:val>
            <c:numRef>
              <c:f>'recruitment levels'!$F$5:$F$8</c:f>
              <c:numCache>
                <c:formatCode>General</c:formatCode>
                <c:ptCount val="4"/>
                <c:pt idx="0">
                  <c:v>13</c:v>
                </c:pt>
                <c:pt idx="1">
                  <c:v>12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9-42AB-B957-221FADD41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416866879"/>
        <c:axId val="416867295"/>
      </c:barChart>
      <c:catAx>
        <c:axId val="41686687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867295"/>
        <c:crosses val="autoZero"/>
        <c:auto val="1"/>
        <c:lblAlgn val="ctr"/>
        <c:lblOffset val="100"/>
        <c:noMultiLvlLbl val="0"/>
      </c:catAx>
      <c:valAx>
        <c:axId val="416867295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41686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RECRUITMENT LEVELS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2-4C5D-A531-1A5C7A44FB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D2-4C5D-A531-1A5C7A44FB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D2-4C5D-A531-1A5C7A44FB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FD2-4C5D-A531-1A5C7A44FB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'recruitment levels'!$B$5:$B$8</c:f>
              <c:strCache>
                <c:ptCount val="4"/>
                <c:pt idx="0">
                  <c:v>LEVEL-1</c:v>
                </c:pt>
                <c:pt idx="1">
                  <c:v>LEVEL-2</c:v>
                </c:pt>
                <c:pt idx="2">
                  <c:v>INTERVIEW</c:v>
                </c:pt>
                <c:pt idx="3">
                  <c:v>OFFER</c:v>
                </c:pt>
              </c:strCache>
            </c:strRef>
          </c:cat>
          <c:val>
            <c:numRef>
              <c:f>'recruitment levels'!$F$5:$F$8</c:f>
              <c:numCache>
                <c:formatCode>General</c:formatCode>
                <c:ptCount val="4"/>
                <c:pt idx="0">
                  <c:v>13</c:v>
                </c:pt>
                <c:pt idx="1">
                  <c:v>12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7-452B-8E13-8033FBCE177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851646</xdr:colOff>
      <xdr:row>2</xdr:row>
      <xdr:rowOff>100852</xdr:rowOff>
    </xdr:from>
    <xdr:to>
      <xdr:col>7</xdr:col>
      <xdr:colOff>212911</xdr:colOff>
      <xdr:row>12</xdr:row>
      <xdr:rowOff>100853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3172EF-5931-43F7-B24B-FF53F357A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1120591</xdr:colOff>
      <xdr:row>1</xdr:row>
      <xdr:rowOff>235321</xdr:rowOff>
    </xdr:from>
    <xdr:to>
      <xdr:col>10</xdr:col>
      <xdr:colOff>481854</xdr:colOff>
      <xdr:row>13</xdr:row>
      <xdr:rowOff>94650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A21738B-21BA-4967-BD4F-6A0BDE99E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21</xdr:row>
      <xdr:rowOff>100012</xdr:rowOff>
    </xdr:from>
    <xdr:to>
      <xdr:col>15</xdr:col>
      <xdr:colOff>47625</xdr:colOff>
      <xdr:row>30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1DF0F1-38B2-3BF8-A4D1-9FD088F535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13</xdr:row>
      <xdr:rowOff>4762</xdr:rowOff>
    </xdr:from>
    <xdr:to>
      <xdr:col>7</xdr:col>
      <xdr:colOff>171450</xdr:colOff>
      <xdr:row>27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32369A-C2BA-16FE-4E10-4BA409B760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185737</xdr:colOff>
      <xdr:row>4</xdr:row>
      <xdr:rowOff>47625</xdr:rowOff>
    </xdr:from>
    <xdr:to>
      <xdr:col>18</xdr:col>
      <xdr:colOff>581025</xdr:colOff>
      <xdr:row>18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30D308-6034-5F54-AAA2-BAAC42C77C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12</xdr:row>
      <xdr:rowOff>138112</xdr:rowOff>
    </xdr:from>
    <xdr:to>
      <xdr:col>6</xdr:col>
      <xdr:colOff>552450</xdr:colOff>
      <xdr:row>27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355D29-688F-A440-1FFF-415172C88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27</xdr:row>
      <xdr:rowOff>85725</xdr:rowOff>
    </xdr:from>
    <xdr:to>
      <xdr:col>5</xdr:col>
      <xdr:colOff>1038225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CC71DB-27A2-4999-9649-F3B8347AC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447675</xdr:colOff>
      <xdr:row>2</xdr:row>
      <xdr:rowOff>176212</xdr:rowOff>
    </xdr:from>
    <xdr:to>
      <xdr:col>16</xdr:col>
      <xdr:colOff>142875</xdr:colOff>
      <xdr:row>17</xdr:row>
      <xdr:rowOff>52387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CE0B1F-0CDA-B004-F42E-0A16C07943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679EE5-DAF8-496C-B179-7B05989BD970}" name="T_APPS3" displayName="T_APPS3" ref="A1:H14" totalsRowShown="0" headerRowDxfId="25" dataDxfId="23" headerRowBorderDxfId="24" tableBorderDxfId="22" totalsRowBorderDxfId="21">
  <autoFilter ref="A1:H14" xr:uid="{E8679EE5-DAF8-496C-B179-7B05989BD970}"/>
  <tableColumns count="8">
    <tableColumn id="1" xr3:uid="{5B60AC50-4560-413A-A2B8-48AD03CA5665}" name="APPLICANTS ID" dataDxfId="20"/>
    <tableColumn id="2" xr3:uid="{03160C88-87E4-4317-AB1F-B97709F43EE7}" name="LEVEL-1" dataDxfId="19"/>
    <tableColumn id="3" xr3:uid="{0F99E63C-7EC1-4519-854E-2CEDA0345F8D}" name="LEVEL-2" dataDxfId="18"/>
    <tableColumn id="4" xr3:uid="{527BADCC-3D9B-452E-86AE-8C5D56DCAE20}" name="INTERVIEW DATE" dataDxfId="17"/>
    <tableColumn id="5" xr3:uid="{2457F9B4-E64A-4747-A43F-9C364CF1D4B8}" name="OFFER DATE" dataDxfId="16"/>
    <tableColumn id="6" xr3:uid="{8402F4F3-EDD3-4781-9695-02317A052522}" name="CURRENT STATUS" dataDxfId="15"/>
    <tableColumn id="7" xr3:uid="{B681D4BB-395B-4194-BB2C-3A561B8CB249}" name="REJECTION REASON" dataDxfId="14"/>
    <tableColumn id="9" xr3:uid="{F35319A1-EEB6-4BD8-8A29-4CCD2429DED3}" name="LEVELS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EA0A63-58ED-403F-81D5-19AB1CCDEFF8}" name="T_APPS" displayName="T_APPS" ref="A14:H27" totalsRowShown="0" headerRowDxfId="12" dataDxfId="10" headerRowBorderDxfId="11" tableBorderDxfId="9" totalsRowBorderDxfId="8">
  <autoFilter ref="A14:H27" xr:uid="{BEEA0A63-58ED-403F-81D5-19AB1CCDEFF8}"/>
  <tableColumns count="8">
    <tableColumn id="1" xr3:uid="{E54356B0-1478-4B73-91EE-2749F06CBC13}" name="APPLICANTS ID" dataDxfId="7"/>
    <tableColumn id="2" xr3:uid="{8D798DED-2B52-4BAB-9E73-0FE35C23FC22}" name="LEVEL-1" dataDxfId="6"/>
    <tableColumn id="3" xr3:uid="{4193E501-53DF-4505-B062-5394328D9F4D}" name="LEVEL-2" dataDxfId="5"/>
    <tableColumn id="4" xr3:uid="{1103C131-2BA2-47EF-A1F0-A34331D415EC}" name="INTERVIEW DATE" dataDxfId="4"/>
    <tableColumn id="5" xr3:uid="{43937D3A-AA35-4600-B28E-5D22B38C9745}" name="OFFER DATE" dataDxfId="3"/>
    <tableColumn id="6" xr3:uid="{303DED06-21C9-49F2-AD97-5130882BC9ED}" name="CURRENT STATUS" dataDxfId="2"/>
    <tableColumn id="7" xr3:uid="{9078FFF5-00E4-4024-A598-1A895E834A91}" name="REJECTION REASON" dataDxfId="1"/>
    <tableColumn id="9" xr3:uid="{70D9ECFA-1B6D-468B-95F8-D25422814C58}" name="LEVELS" dataDxfId="0">
      <calculatedColumnFormula>IF(T_APPS[[#This Row],[OFFER DATE]]&gt;0,$L$11,IF(T_APPS[[#This Row],[INTERVIEW DATE]]&gt;0,$L$10,IF(T_APPS[[#This Row],[LEVEL-2]]&gt;0,$L$9,IF(T_APPS[[#This Row],[LEVEL-1]]&gt;0,$L$8))))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ABBE6-C6A5-4687-842B-13B4A909F0AD}">
  <dimension ref="A1:H14"/>
  <sheetViews>
    <sheetView showGridLines="0" tabSelected="1" workbookViewId="0">
      <selection activeCell="A16" sqref="A16"/>
    </sheetView>
  </sheetViews>
  <sheetFormatPr defaultRowHeight="15" x14ac:dyDescent="0.25"/>
  <cols>
    <col min="1" max="1" width="18.85546875" bestFit="1" customWidth="1"/>
    <col min="2" max="3" width="12.28515625" bestFit="1" customWidth="1"/>
    <col min="4" max="4" width="20.7109375" bestFit="1" customWidth="1"/>
    <col min="5" max="5" width="16.140625" bestFit="1" customWidth="1"/>
    <col min="6" max="6" width="21.140625" bestFit="1" customWidth="1"/>
    <col min="7" max="7" width="23" bestFit="1" customWidth="1"/>
    <col min="8" max="8" width="11.5703125" bestFit="1" customWidth="1"/>
  </cols>
  <sheetData>
    <row r="1" spans="1:8" x14ac:dyDescent="0.25">
      <c r="A1" s="32" t="s">
        <v>21</v>
      </c>
      <c r="B1" s="33" t="s">
        <v>13</v>
      </c>
      <c r="C1" s="33" t="s">
        <v>14</v>
      </c>
      <c r="D1" s="33" t="s">
        <v>4</v>
      </c>
      <c r="E1" s="33" t="s">
        <v>5</v>
      </c>
      <c r="F1" s="33" t="s">
        <v>22</v>
      </c>
      <c r="G1" s="33" t="s">
        <v>27</v>
      </c>
      <c r="H1" s="34" t="s">
        <v>19</v>
      </c>
    </row>
    <row r="2" spans="1:8" x14ac:dyDescent="0.25">
      <c r="A2" s="2">
        <v>3301</v>
      </c>
      <c r="B2" s="3">
        <v>44198</v>
      </c>
      <c r="C2" s="3">
        <v>44232</v>
      </c>
      <c r="D2" s="3">
        <v>44235</v>
      </c>
      <c r="E2" s="3"/>
      <c r="F2" s="4" t="s">
        <v>23</v>
      </c>
      <c r="G2" s="4" t="s">
        <v>25</v>
      </c>
      <c r="H2" s="5"/>
    </row>
    <row r="3" spans="1:8" x14ac:dyDescent="0.25">
      <c r="A3" s="2">
        <v>3302</v>
      </c>
      <c r="B3" s="3">
        <v>44198</v>
      </c>
      <c r="C3" s="3">
        <v>44233</v>
      </c>
      <c r="D3" s="3">
        <v>44236</v>
      </c>
      <c r="E3" s="3"/>
      <c r="F3" s="4" t="s">
        <v>23</v>
      </c>
      <c r="G3" s="4" t="s">
        <v>26</v>
      </c>
      <c r="H3" s="5"/>
    </row>
    <row r="4" spans="1:8" x14ac:dyDescent="0.25">
      <c r="A4" s="2">
        <v>3303</v>
      </c>
      <c r="B4" s="3">
        <v>44199</v>
      </c>
      <c r="C4" s="3">
        <v>44234</v>
      </c>
      <c r="D4" s="3">
        <v>44237</v>
      </c>
      <c r="E4" s="3">
        <v>44247</v>
      </c>
      <c r="F4" s="4" t="s">
        <v>24</v>
      </c>
      <c r="G4" s="4"/>
      <c r="H4" s="5"/>
    </row>
    <row r="5" spans="1:8" x14ac:dyDescent="0.25">
      <c r="A5" s="2">
        <v>3304</v>
      </c>
      <c r="B5" s="3">
        <v>44199</v>
      </c>
      <c r="C5" s="3">
        <v>44235</v>
      </c>
      <c r="D5" s="3">
        <v>44238</v>
      </c>
      <c r="E5" s="3"/>
      <c r="F5" s="4" t="s">
        <v>23</v>
      </c>
      <c r="G5" s="4" t="s">
        <v>25</v>
      </c>
      <c r="H5" s="5"/>
    </row>
    <row r="6" spans="1:8" x14ac:dyDescent="0.25">
      <c r="A6" s="2">
        <v>3305</v>
      </c>
      <c r="B6" s="3">
        <v>44200</v>
      </c>
      <c r="C6" s="3">
        <v>44236</v>
      </c>
      <c r="D6" s="3">
        <v>44239</v>
      </c>
      <c r="E6" s="3"/>
      <c r="F6" s="4" t="s">
        <v>23</v>
      </c>
      <c r="G6" s="4" t="s">
        <v>26</v>
      </c>
      <c r="H6" s="5"/>
    </row>
    <row r="7" spans="1:8" x14ac:dyDescent="0.25">
      <c r="A7" s="2">
        <v>3306</v>
      </c>
      <c r="B7" s="3">
        <v>44200</v>
      </c>
      <c r="C7" s="3">
        <v>44237</v>
      </c>
      <c r="D7" s="3"/>
      <c r="E7" s="3"/>
      <c r="F7" s="4" t="s">
        <v>23</v>
      </c>
      <c r="G7" s="4" t="s">
        <v>25</v>
      </c>
      <c r="H7" s="5"/>
    </row>
    <row r="8" spans="1:8" x14ac:dyDescent="0.25">
      <c r="A8" s="2">
        <v>3307</v>
      </c>
      <c r="B8" s="3">
        <v>44201</v>
      </c>
      <c r="C8" s="3">
        <v>44238</v>
      </c>
      <c r="D8" s="3"/>
      <c r="E8" s="3"/>
      <c r="F8" s="4" t="s">
        <v>23</v>
      </c>
      <c r="G8" s="4" t="s">
        <v>25</v>
      </c>
      <c r="H8" s="5"/>
    </row>
    <row r="9" spans="1:8" x14ac:dyDescent="0.25">
      <c r="A9" s="2">
        <v>3308</v>
      </c>
      <c r="B9" s="3">
        <v>44201</v>
      </c>
      <c r="C9" s="3">
        <v>44239</v>
      </c>
      <c r="D9" s="3">
        <v>44242</v>
      </c>
      <c r="E9" s="3"/>
      <c r="F9" s="4"/>
      <c r="G9" s="4"/>
      <c r="H9" s="5"/>
    </row>
    <row r="10" spans="1:8" x14ac:dyDescent="0.25">
      <c r="A10" s="2">
        <v>3309</v>
      </c>
      <c r="B10" s="3">
        <v>44202</v>
      </c>
      <c r="C10" s="3">
        <v>44240</v>
      </c>
      <c r="D10" s="3"/>
      <c r="E10" s="3"/>
      <c r="F10" s="4"/>
      <c r="G10" s="4"/>
      <c r="H10" s="5"/>
    </row>
    <row r="11" spans="1:8" x14ac:dyDescent="0.25">
      <c r="A11" s="2">
        <v>3310</v>
      </c>
      <c r="B11" s="3">
        <v>44202</v>
      </c>
      <c r="C11" s="3">
        <v>44241</v>
      </c>
      <c r="D11" s="3"/>
      <c r="E11" s="3"/>
      <c r="F11" s="4"/>
      <c r="G11" s="4"/>
      <c r="H11" s="5"/>
    </row>
    <row r="12" spans="1:8" x14ac:dyDescent="0.25">
      <c r="A12" s="2">
        <v>3311</v>
      </c>
      <c r="B12" s="3">
        <v>44203</v>
      </c>
      <c r="C12" s="3">
        <v>44242</v>
      </c>
      <c r="D12" s="3"/>
      <c r="E12" s="3"/>
      <c r="F12" s="4"/>
      <c r="G12" s="4"/>
      <c r="H12" s="5"/>
    </row>
    <row r="13" spans="1:8" x14ac:dyDescent="0.25">
      <c r="A13" s="2">
        <v>3312</v>
      </c>
      <c r="B13" s="3">
        <v>44203</v>
      </c>
      <c r="C13" s="3">
        <v>44243</v>
      </c>
      <c r="D13" s="3"/>
      <c r="E13" s="3"/>
      <c r="F13" s="4"/>
      <c r="G13" s="4"/>
      <c r="H13" s="5"/>
    </row>
    <row r="14" spans="1:8" x14ac:dyDescent="0.25">
      <c r="A14" s="2">
        <v>3313</v>
      </c>
      <c r="B14" s="6">
        <v>44204</v>
      </c>
      <c r="C14" s="6"/>
      <c r="D14" s="6"/>
      <c r="E14" s="6"/>
      <c r="F14" s="7"/>
      <c r="G14" s="7"/>
      <c r="H14" s="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D3F84-E0C4-4FDC-B71A-BCFC9D8F21F5}">
  <dimension ref="A1:M27"/>
  <sheetViews>
    <sheetView showGridLines="0" topLeftCell="A4" zoomScale="75" zoomScaleNormal="75" workbookViewId="0">
      <selection activeCell="J22" sqref="J22"/>
    </sheetView>
  </sheetViews>
  <sheetFormatPr defaultRowHeight="15" x14ac:dyDescent="0.25"/>
  <cols>
    <col min="1" max="1" width="22.28515625" customWidth="1"/>
    <col min="2" max="2" width="19.140625" customWidth="1"/>
    <col min="3" max="3" width="16.5703125" customWidth="1"/>
    <col min="4" max="4" width="25.5703125" customWidth="1"/>
    <col min="5" max="5" width="14.85546875" customWidth="1"/>
    <col min="6" max="6" width="21.85546875" customWidth="1"/>
    <col min="7" max="7" width="25.28515625" customWidth="1"/>
    <col min="8" max="8" width="16" customWidth="1"/>
    <col min="10" max="10" width="16" customWidth="1"/>
    <col min="11" max="11" width="17.85546875" customWidth="1"/>
    <col min="12" max="12" width="18.7109375" customWidth="1"/>
    <col min="13" max="13" width="2.42578125" hidden="1" customWidth="1"/>
  </cols>
  <sheetData>
    <row r="1" spans="1:13" ht="30" customHeight="1" x14ac:dyDescent="0.45">
      <c r="A1" s="12"/>
      <c r="B1" s="13"/>
      <c r="C1" s="13"/>
      <c r="D1" s="13"/>
      <c r="E1" s="38" t="s">
        <v>11</v>
      </c>
      <c r="F1" s="38"/>
      <c r="G1" s="38"/>
      <c r="H1" s="14"/>
      <c r="I1" s="14"/>
      <c r="J1" s="14"/>
      <c r="K1" s="14"/>
      <c r="L1" s="14"/>
      <c r="M1" s="1"/>
    </row>
    <row r="2" spans="1:13" ht="26.25" customHeight="1" x14ac:dyDescent="0.25">
      <c r="A2" s="14"/>
      <c r="B2" s="14"/>
      <c r="C2" s="14"/>
      <c r="D2" s="39" t="s">
        <v>16</v>
      </c>
      <c r="E2" s="39"/>
      <c r="F2" s="39"/>
      <c r="G2" s="39"/>
      <c r="H2" s="14"/>
      <c r="I2" s="14"/>
      <c r="J2" s="14"/>
      <c r="K2" s="14"/>
      <c r="L2" s="14"/>
      <c r="M2" s="1"/>
    </row>
    <row r="3" spans="1:13" ht="15.75" x14ac:dyDescent="0.25">
      <c r="A3" s="14"/>
      <c r="B3" s="16" t="s">
        <v>0</v>
      </c>
      <c r="C3" s="27" t="s">
        <v>17</v>
      </c>
      <c r="D3" s="23"/>
      <c r="E3" s="22"/>
      <c r="F3" s="22"/>
      <c r="G3" s="14"/>
      <c r="H3" s="14"/>
      <c r="I3" s="14"/>
      <c r="J3" s="14"/>
      <c r="K3" s="14"/>
      <c r="L3" s="14"/>
      <c r="M3" s="1"/>
    </row>
    <row r="4" spans="1:13" x14ac:dyDescent="0.25">
      <c r="A4" s="14"/>
      <c r="B4" s="18" t="s">
        <v>12</v>
      </c>
      <c r="C4" s="25" t="s">
        <v>28</v>
      </c>
      <c r="D4" s="23"/>
      <c r="E4" s="14"/>
      <c r="F4" s="14"/>
      <c r="G4" s="14"/>
      <c r="H4" s="14"/>
      <c r="I4" s="14"/>
      <c r="J4" s="14"/>
      <c r="K4" s="14"/>
      <c r="L4" s="14"/>
      <c r="M4" s="1"/>
    </row>
    <row r="5" spans="1:13" x14ac:dyDescent="0.25">
      <c r="A5" s="14"/>
      <c r="B5" s="18" t="s">
        <v>18</v>
      </c>
      <c r="C5" s="35">
        <v>44197</v>
      </c>
      <c r="D5" s="24"/>
      <c r="E5" s="14"/>
      <c r="F5" s="14"/>
      <c r="G5" s="14"/>
      <c r="H5" s="14"/>
      <c r="I5" s="14"/>
      <c r="J5" s="14"/>
      <c r="K5" s="14"/>
      <c r="L5" s="14"/>
      <c r="M5" s="1"/>
    </row>
    <row r="6" spans="1:13" x14ac:dyDescent="0.25">
      <c r="A6" s="14"/>
      <c r="B6" s="18" t="s">
        <v>6</v>
      </c>
      <c r="C6" s="26">
        <v>44256</v>
      </c>
      <c r="D6" s="14"/>
      <c r="E6" s="14"/>
      <c r="F6" s="14"/>
      <c r="G6" s="14"/>
      <c r="H6" s="14"/>
      <c r="I6" s="14"/>
      <c r="J6" s="14"/>
      <c r="K6" s="14"/>
      <c r="L6" s="14"/>
      <c r="M6" s="1"/>
    </row>
    <row r="7" spans="1:13" x14ac:dyDescent="0.25">
      <c r="A7" s="14"/>
      <c r="B7" s="18" t="s">
        <v>21</v>
      </c>
      <c r="C7" s="20"/>
      <c r="D7" s="14"/>
      <c r="E7" s="14"/>
      <c r="F7" s="14"/>
      <c r="G7" s="14"/>
      <c r="H7" s="14"/>
      <c r="I7" s="14"/>
      <c r="J7" s="14"/>
      <c r="K7" s="14"/>
      <c r="L7" s="14"/>
      <c r="M7" s="1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6" t="s">
        <v>19</v>
      </c>
      <c r="L8" s="19" t="s">
        <v>13</v>
      </c>
      <c r="M8" s="1"/>
    </row>
    <row r="9" spans="1:13" ht="18.75" x14ac:dyDescent="0.25">
      <c r="A9" s="14"/>
      <c r="B9" s="14"/>
      <c r="C9" s="21" t="str">
        <f>IF(C7="","HIRING","HIRED")</f>
        <v>HIRING</v>
      </c>
      <c r="D9" s="14"/>
      <c r="E9" s="14"/>
      <c r="F9" s="14"/>
      <c r="G9" s="14"/>
      <c r="H9" s="14"/>
      <c r="I9" s="14"/>
      <c r="J9" s="14"/>
      <c r="K9" s="14"/>
      <c r="L9" s="19" t="s">
        <v>14</v>
      </c>
      <c r="M9" s="1"/>
    </row>
    <row r="10" spans="1:13" ht="15.75" x14ac:dyDescent="0.25">
      <c r="A10" s="14"/>
      <c r="B10" s="28" t="s">
        <v>15</v>
      </c>
      <c r="C10" s="15" t="s">
        <v>20</v>
      </c>
      <c r="D10" s="14"/>
      <c r="E10" s="14"/>
      <c r="F10" s="14"/>
      <c r="G10" s="14"/>
      <c r="H10" s="14"/>
      <c r="I10" s="14"/>
      <c r="J10" s="14"/>
      <c r="K10" s="14"/>
      <c r="L10" s="19" t="s">
        <v>2</v>
      </c>
      <c r="M10" s="1"/>
    </row>
    <row r="11" spans="1:13" x14ac:dyDescent="0.25">
      <c r="A11" s="14"/>
      <c r="B11" s="17">
        <f>COUNTA(L_APPS)</f>
        <v>13</v>
      </c>
      <c r="C11" s="17">
        <f>C6-C5</f>
        <v>59</v>
      </c>
      <c r="D11" s="14"/>
      <c r="E11" s="14"/>
      <c r="F11" s="14"/>
      <c r="G11" s="14"/>
      <c r="H11" s="14"/>
      <c r="I11" s="14"/>
      <c r="J11" s="14"/>
      <c r="K11" s="14"/>
      <c r="L11" s="19" t="s">
        <v>3</v>
      </c>
      <c r="M11" s="1"/>
    </row>
    <row r="12" spans="1:13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"/>
    </row>
    <row r="13" spans="1:13" ht="15.75" x14ac:dyDescent="0.25">
      <c r="A13" s="9" t="s">
        <v>9</v>
      </c>
      <c r="B13" s="9"/>
    </row>
    <row r="14" spans="1:13" x14ac:dyDescent="0.25">
      <c r="A14" s="29" t="s">
        <v>21</v>
      </c>
      <c r="B14" s="30" t="s">
        <v>13</v>
      </c>
      <c r="C14" s="30" t="s">
        <v>14</v>
      </c>
      <c r="D14" s="30" t="s">
        <v>4</v>
      </c>
      <c r="E14" s="30" t="s">
        <v>5</v>
      </c>
      <c r="F14" s="30" t="s">
        <v>22</v>
      </c>
      <c r="G14" s="30" t="s">
        <v>27</v>
      </c>
      <c r="H14" s="31" t="s">
        <v>19</v>
      </c>
    </row>
    <row r="15" spans="1:13" x14ac:dyDescent="0.25">
      <c r="A15" s="2">
        <v>3301</v>
      </c>
      <c r="B15" s="3">
        <v>44198</v>
      </c>
      <c r="C15" s="3">
        <v>44232</v>
      </c>
      <c r="D15" s="3">
        <v>44235</v>
      </c>
      <c r="E15" s="3"/>
      <c r="F15" s="4" t="s">
        <v>23</v>
      </c>
      <c r="G15" s="4" t="s">
        <v>25</v>
      </c>
      <c r="H15" s="5" t="str">
        <f>IF(T_APPS[[#This Row],[OFFER DATE]]&gt;0,$L$11,IF(T_APPS[[#This Row],[INTERVIEW DATE]]&gt;0,$L$10,IF(T_APPS[[#This Row],[LEVEL-2]]&gt;0,$L$9,IF(T_APPS[[#This Row],[LEVEL-1]]&gt;0,$L$8))))</f>
        <v>INTERVIEW</v>
      </c>
    </row>
    <row r="16" spans="1:13" x14ac:dyDescent="0.25">
      <c r="A16" s="2">
        <v>3302</v>
      </c>
      <c r="B16" s="3">
        <v>44198</v>
      </c>
      <c r="C16" s="3">
        <v>44233</v>
      </c>
      <c r="D16" s="3">
        <v>44236</v>
      </c>
      <c r="E16" s="3"/>
      <c r="F16" s="4" t="s">
        <v>23</v>
      </c>
      <c r="G16" s="4" t="s">
        <v>26</v>
      </c>
      <c r="H16" s="5" t="str">
        <f>IF(T_APPS[[#This Row],[OFFER DATE]]&gt;0,$L$11,IF(T_APPS[[#This Row],[INTERVIEW DATE]]&gt;0,$L$10,IF(T_APPS[[#This Row],[LEVEL-2]]&gt;0,$L$9,IF(T_APPS[[#This Row],[LEVEL-1]]&gt;0,$L$8))))</f>
        <v>INTERVIEW</v>
      </c>
    </row>
    <row r="17" spans="1:8" x14ac:dyDescent="0.25">
      <c r="A17" s="2">
        <v>3303</v>
      </c>
      <c r="B17" s="3">
        <v>44199</v>
      </c>
      <c r="C17" s="3">
        <v>44234</v>
      </c>
      <c r="D17" s="3">
        <v>44237</v>
      </c>
      <c r="E17" s="3">
        <v>44247</v>
      </c>
      <c r="F17" s="4" t="s">
        <v>24</v>
      </c>
      <c r="G17" s="4"/>
      <c r="H17" s="5" t="str">
        <f>IF(T_APPS[[#This Row],[OFFER DATE]]&gt;0,$L$11,IF(T_APPS[[#This Row],[INTERVIEW DATE]]&gt;0,$L$10,IF(T_APPS[[#This Row],[LEVEL-2]]&gt;0,$L$9,IF(T_APPS[[#This Row],[LEVEL-1]]&gt;0,$L$8))))</f>
        <v>OFFER</v>
      </c>
    </row>
    <row r="18" spans="1:8" x14ac:dyDescent="0.25">
      <c r="A18" s="2">
        <v>3304</v>
      </c>
      <c r="B18" s="3">
        <v>44199</v>
      </c>
      <c r="C18" s="3">
        <v>44235</v>
      </c>
      <c r="D18" s="3">
        <v>44238</v>
      </c>
      <c r="E18" s="3"/>
      <c r="F18" s="4" t="s">
        <v>23</v>
      </c>
      <c r="G18" s="4" t="s">
        <v>25</v>
      </c>
      <c r="H18" s="5" t="str">
        <f>IF(T_APPS[[#This Row],[OFFER DATE]]&gt;0,$L$11,IF(T_APPS[[#This Row],[INTERVIEW DATE]]&gt;0,$L$10,IF(T_APPS[[#This Row],[LEVEL-2]]&gt;0,$L$9,IF(T_APPS[[#This Row],[LEVEL-1]]&gt;0,$L$8))))</f>
        <v>INTERVIEW</v>
      </c>
    </row>
    <row r="19" spans="1:8" x14ac:dyDescent="0.25">
      <c r="A19" s="2">
        <v>3305</v>
      </c>
      <c r="B19" s="3">
        <v>44200</v>
      </c>
      <c r="C19" s="3">
        <v>44236</v>
      </c>
      <c r="D19" s="3">
        <v>44239</v>
      </c>
      <c r="E19" s="3"/>
      <c r="F19" s="4" t="s">
        <v>23</v>
      </c>
      <c r="G19" s="4" t="s">
        <v>26</v>
      </c>
      <c r="H19" s="5" t="str">
        <f>IF(T_APPS[[#This Row],[OFFER DATE]]&gt;0,$L$11,IF(T_APPS[[#This Row],[INTERVIEW DATE]]&gt;0,$L$10,IF(T_APPS[[#This Row],[LEVEL-2]]&gt;0,$L$9,IF(T_APPS[[#This Row],[LEVEL-1]]&gt;0,$L$8))))</f>
        <v>INTERVIEW</v>
      </c>
    </row>
    <row r="20" spans="1:8" x14ac:dyDescent="0.25">
      <c r="A20" s="2">
        <v>3306</v>
      </c>
      <c r="B20" s="3">
        <v>44200</v>
      </c>
      <c r="C20" s="3">
        <v>44237</v>
      </c>
      <c r="D20" s="3"/>
      <c r="E20" s="3"/>
      <c r="F20" s="4" t="s">
        <v>23</v>
      </c>
      <c r="G20" s="4" t="s">
        <v>25</v>
      </c>
      <c r="H20" s="5" t="str">
        <f>IF(T_APPS[[#This Row],[OFFER DATE]]&gt;0,$L$11,IF(T_APPS[[#This Row],[INTERVIEW DATE]]&gt;0,$L$10,IF(T_APPS[[#This Row],[LEVEL-2]]&gt;0,$L$9,IF(T_APPS[[#This Row],[LEVEL-1]]&gt;0,$L$8))))</f>
        <v>LEVEL-2</v>
      </c>
    </row>
    <row r="21" spans="1:8" x14ac:dyDescent="0.25">
      <c r="A21" s="2">
        <v>3307</v>
      </c>
      <c r="B21" s="3">
        <v>44201</v>
      </c>
      <c r="C21" s="3">
        <v>44238</v>
      </c>
      <c r="D21" s="3"/>
      <c r="E21" s="3"/>
      <c r="F21" s="4" t="s">
        <v>23</v>
      </c>
      <c r="G21" s="4" t="s">
        <v>25</v>
      </c>
      <c r="H21" s="5" t="str">
        <f>IF(T_APPS[[#This Row],[OFFER DATE]]&gt;0,$L$11,IF(T_APPS[[#This Row],[INTERVIEW DATE]]&gt;0,$L$10,IF(T_APPS[[#This Row],[LEVEL-2]]&gt;0,$L$9,IF(T_APPS[[#This Row],[LEVEL-1]]&gt;0,$L$8))))</f>
        <v>LEVEL-2</v>
      </c>
    </row>
    <row r="22" spans="1:8" x14ac:dyDescent="0.25">
      <c r="A22" s="2">
        <v>3308</v>
      </c>
      <c r="B22" s="3">
        <v>44201</v>
      </c>
      <c r="C22" s="3">
        <v>44239</v>
      </c>
      <c r="D22" s="3">
        <v>44242</v>
      </c>
      <c r="E22" s="3"/>
      <c r="F22" s="4"/>
      <c r="G22" s="4"/>
      <c r="H22" s="5" t="str">
        <f>IF(T_APPS[[#This Row],[OFFER DATE]]&gt;0,$L$11,IF(T_APPS[[#This Row],[INTERVIEW DATE]]&gt;0,$L$10,IF(T_APPS[[#This Row],[LEVEL-2]]&gt;0,$L$9,IF(T_APPS[[#This Row],[LEVEL-1]]&gt;0,$L$8))))</f>
        <v>INTERVIEW</v>
      </c>
    </row>
    <row r="23" spans="1:8" x14ac:dyDescent="0.25">
      <c r="A23" s="2">
        <v>3309</v>
      </c>
      <c r="B23" s="3">
        <v>44202</v>
      </c>
      <c r="C23" s="3">
        <v>44240</v>
      </c>
      <c r="D23" s="3"/>
      <c r="E23" s="3"/>
      <c r="F23" s="4"/>
      <c r="G23" s="4"/>
      <c r="H23" s="5" t="str">
        <f>IF(T_APPS[[#This Row],[OFFER DATE]]&gt;0,$L$11,IF(T_APPS[[#This Row],[INTERVIEW DATE]]&gt;0,$L$10,IF(T_APPS[[#This Row],[LEVEL-2]]&gt;0,$L$9,IF(T_APPS[[#This Row],[LEVEL-1]]&gt;0,$L$8))))</f>
        <v>LEVEL-2</v>
      </c>
    </row>
    <row r="24" spans="1:8" x14ac:dyDescent="0.25">
      <c r="A24" s="2">
        <v>3310</v>
      </c>
      <c r="B24" s="3">
        <v>44202</v>
      </c>
      <c r="C24" s="3">
        <v>44241</v>
      </c>
      <c r="D24" s="3"/>
      <c r="E24" s="3"/>
      <c r="F24" s="4"/>
      <c r="G24" s="4"/>
      <c r="H24" s="5" t="str">
        <f>IF(T_APPS[[#This Row],[OFFER DATE]]&gt;0,$L$11,IF(T_APPS[[#This Row],[INTERVIEW DATE]]&gt;0,$L$10,IF(T_APPS[[#This Row],[LEVEL-2]]&gt;0,$L$9,IF(T_APPS[[#This Row],[LEVEL-1]]&gt;0,$L$8))))</f>
        <v>LEVEL-2</v>
      </c>
    </row>
    <row r="25" spans="1:8" x14ac:dyDescent="0.25">
      <c r="A25" s="2">
        <v>3311</v>
      </c>
      <c r="B25" s="3">
        <v>44203</v>
      </c>
      <c r="C25" s="3">
        <v>44242</v>
      </c>
      <c r="D25" s="3"/>
      <c r="E25" s="3"/>
      <c r="F25" s="4"/>
      <c r="G25" s="4"/>
      <c r="H25" s="5" t="str">
        <f>IF(T_APPS[[#This Row],[OFFER DATE]]&gt;0,$L$11,IF(T_APPS[[#This Row],[INTERVIEW DATE]]&gt;0,$L$10,IF(T_APPS[[#This Row],[LEVEL-2]]&gt;0,$L$9,IF(T_APPS[[#This Row],[LEVEL-1]]&gt;0,$L$8))))</f>
        <v>LEVEL-2</v>
      </c>
    </row>
    <row r="26" spans="1:8" x14ac:dyDescent="0.25">
      <c r="A26" s="2">
        <v>3312</v>
      </c>
      <c r="B26" s="3">
        <v>44203</v>
      </c>
      <c r="C26" s="3">
        <v>44243</v>
      </c>
      <c r="D26" s="3"/>
      <c r="E26" s="3"/>
      <c r="F26" s="4"/>
      <c r="G26" s="4"/>
      <c r="H26" s="5" t="str">
        <f>IF(T_APPS[[#This Row],[OFFER DATE]]&gt;0,$L$11,IF(T_APPS[[#This Row],[INTERVIEW DATE]]&gt;0,$L$10,IF(T_APPS[[#This Row],[LEVEL-2]]&gt;0,$L$9,IF(T_APPS[[#This Row],[LEVEL-1]]&gt;0,$L$8))))</f>
        <v>LEVEL-2</v>
      </c>
    </row>
    <row r="27" spans="1:8" x14ac:dyDescent="0.25">
      <c r="A27" s="2">
        <v>3313</v>
      </c>
      <c r="B27" s="6">
        <v>44204</v>
      </c>
      <c r="C27" s="6"/>
      <c r="D27" s="6"/>
      <c r="E27" s="6"/>
      <c r="F27" s="7"/>
      <c r="G27" s="7"/>
      <c r="H27" s="8" t="str">
        <f>IF(T_APPS[[#This Row],[OFFER DATE]]&gt;0,$L$11,IF(T_APPS[[#This Row],[INTERVIEW DATE]]&gt;0,$L$10,IF(T_APPS[[#This Row],[LEVEL-2]]&gt;0,$L$9,IF(T_APPS[[#This Row],[LEVEL-1]]&gt;0,$L$8))))</f>
        <v>LEVEL-1</v>
      </c>
    </row>
  </sheetData>
  <mergeCells count="2">
    <mergeCell ref="E1:G1"/>
    <mergeCell ref="D2:G2"/>
  </mergeCells>
  <phoneticPr fontId="6" type="noConversion"/>
  <dataValidations count="1">
    <dataValidation type="list" allowBlank="1" showInputMessage="1" showErrorMessage="1" sqref="C7" xr:uid="{F54833A6-8251-4602-B732-5A60D0DA860F}">
      <formula1>L_APPS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CC87-133B-4362-B6E9-42CCDF5B0A7E}">
  <dimension ref="B2:C8"/>
  <sheetViews>
    <sheetView showGridLines="0" topLeftCell="A7" workbookViewId="0">
      <selection activeCell="G7" sqref="G7"/>
    </sheetView>
  </sheetViews>
  <sheetFormatPr defaultRowHeight="15" x14ac:dyDescent="0.25"/>
  <cols>
    <col min="2" max="2" width="14.5703125" bestFit="1" customWidth="1"/>
    <col min="3" max="3" width="15.28515625" bestFit="1" customWidth="1"/>
  </cols>
  <sheetData>
    <row r="2" spans="2:3" ht="17.25" x14ac:dyDescent="0.25">
      <c r="B2" s="40" t="s">
        <v>30</v>
      </c>
      <c r="C2" s="41"/>
    </row>
    <row r="4" spans="2:3" ht="15.75" x14ac:dyDescent="0.25">
      <c r="B4" s="10" t="s">
        <v>1</v>
      </c>
      <c r="C4" s="10" t="s">
        <v>7</v>
      </c>
    </row>
    <row r="5" spans="2:3" x14ac:dyDescent="0.25">
      <c r="B5" s="4" t="s">
        <v>13</v>
      </c>
      <c r="C5" s="4">
        <f>COUNTIFS(T_APPS[CURRENT STATUS],"",T_APPS[LEVELS],B5)</f>
        <v>1</v>
      </c>
    </row>
    <row r="6" spans="2:3" x14ac:dyDescent="0.25">
      <c r="B6" s="4" t="s">
        <v>14</v>
      </c>
      <c r="C6" s="4">
        <f>COUNTIFS(T_APPS[CURRENT STATUS],"",T_APPS[LEVELS],B6)</f>
        <v>4</v>
      </c>
    </row>
    <row r="7" spans="2:3" x14ac:dyDescent="0.25">
      <c r="B7" s="4" t="s">
        <v>2</v>
      </c>
      <c r="C7" s="4">
        <f>COUNTIFS(T_APPS[CURRENT STATUS],"",T_APPS[LEVELS],B7)</f>
        <v>1</v>
      </c>
    </row>
    <row r="8" spans="2:3" x14ac:dyDescent="0.25">
      <c r="B8" s="4" t="s">
        <v>3</v>
      </c>
      <c r="C8" s="4">
        <v>1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08AD9-9CFA-479D-8E23-3B187592C38C}">
  <dimension ref="B2:G8"/>
  <sheetViews>
    <sheetView showGridLines="0" workbookViewId="0">
      <selection activeCell="H6" sqref="H6"/>
    </sheetView>
  </sheetViews>
  <sheetFormatPr defaultRowHeight="15" x14ac:dyDescent="0.25"/>
  <cols>
    <col min="2" max="2" width="14.5703125" bestFit="1" customWidth="1"/>
    <col min="3" max="3" width="15.28515625" bestFit="1" customWidth="1"/>
    <col min="4" max="4" width="14.140625" customWidth="1"/>
    <col min="6" max="6" width="16.5703125" bestFit="1" customWidth="1"/>
    <col min="7" max="7" width="10.5703125" bestFit="1" customWidth="1"/>
  </cols>
  <sheetData>
    <row r="2" spans="2:7" ht="18.75" x14ac:dyDescent="0.25">
      <c r="B2" s="42" t="s">
        <v>29</v>
      </c>
      <c r="C2" s="43"/>
      <c r="D2" s="43"/>
      <c r="E2" s="43"/>
      <c r="F2" s="43"/>
    </row>
    <row r="4" spans="2:7" ht="15.75" x14ac:dyDescent="0.25">
      <c r="B4" s="10" t="s">
        <v>1</v>
      </c>
      <c r="C4" s="10" t="s">
        <v>7</v>
      </c>
      <c r="E4" s="11" t="s">
        <v>8</v>
      </c>
      <c r="F4" s="11" t="s">
        <v>10</v>
      </c>
      <c r="G4" s="36"/>
    </row>
    <row r="5" spans="2:7" x14ac:dyDescent="0.25">
      <c r="B5" s="4" t="s">
        <v>13</v>
      </c>
      <c r="C5" s="4">
        <f>COUNTIFS(T_APPS[CURRENT STATUS],"",T_APPS[LEVELS],B5)</f>
        <v>1</v>
      </c>
      <c r="E5" s="4">
        <f>COUNTIFS(T_APPS[LEVELS],B5)</f>
        <v>1</v>
      </c>
      <c r="F5" s="4">
        <f>SUM(E5:$E$8)</f>
        <v>13</v>
      </c>
      <c r="G5" s="37"/>
    </row>
    <row r="6" spans="2:7" x14ac:dyDescent="0.25">
      <c r="B6" s="4" t="s">
        <v>14</v>
      </c>
      <c r="C6" s="4">
        <f>COUNTIFS(T_APPS[CURRENT STATUS],"",T_APPS[LEVELS],B6)</f>
        <v>4</v>
      </c>
      <c r="E6" s="4">
        <f>COUNTIFS(T_APPS[LEVELS],B6)</f>
        <v>6</v>
      </c>
      <c r="F6" s="4">
        <f>SUM(E6:$E$8)</f>
        <v>12</v>
      </c>
      <c r="G6" s="37"/>
    </row>
    <row r="7" spans="2:7" x14ac:dyDescent="0.25">
      <c r="B7" s="4" t="s">
        <v>2</v>
      </c>
      <c r="C7" s="4">
        <f>COUNTIFS(T_APPS[CURRENT STATUS],"",T_APPS[LEVELS],B7)</f>
        <v>1</v>
      </c>
      <c r="E7" s="4">
        <f>COUNTIFS(T_APPS[LEVELS],B7)</f>
        <v>5</v>
      </c>
      <c r="F7" s="4">
        <f>SUM(E7:$E$8)</f>
        <v>6</v>
      </c>
      <c r="G7" s="37"/>
    </row>
    <row r="8" spans="2:7" x14ac:dyDescent="0.25">
      <c r="B8" s="4" t="s">
        <v>3</v>
      </c>
      <c r="C8" s="4">
        <v>1</v>
      </c>
      <c r="E8" s="4">
        <f>COUNTIFS(T_APPS[LEVELS],B8)</f>
        <v>1</v>
      </c>
      <c r="F8" s="4">
        <f>SUM(E8:$E$8)</f>
        <v>1</v>
      </c>
      <c r="G8" s="37"/>
    </row>
  </sheetData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APPLICANTS INFORMATION</vt:lpstr>
      <vt:lpstr>recruitemnet tracker(final)</vt:lpstr>
      <vt:lpstr>Aplicants  Pipeline</vt:lpstr>
      <vt:lpstr>recruitment levels</vt:lpstr>
      <vt:lpstr>L_APPS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2022-05-26T04:20:37Z</dcterms:created>
  <dcterms:modified xsi:type="dcterms:W3CDTF">2022-05-26T13:58:42Z</dcterms:modified>
</cp:coreProperties>
</file>