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OFTEKO\61-0036\"/>
    </mc:Choice>
  </mc:AlternateContent>
  <xr:revisionPtr revIDLastSave="0" documentId="13_ncr:1_{36F61558-10AD-435F-AA07-41296F327EE3}" xr6:coauthVersionLast="47" xr6:coauthVersionMax="47" xr10:uidLastSave="{00000000-0000-0000-0000-000000000000}"/>
  <bookViews>
    <workbookView xWindow="-120" yWindow="-120" windowWidth="20730" windowHeight="11160" xr2:uid="{268A1D94-FB38-4240-9BFB-458341FE0B7C}"/>
  </bookViews>
  <sheets>
    <sheet name="Sheet1" sheetId="1" r:id="rId1"/>
    <sheet name="project progress" sheetId="2" r:id="rId2"/>
    <sheet name="Project Performance" sheetId="4" r:id="rId3"/>
  </sheets>
  <definedNames>
    <definedName name="_xlnm._FilterDatabase" localSheetId="0" hidden="1">Sheet1!$A$1:$I$1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4" l="1"/>
  <c r="E12" i="4"/>
  <c r="E11" i="4"/>
  <c r="E10" i="4"/>
  <c r="E9" i="4"/>
  <c r="E8" i="4"/>
  <c r="E7" i="4"/>
  <c r="E6" i="4"/>
  <c r="E5" i="4"/>
  <c r="E4" i="4"/>
  <c r="E3" i="4"/>
  <c r="E2" i="4"/>
  <c r="L26" i="2"/>
  <c r="N19" i="2"/>
  <c r="O18" i="2" s="1"/>
  <c r="N26" i="2"/>
  <c r="N18" i="2"/>
  <c r="J20" i="2"/>
  <c r="J19" i="2"/>
  <c r="J18" i="2"/>
  <c r="E3" i="2"/>
  <c r="E4" i="2"/>
  <c r="E5" i="2"/>
  <c r="E6" i="2"/>
  <c r="E7" i="2"/>
  <c r="E8" i="2"/>
  <c r="E9" i="2"/>
  <c r="E10" i="2"/>
  <c r="E11" i="2"/>
  <c r="E12" i="2"/>
  <c r="E13" i="2"/>
  <c r="E2" i="2"/>
  <c r="E16" i="2"/>
  <c r="H3" i="1"/>
  <c r="H4" i="1"/>
  <c r="H5" i="1"/>
  <c r="H6" i="1"/>
  <c r="H7" i="1"/>
  <c r="H8" i="1"/>
  <c r="H9" i="1"/>
  <c r="H10" i="1"/>
  <c r="H11" i="1"/>
  <c r="H12" i="1"/>
  <c r="H13" i="1"/>
  <c r="H2" i="1"/>
  <c r="G3" i="1"/>
  <c r="G4" i="1"/>
  <c r="G5" i="1"/>
  <c r="G6" i="1"/>
  <c r="G7" i="1"/>
  <c r="G8" i="1"/>
  <c r="G9" i="1"/>
  <c r="G10" i="1"/>
  <c r="G11" i="1"/>
  <c r="G12" i="1"/>
  <c r="G13" i="1"/>
  <c r="G2" i="1"/>
  <c r="O19" i="2" l="1"/>
</calcChain>
</file>

<file path=xl/sharedStrings.xml><?xml version="1.0" encoding="utf-8"?>
<sst xmlns="http://schemas.openxmlformats.org/spreadsheetml/2006/main" count="130" uniqueCount="42">
  <si>
    <t>Project</t>
  </si>
  <si>
    <t>Task</t>
  </si>
  <si>
    <t>Responsible Person</t>
  </si>
  <si>
    <t>Starting Date</t>
  </si>
  <si>
    <t>Due Date</t>
  </si>
  <si>
    <t>Days Required</t>
  </si>
  <si>
    <t>Progress</t>
  </si>
  <si>
    <t>Status</t>
  </si>
  <si>
    <t>Project-A</t>
  </si>
  <si>
    <t>Task 1</t>
  </si>
  <si>
    <t>Task 2</t>
  </si>
  <si>
    <t>Task 3</t>
  </si>
  <si>
    <t>Task 4</t>
  </si>
  <si>
    <t>Task 5</t>
  </si>
  <si>
    <t>Task 6</t>
  </si>
  <si>
    <t>Task 7</t>
  </si>
  <si>
    <t>Task 8</t>
  </si>
  <si>
    <t>Task 9</t>
  </si>
  <si>
    <t>Task 10</t>
  </si>
  <si>
    <t>Task 11</t>
  </si>
  <si>
    <t>Task 12</t>
  </si>
  <si>
    <t>Manager X</t>
  </si>
  <si>
    <t>Manager Y</t>
  </si>
  <si>
    <t>Manager Z</t>
  </si>
  <si>
    <t>Manager P</t>
  </si>
  <si>
    <t>Manager Q</t>
  </si>
  <si>
    <t>Manager R</t>
  </si>
  <si>
    <t>Manager S</t>
  </si>
  <si>
    <t>Manager T</t>
  </si>
  <si>
    <t>Manager U</t>
  </si>
  <si>
    <t>Manager V</t>
  </si>
  <si>
    <t>Manager F</t>
  </si>
  <si>
    <t>In Progress</t>
  </si>
  <si>
    <t>Completed</t>
  </si>
  <si>
    <t>Remaining</t>
  </si>
  <si>
    <t>Overall Project Completion</t>
  </si>
  <si>
    <t>Days Spent</t>
  </si>
  <si>
    <t>Project Report</t>
  </si>
  <si>
    <t>Total day Required</t>
  </si>
  <si>
    <t>Total day spent</t>
  </si>
  <si>
    <t>Overall Progress</t>
  </si>
  <si>
    <t>Task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</si>
</sst>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34">
    <xf numFmtId="0" fontId="0" fillId="0" borderId="0" xfId="0"/>
    <xf numFmtId="0" fontId="0" fillId="0" borderId="0" xfId="0" applyAlignment="1"/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9" fontId="0" fillId="2" borderId="2" xfId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9" fontId="0" fillId="5" borderId="2" xfId="1" applyFont="1" applyFill="1" applyBorder="1" applyAlignment="1">
      <alignment horizontal="center" vertical="center"/>
    </xf>
    <xf numFmtId="9" fontId="0" fillId="6" borderId="2" xfId="0" applyNumberFormat="1" applyFill="1" applyBorder="1" applyAlignment="1">
      <alignment horizontal="center" vertical="center"/>
    </xf>
    <xf numFmtId="2" fontId="0" fillId="7" borderId="2" xfId="0" applyNumberFormat="1" applyFill="1" applyBorder="1" applyAlignment="1">
      <alignment horizontal="center" vertical="center"/>
    </xf>
    <xf numFmtId="9" fontId="0" fillId="7" borderId="0" xfId="1" applyFont="1" applyFill="1" applyBorder="1" applyAlignment="1">
      <alignment horizontal="center" vertical="center"/>
    </xf>
    <xf numFmtId="0" fontId="0" fillId="7" borderId="2" xfId="0" applyNumberFormat="1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5" borderId="2" xfId="0" applyNumberFormat="1" applyFill="1" applyBorder="1" applyAlignment="1">
      <alignment horizontal="center" vertical="center"/>
    </xf>
    <xf numFmtId="0" fontId="0" fillId="0" borderId="2" xfId="0" applyBorder="1"/>
    <xf numFmtId="9" fontId="0" fillId="5" borderId="2" xfId="0" applyNumberForma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9" fontId="0" fillId="2" borderId="2" xfId="0" applyNumberFormat="1" applyFill="1" applyBorder="1" applyAlignment="1">
      <alignment horizontal="center" vertical="center"/>
    </xf>
    <xf numFmtId="0" fontId="6" fillId="7" borderId="0" xfId="2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6" fillId="4" borderId="2" xfId="2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</cellXfs>
  <cellStyles count="3">
    <cellStyle name="Heading 2" xfId="2" builtinId="17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'project progress'!$D$1</c:f>
              <c:strCache>
                <c:ptCount val="1"/>
                <c:pt idx="0">
                  <c:v>Progress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'project progress'!$A$2:$A$13</c:f>
              <c:strCache>
                <c:ptCount val="12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  <c:pt idx="8">
                  <c:v>Task 9</c:v>
                </c:pt>
                <c:pt idx="9">
                  <c:v>Task 10</c:v>
                </c:pt>
                <c:pt idx="10">
                  <c:v>Task 11</c:v>
                </c:pt>
                <c:pt idx="11">
                  <c:v>Task 12</c:v>
                </c:pt>
              </c:strCache>
            </c:strRef>
          </c:cat>
          <c:val>
            <c:numRef>
              <c:f>'project progress'!$D$2:$D$13</c:f>
              <c:numCache>
                <c:formatCode>0%</c:formatCode>
                <c:ptCount val="12"/>
                <c:pt idx="0">
                  <c:v>0.47368421052631576</c:v>
                </c:pt>
                <c:pt idx="1">
                  <c:v>0.52631578947368418</c:v>
                </c:pt>
                <c:pt idx="2">
                  <c:v>0.33333333333333331</c:v>
                </c:pt>
                <c:pt idx="3">
                  <c:v>0.47368421052631576</c:v>
                </c:pt>
                <c:pt idx="4">
                  <c:v>1</c:v>
                </c:pt>
                <c:pt idx="5">
                  <c:v>1</c:v>
                </c:pt>
                <c:pt idx="6">
                  <c:v>0.5</c:v>
                </c:pt>
                <c:pt idx="7">
                  <c:v>0.52380952380952384</c:v>
                </c:pt>
                <c:pt idx="8">
                  <c:v>0.54545454545454541</c:v>
                </c:pt>
                <c:pt idx="9">
                  <c:v>1</c:v>
                </c:pt>
                <c:pt idx="10">
                  <c:v>0.52631578947368418</c:v>
                </c:pt>
                <c:pt idx="11">
                  <c:v>0.26315789473684209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A-480D-9FCD-BB8F191D83F4}"/>
            </c:ext>
          </c:extLst>
        </c:ser>
        <c:ser>
          <c:idx val="1"/>
          <c:order val="1"/>
          <c:tx>
            <c:strRef>
              <c:f>'project progress'!$E$1</c:f>
              <c:strCache>
                <c:ptCount val="1"/>
                <c:pt idx="0">
                  <c:v>Remaining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'project progress'!$A$2:$A$13</c:f>
              <c:strCache>
                <c:ptCount val="12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  <c:pt idx="8">
                  <c:v>Task 9</c:v>
                </c:pt>
                <c:pt idx="9">
                  <c:v>Task 10</c:v>
                </c:pt>
                <c:pt idx="10">
                  <c:v>Task 11</c:v>
                </c:pt>
                <c:pt idx="11">
                  <c:v>Task 12</c:v>
                </c:pt>
              </c:strCache>
            </c:strRef>
          </c:cat>
          <c:val>
            <c:numRef>
              <c:f>'project progress'!$E$2:$E$13</c:f>
              <c:numCache>
                <c:formatCode>0%</c:formatCode>
                <c:ptCount val="12"/>
                <c:pt idx="0">
                  <c:v>0.52631578947368429</c:v>
                </c:pt>
                <c:pt idx="1">
                  <c:v>0.47368421052631582</c:v>
                </c:pt>
                <c:pt idx="2">
                  <c:v>0.66666666666666674</c:v>
                </c:pt>
                <c:pt idx="3">
                  <c:v>0.52631578947368429</c:v>
                </c:pt>
                <c:pt idx="4">
                  <c:v>0</c:v>
                </c:pt>
                <c:pt idx="5">
                  <c:v>0</c:v>
                </c:pt>
                <c:pt idx="6">
                  <c:v>0.5</c:v>
                </c:pt>
                <c:pt idx="7">
                  <c:v>0.47619047619047616</c:v>
                </c:pt>
                <c:pt idx="8">
                  <c:v>0.45454545454545459</c:v>
                </c:pt>
                <c:pt idx="9">
                  <c:v>0</c:v>
                </c:pt>
                <c:pt idx="10">
                  <c:v>0.47368421052631582</c:v>
                </c:pt>
                <c:pt idx="11">
                  <c:v>0.73684210526315796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FA-480D-9FCD-BB8F191D8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40705487"/>
        <c:axId val="1940715887"/>
      </c:barChart>
      <c:catAx>
        <c:axId val="1940705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0715887"/>
        <c:crosses val="autoZero"/>
        <c:auto val="1"/>
        <c:lblAlgn val="ctr"/>
        <c:lblOffset val="100"/>
        <c:noMultiLvlLbl val="0"/>
      </c:catAx>
      <c:valAx>
        <c:axId val="1940715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0705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Task Status</a:t>
            </a:r>
          </a:p>
        </c:rich>
      </c:tx>
      <c:layout>
        <c:manualLayout>
          <c:xMode val="edge"/>
          <c:yMode val="edge"/>
          <c:x val="0.4039374453193350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080-4DE1-83CB-00711224721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080-4DE1-83CB-00711224721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080-4DE1-83CB-0071122472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'project progress'!$L$25:$N$25</c:f>
              <c:strCache>
                <c:ptCount val="3"/>
                <c:pt idx="0">
                  <c:v>Completed</c:v>
                </c:pt>
                <c:pt idx="2">
                  <c:v>In Progress</c:v>
                </c:pt>
              </c:strCache>
            </c:strRef>
          </c:cat>
          <c:val>
            <c:numRef>
              <c:f>'project progress'!$L$26:$N$26</c:f>
              <c:numCache>
                <c:formatCode>General</c:formatCode>
                <c:ptCount val="3"/>
                <c:pt idx="0">
                  <c:v>3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7A-4489-9974-7B39FCDDD9F0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Project</a:t>
            </a:r>
            <a:r>
              <a:rPr lang="en-US" baseline="0"/>
              <a:t> Report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96A-42DC-A8BB-74D26501F4B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96A-42DC-A8BB-74D26501F4B0}"/>
              </c:ext>
            </c:extLst>
          </c:dPt>
          <c:cat>
            <c:strRef>
              <c:f>'project progress'!$I$25:$J$25</c:f>
              <c:strCache>
                <c:ptCount val="2"/>
                <c:pt idx="0">
                  <c:v>Days Spent</c:v>
                </c:pt>
                <c:pt idx="1">
                  <c:v>Days Required</c:v>
                </c:pt>
              </c:strCache>
            </c:strRef>
          </c:cat>
          <c:val>
            <c:numRef>
              <c:f>'project progress'!$I$26:$J$26</c:f>
              <c:numCache>
                <c:formatCode>General</c:formatCode>
                <c:ptCount val="2"/>
                <c:pt idx="0">
                  <c:v>144</c:v>
                </c:pt>
                <c:pt idx="1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4-4087-80B2-63C373598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'project progress'!$D$1</c:f>
              <c:strCache>
                <c:ptCount val="1"/>
                <c:pt idx="0">
                  <c:v>Progress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'project progress'!$A$2:$A$13</c:f>
              <c:strCache>
                <c:ptCount val="12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  <c:pt idx="8">
                  <c:v>Task 9</c:v>
                </c:pt>
                <c:pt idx="9">
                  <c:v>Task 10</c:v>
                </c:pt>
                <c:pt idx="10">
                  <c:v>Task 11</c:v>
                </c:pt>
                <c:pt idx="11">
                  <c:v>Task 12</c:v>
                </c:pt>
              </c:strCache>
            </c:strRef>
          </c:cat>
          <c:val>
            <c:numRef>
              <c:f>'project progress'!$D$2:$D$13</c:f>
              <c:numCache>
                <c:formatCode>0%</c:formatCode>
                <c:ptCount val="12"/>
                <c:pt idx="0">
                  <c:v>0.47368421052631576</c:v>
                </c:pt>
                <c:pt idx="1">
                  <c:v>0.52631578947368418</c:v>
                </c:pt>
                <c:pt idx="2">
                  <c:v>0.33333333333333331</c:v>
                </c:pt>
                <c:pt idx="3">
                  <c:v>0.47368421052631576</c:v>
                </c:pt>
                <c:pt idx="4">
                  <c:v>1</c:v>
                </c:pt>
                <c:pt idx="5">
                  <c:v>1</c:v>
                </c:pt>
                <c:pt idx="6">
                  <c:v>0.5</c:v>
                </c:pt>
                <c:pt idx="7">
                  <c:v>0.52380952380952384</c:v>
                </c:pt>
                <c:pt idx="8">
                  <c:v>0.54545454545454541</c:v>
                </c:pt>
                <c:pt idx="9">
                  <c:v>1</c:v>
                </c:pt>
                <c:pt idx="10">
                  <c:v>0.52631578947368418</c:v>
                </c:pt>
                <c:pt idx="11">
                  <c:v>0.26315789473684209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26-4684-8AC6-2DB92DEA7945}"/>
            </c:ext>
          </c:extLst>
        </c:ser>
        <c:ser>
          <c:idx val="1"/>
          <c:order val="1"/>
          <c:tx>
            <c:strRef>
              <c:f>'project progress'!$E$1</c:f>
              <c:strCache>
                <c:ptCount val="1"/>
                <c:pt idx="0">
                  <c:v>Remaining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'project progress'!$A$2:$A$13</c:f>
              <c:strCache>
                <c:ptCount val="12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  <c:pt idx="8">
                  <c:v>Task 9</c:v>
                </c:pt>
                <c:pt idx="9">
                  <c:v>Task 10</c:v>
                </c:pt>
                <c:pt idx="10">
                  <c:v>Task 11</c:v>
                </c:pt>
                <c:pt idx="11">
                  <c:v>Task 12</c:v>
                </c:pt>
              </c:strCache>
            </c:strRef>
          </c:cat>
          <c:val>
            <c:numRef>
              <c:f>'project progress'!$E$2:$E$13</c:f>
              <c:numCache>
                <c:formatCode>0%</c:formatCode>
                <c:ptCount val="12"/>
                <c:pt idx="0">
                  <c:v>0.52631578947368429</c:v>
                </c:pt>
                <c:pt idx="1">
                  <c:v>0.47368421052631582</c:v>
                </c:pt>
                <c:pt idx="2">
                  <c:v>0.66666666666666674</c:v>
                </c:pt>
                <c:pt idx="3">
                  <c:v>0.52631578947368429</c:v>
                </c:pt>
                <c:pt idx="4">
                  <c:v>0</c:v>
                </c:pt>
                <c:pt idx="5">
                  <c:v>0</c:v>
                </c:pt>
                <c:pt idx="6">
                  <c:v>0.5</c:v>
                </c:pt>
                <c:pt idx="7">
                  <c:v>0.47619047619047616</c:v>
                </c:pt>
                <c:pt idx="8">
                  <c:v>0.45454545454545459</c:v>
                </c:pt>
                <c:pt idx="9">
                  <c:v>0</c:v>
                </c:pt>
                <c:pt idx="10">
                  <c:v>0.47368421052631582</c:v>
                </c:pt>
                <c:pt idx="11">
                  <c:v>0.73684210526315796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26-4684-8AC6-2DB92DEA7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40705487"/>
        <c:axId val="1940715887"/>
      </c:barChart>
      <c:catAx>
        <c:axId val="1940705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0715887"/>
        <c:crosses val="autoZero"/>
        <c:auto val="1"/>
        <c:lblAlgn val="ctr"/>
        <c:lblOffset val="100"/>
        <c:noMultiLvlLbl val="0"/>
      </c:catAx>
      <c:valAx>
        <c:axId val="1940715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0705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Task Status</a:t>
            </a:r>
          </a:p>
        </c:rich>
      </c:tx>
      <c:layout>
        <c:manualLayout>
          <c:xMode val="edge"/>
          <c:yMode val="edge"/>
          <c:x val="0.4039374453193350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335-4459-BD88-3F93CF66389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335-4459-BD88-3F93CF66389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335-4459-BD88-3F93CF6638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'project progress'!$L$25:$N$25</c:f>
              <c:strCache>
                <c:ptCount val="3"/>
                <c:pt idx="0">
                  <c:v>Completed</c:v>
                </c:pt>
                <c:pt idx="2">
                  <c:v>In Progress</c:v>
                </c:pt>
              </c:strCache>
            </c:strRef>
          </c:cat>
          <c:val>
            <c:numRef>
              <c:f>'project progress'!$L$26:$N$26</c:f>
              <c:numCache>
                <c:formatCode>General</c:formatCode>
                <c:ptCount val="3"/>
                <c:pt idx="0">
                  <c:v>3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35-4459-BD88-3F93CF663897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Project</a:t>
            </a:r>
            <a:r>
              <a:rPr lang="en-US" baseline="0"/>
              <a:t> Report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E45-4D25-958F-5778A201D74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E45-4D25-958F-5778A201D748}"/>
              </c:ext>
            </c:extLst>
          </c:dPt>
          <c:cat>
            <c:strRef>
              <c:f>'project progress'!$I$25:$J$25</c:f>
              <c:strCache>
                <c:ptCount val="2"/>
                <c:pt idx="0">
                  <c:v>Days Spent</c:v>
                </c:pt>
                <c:pt idx="1">
                  <c:v>Days Required</c:v>
                </c:pt>
              </c:strCache>
            </c:strRef>
          </c:cat>
          <c:val>
            <c:numRef>
              <c:f>'project progress'!$I$26:$J$26</c:f>
              <c:numCache>
                <c:formatCode>General</c:formatCode>
                <c:ptCount val="2"/>
                <c:pt idx="0">
                  <c:v>144</c:v>
                </c:pt>
                <c:pt idx="1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45-4D25-958F-5778A201D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0</xdr:row>
      <xdr:rowOff>166687</xdr:rowOff>
    </xdr:from>
    <xdr:to>
      <xdr:col>14</xdr:col>
      <xdr:colOff>190500</xdr:colOff>
      <xdr:row>11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F5EAC00-9BB1-4373-0D94-CA1EC49FD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209550</xdr:colOff>
      <xdr:row>0</xdr:row>
      <xdr:rowOff>161925</xdr:rowOff>
    </xdr:from>
    <xdr:to>
      <xdr:col>21</xdr:col>
      <xdr:colOff>514350</xdr:colOff>
      <xdr:row>11</xdr:row>
      <xdr:rowOff>180975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8B9F127-C9D2-BD9D-E9C8-4C00FE539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76200</xdr:colOff>
      <xdr:row>11</xdr:row>
      <xdr:rowOff>176212</xdr:rowOff>
    </xdr:from>
    <xdr:to>
      <xdr:col>22</xdr:col>
      <xdr:colOff>381000</xdr:colOff>
      <xdr:row>25</xdr:row>
      <xdr:rowOff>138112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17625D2-66A5-6D5F-3308-5D1339F85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0</xdr:row>
      <xdr:rowOff>0</xdr:rowOff>
    </xdr:from>
    <xdr:to>
      <xdr:col>14</xdr:col>
      <xdr:colOff>95250</xdr:colOff>
      <xdr:row>12</xdr:row>
      <xdr:rowOff>228600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1B4CCCF-37D7-4B57-91F8-B1011C0582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13</xdr:row>
      <xdr:rowOff>38100</xdr:rowOff>
    </xdr:from>
    <xdr:to>
      <xdr:col>6</xdr:col>
      <xdr:colOff>0</xdr:colOff>
      <xdr:row>23</xdr:row>
      <xdr:rowOff>161924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81A3143-4E5F-4849-BADF-314D8D259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19049</xdr:colOff>
      <xdr:row>13</xdr:row>
      <xdr:rowOff>9526</xdr:rowOff>
    </xdr:from>
    <xdr:to>
      <xdr:col>14</xdr:col>
      <xdr:colOff>66674</xdr:colOff>
      <xdr:row>23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EDE1718-4F88-428C-A818-1CC003BF7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5EF16-B43D-40BB-A325-8543484F5824}">
  <dimension ref="A1:I14"/>
  <sheetViews>
    <sheetView tabSelected="1" workbookViewId="0">
      <selection activeCell="B16" sqref="B16"/>
    </sheetView>
  </sheetViews>
  <sheetFormatPr defaultRowHeight="20.100000000000001" customHeight="1" x14ac:dyDescent="0.25"/>
  <cols>
    <col min="1" max="1" width="11" customWidth="1"/>
    <col min="2" max="2" width="10.42578125" customWidth="1"/>
    <col min="3" max="3" width="24.42578125" customWidth="1"/>
    <col min="4" max="4" width="17" customWidth="1"/>
    <col min="5" max="6" width="14.42578125" customWidth="1"/>
    <col min="7" max="7" width="17.140625" customWidth="1"/>
    <col min="8" max="8" width="11.42578125" customWidth="1"/>
    <col min="9" max="9" width="13.140625" customWidth="1"/>
  </cols>
  <sheetData>
    <row r="1" spans="1:9" ht="20.100000000000001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36</v>
      </c>
      <c r="G1" s="2" t="s">
        <v>5</v>
      </c>
      <c r="H1" s="2" t="s">
        <v>6</v>
      </c>
      <c r="I1" s="2" t="s">
        <v>7</v>
      </c>
    </row>
    <row r="2" spans="1:9" ht="20.100000000000001" customHeight="1" x14ac:dyDescent="0.25">
      <c r="A2" s="3" t="s">
        <v>8</v>
      </c>
      <c r="B2" s="3" t="s">
        <v>9</v>
      </c>
      <c r="C2" s="3" t="s">
        <v>21</v>
      </c>
      <c r="D2" s="4">
        <v>44562</v>
      </c>
      <c r="E2" s="4">
        <v>44581</v>
      </c>
      <c r="F2" s="6">
        <v>9</v>
      </c>
      <c r="G2" s="3">
        <f>E2-D2</f>
        <v>19</v>
      </c>
      <c r="H2" s="5">
        <f>F2/G2</f>
        <v>0.47368421052631576</v>
      </c>
      <c r="I2" s="3" t="s">
        <v>32</v>
      </c>
    </row>
    <row r="3" spans="1:9" ht="20.100000000000001" customHeight="1" x14ac:dyDescent="0.25">
      <c r="A3" s="3" t="s">
        <v>8</v>
      </c>
      <c r="B3" s="3" t="s">
        <v>10</v>
      </c>
      <c r="C3" s="3" t="s">
        <v>22</v>
      </c>
      <c r="D3" s="4">
        <v>44563</v>
      </c>
      <c r="E3" s="4">
        <v>44582</v>
      </c>
      <c r="F3" s="6">
        <v>10</v>
      </c>
      <c r="G3" s="3">
        <f t="shared" ref="G3:G13" si="0">E3-D3</f>
        <v>19</v>
      </c>
      <c r="H3" s="5">
        <f t="shared" ref="H3:H13" si="1">F3/G3</f>
        <v>0.52631578947368418</v>
      </c>
      <c r="I3" s="3" t="s">
        <v>32</v>
      </c>
    </row>
    <row r="4" spans="1:9" ht="20.100000000000001" customHeight="1" x14ac:dyDescent="0.25">
      <c r="A4" s="3" t="s">
        <v>8</v>
      </c>
      <c r="B4" s="3" t="s">
        <v>11</v>
      </c>
      <c r="C4" s="3" t="s">
        <v>23</v>
      </c>
      <c r="D4" s="4">
        <v>44565</v>
      </c>
      <c r="E4" s="4">
        <v>44583</v>
      </c>
      <c r="F4" s="6">
        <v>6</v>
      </c>
      <c r="G4" s="3">
        <f t="shared" si="0"/>
        <v>18</v>
      </c>
      <c r="H4" s="5">
        <f t="shared" si="1"/>
        <v>0.33333333333333331</v>
      </c>
      <c r="I4" s="3" t="s">
        <v>32</v>
      </c>
    </row>
    <row r="5" spans="1:9" ht="20.100000000000001" customHeight="1" x14ac:dyDescent="0.25">
      <c r="A5" s="3" t="s">
        <v>8</v>
      </c>
      <c r="B5" s="3" t="s">
        <v>12</v>
      </c>
      <c r="C5" s="3" t="s">
        <v>24</v>
      </c>
      <c r="D5" s="4">
        <v>44565</v>
      </c>
      <c r="E5" s="4">
        <v>44584</v>
      </c>
      <c r="F5" s="6">
        <v>9</v>
      </c>
      <c r="G5" s="3">
        <f t="shared" si="0"/>
        <v>19</v>
      </c>
      <c r="H5" s="5">
        <f t="shared" si="1"/>
        <v>0.47368421052631576</v>
      </c>
      <c r="I5" s="3" t="s">
        <v>32</v>
      </c>
    </row>
    <row r="6" spans="1:9" ht="20.100000000000001" customHeight="1" x14ac:dyDescent="0.25">
      <c r="A6" s="3" t="s">
        <v>8</v>
      </c>
      <c r="B6" s="3" t="s">
        <v>13</v>
      </c>
      <c r="C6" s="3" t="s">
        <v>25</v>
      </c>
      <c r="D6" s="4">
        <v>44566</v>
      </c>
      <c r="E6" s="4">
        <v>44585</v>
      </c>
      <c r="F6" s="6">
        <v>19</v>
      </c>
      <c r="G6" s="3">
        <f t="shared" si="0"/>
        <v>19</v>
      </c>
      <c r="H6" s="5">
        <f t="shared" si="1"/>
        <v>1</v>
      </c>
      <c r="I6" s="3" t="s">
        <v>33</v>
      </c>
    </row>
    <row r="7" spans="1:9" ht="20.100000000000001" customHeight="1" x14ac:dyDescent="0.25">
      <c r="A7" s="3" t="s">
        <v>8</v>
      </c>
      <c r="B7" s="3" t="s">
        <v>14</v>
      </c>
      <c r="C7" s="3" t="s">
        <v>26</v>
      </c>
      <c r="D7" s="4">
        <v>44566</v>
      </c>
      <c r="E7" s="4">
        <v>44586</v>
      </c>
      <c r="F7" s="6">
        <v>20</v>
      </c>
      <c r="G7" s="3">
        <f t="shared" si="0"/>
        <v>20</v>
      </c>
      <c r="H7" s="5">
        <f t="shared" si="1"/>
        <v>1</v>
      </c>
      <c r="I7" s="3" t="s">
        <v>33</v>
      </c>
    </row>
    <row r="8" spans="1:9" ht="20.100000000000001" customHeight="1" x14ac:dyDescent="0.25">
      <c r="A8" s="3" t="s">
        <v>8</v>
      </c>
      <c r="B8" s="3" t="s">
        <v>15</v>
      </c>
      <c r="C8" s="3" t="s">
        <v>27</v>
      </c>
      <c r="D8" s="4">
        <v>44567</v>
      </c>
      <c r="E8" s="4">
        <v>44587</v>
      </c>
      <c r="F8" s="6">
        <v>10</v>
      </c>
      <c r="G8" s="3">
        <f t="shared" si="0"/>
        <v>20</v>
      </c>
      <c r="H8" s="5">
        <f t="shared" si="1"/>
        <v>0.5</v>
      </c>
      <c r="I8" s="3" t="s">
        <v>32</v>
      </c>
    </row>
    <row r="9" spans="1:9" ht="20.100000000000001" customHeight="1" x14ac:dyDescent="0.25">
      <c r="A9" s="3" t="s">
        <v>8</v>
      </c>
      <c r="B9" s="3" t="s">
        <v>16</v>
      </c>
      <c r="C9" s="3" t="s">
        <v>28</v>
      </c>
      <c r="D9" s="4">
        <v>44567</v>
      </c>
      <c r="E9" s="4">
        <v>44588</v>
      </c>
      <c r="F9" s="6">
        <v>11</v>
      </c>
      <c r="G9" s="3">
        <f t="shared" si="0"/>
        <v>21</v>
      </c>
      <c r="H9" s="5">
        <f t="shared" si="1"/>
        <v>0.52380952380952384</v>
      </c>
      <c r="I9" s="3" t="s">
        <v>32</v>
      </c>
    </row>
    <row r="10" spans="1:9" ht="20.100000000000001" customHeight="1" x14ac:dyDescent="0.25">
      <c r="A10" s="3" t="s">
        <v>8</v>
      </c>
      <c r="B10" s="3" t="s">
        <v>17</v>
      </c>
      <c r="C10" s="3" t="s">
        <v>29</v>
      </c>
      <c r="D10" s="4">
        <v>44567</v>
      </c>
      <c r="E10" s="4">
        <v>44589</v>
      </c>
      <c r="F10" s="6">
        <v>12</v>
      </c>
      <c r="G10" s="3">
        <f t="shared" si="0"/>
        <v>22</v>
      </c>
      <c r="H10" s="5">
        <f t="shared" si="1"/>
        <v>0.54545454545454541</v>
      </c>
      <c r="I10" s="3" t="s">
        <v>32</v>
      </c>
    </row>
    <row r="11" spans="1:9" ht="20.100000000000001" customHeight="1" x14ac:dyDescent="0.25">
      <c r="A11" s="3" t="s">
        <v>8</v>
      </c>
      <c r="B11" s="3" t="s">
        <v>18</v>
      </c>
      <c r="C11" s="3" t="s">
        <v>29</v>
      </c>
      <c r="D11" s="4">
        <v>44567</v>
      </c>
      <c r="E11" s="4">
        <v>44590</v>
      </c>
      <c r="F11" s="6">
        <v>23</v>
      </c>
      <c r="G11" s="3">
        <f t="shared" si="0"/>
        <v>23</v>
      </c>
      <c r="H11" s="5">
        <f t="shared" si="1"/>
        <v>1</v>
      </c>
      <c r="I11" s="3" t="s">
        <v>33</v>
      </c>
    </row>
    <row r="12" spans="1:9" ht="20.100000000000001" customHeight="1" x14ac:dyDescent="0.25">
      <c r="A12" s="3" t="s">
        <v>8</v>
      </c>
      <c r="B12" s="3" t="s">
        <v>19</v>
      </c>
      <c r="C12" s="3" t="s">
        <v>30</v>
      </c>
      <c r="D12" s="4">
        <v>44572</v>
      </c>
      <c r="E12" s="4">
        <v>44591</v>
      </c>
      <c r="F12" s="6">
        <v>10</v>
      </c>
      <c r="G12" s="3">
        <f t="shared" si="0"/>
        <v>19</v>
      </c>
      <c r="H12" s="5">
        <f t="shared" si="1"/>
        <v>0.52631578947368418</v>
      </c>
      <c r="I12" s="3" t="s">
        <v>32</v>
      </c>
    </row>
    <row r="13" spans="1:9" ht="20.100000000000001" customHeight="1" x14ac:dyDescent="0.25">
      <c r="A13" s="3" t="s">
        <v>8</v>
      </c>
      <c r="B13" s="3" t="s">
        <v>20</v>
      </c>
      <c r="C13" s="3" t="s">
        <v>31</v>
      </c>
      <c r="D13" s="4">
        <v>44573</v>
      </c>
      <c r="E13" s="4">
        <v>44592</v>
      </c>
      <c r="F13" s="6">
        <v>5</v>
      </c>
      <c r="G13" s="3">
        <f t="shared" si="0"/>
        <v>19</v>
      </c>
      <c r="H13" s="5">
        <f t="shared" si="1"/>
        <v>0.26315789473684209</v>
      </c>
      <c r="I13" s="3" t="s">
        <v>32</v>
      </c>
    </row>
    <row r="14" spans="1:9" ht="20.100000000000001" customHeight="1" x14ac:dyDescent="0.25">
      <c r="A14" s="1"/>
    </row>
  </sheetData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12E1-4BA7-4A01-A7CE-7A93B89DA8D1}">
  <dimension ref="A1:O26"/>
  <sheetViews>
    <sheetView workbookViewId="0">
      <selection activeCell="M22" sqref="M22"/>
    </sheetView>
  </sheetViews>
  <sheetFormatPr defaultRowHeight="15" x14ac:dyDescent="0.25"/>
  <cols>
    <col min="2" max="3" width="15.140625" bestFit="1" customWidth="1"/>
    <col min="4" max="5" width="11.28515625" bestFit="1" customWidth="1"/>
    <col min="6" max="6" width="10.85546875" bestFit="1" customWidth="1"/>
    <col min="9" max="9" width="10.7109375" bestFit="1" customWidth="1"/>
    <col min="10" max="10" width="13.85546875" bestFit="1" customWidth="1"/>
    <col min="12" max="12" width="9.140625" customWidth="1"/>
    <col min="14" max="14" width="11.42578125" customWidth="1"/>
  </cols>
  <sheetData>
    <row r="1" spans="1:15" ht="20.100000000000001" customHeight="1" x14ac:dyDescent="0.25">
      <c r="A1" s="2" t="s">
        <v>1</v>
      </c>
      <c r="B1" s="2" t="s">
        <v>36</v>
      </c>
      <c r="C1" s="2" t="s">
        <v>5</v>
      </c>
      <c r="D1" s="2" t="s">
        <v>6</v>
      </c>
      <c r="E1" s="2" t="s">
        <v>34</v>
      </c>
      <c r="F1" s="2" t="s">
        <v>7</v>
      </c>
    </row>
    <row r="2" spans="1:15" ht="20.100000000000001" customHeight="1" x14ac:dyDescent="0.25">
      <c r="A2" s="3" t="s">
        <v>9</v>
      </c>
      <c r="B2" s="6">
        <v>9</v>
      </c>
      <c r="C2" s="3">
        <v>19</v>
      </c>
      <c r="D2" s="5">
        <v>0.47368421052631576</v>
      </c>
      <c r="E2" s="7">
        <f>1-D2</f>
        <v>0.52631578947368429</v>
      </c>
      <c r="F2" s="3" t="s">
        <v>32</v>
      </c>
    </row>
    <row r="3" spans="1:15" ht="20.100000000000001" customHeight="1" x14ac:dyDescent="0.25">
      <c r="A3" s="3" t="s">
        <v>10</v>
      </c>
      <c r="B3" s="6">
        <v>10</v>
      </c>
      <c r="C3" s="3">
        <v>19</v>
      </c>
      <c r="D3" s="5">
        <v>0.52631578947368418</v>
      </c>
      <c r="E3" s="7">
        <f t="shared" ref="E3:E13" si="0">1-D3</f>
        <v>0.47368421052631582</v>
      </c>
      <c r="F3" s="3" t="s">
        <v>32</v>
      </c>
    </row>
    <row r="4" spans="1:15" ht="20.100000000000001" customHeight="1" x14ac:dyDescent="0.25">
      <c r="A4" s="3" t="s">
        <v>11</v>
      </c>
      <c r="B4" s="6">
        <v>6</v>
      </c>
      <c r="C4" s="3">
        <v>18</v>
      </c>
      <c r="D4" s="5">
        <v>0.33333333333333331</v>
      </c>
      <c r="E4" s="7">
        <f t="shared" si="0"/>
        <v>0.66666666666666674</v>
      </c>
      <c r="F4" s="3" t="s">
        <v>32</v>
      </c>
    </row>
    <row r="5" spans="1:15" ht="20.100000000000001" customHeight="1" x14ac:dyDescent="0.25">
      <c r="A5" s="3" t="s">
        <v>12</v>
      </c>
      <c r="B5" s="6">
        <v>9</v>
      </c>
      <c r="C5" s="3">
        <v>19</v>
      </c>
      <c r="D5" s="5">
        <v>0.47368421052631576</v>
      </c>
      <c r="E5" s="7">
        <f t="shared" si="0"/>
        <v>0.52631578947368429</v>
      </c>
      <c r="F5" s="3" t="s">
        <v>32</v>
      </c>
    </row>
    <row r="6" spans="1:15" ht="20.100000000000001" customHeight="1" x14ac:dyDescent="0.25">
      <c r="A6" s="3" t="s">
        <v>13</v>
      </c>
      <c r="B6" s="6">
        <v>19</v>
      </c>
      <c r="C6" s="3">
        <v>19</v>
      </c>
      <c r="D6" s="5">
        <v>1</v>
      </c>
      <c r="E6" s="7">
        <f t="shared" si="0"/>
        <v>0</v>
      </c>
      <c r="F6" s="3" t="s">
        <v>33</v>
      </c>
    </row>
    <row r="7" spans="1:15" ht="20.100000000000001" customHeight="1" x14ac:dyDescent="0.25">
      <c r="A7" s="3" t="s">
        <v>14</v>
      </c>
      <c r="B7" s="6">
        <v>20</v>
      </c>
      <c r="C7" s="3">
        <v>20</v>
      </c>
      <c r="D7" s="5">
        <v>1</v>
      </c>
      <c r="E7" s="7">
        <f t="shared" si="0"/>
        <v>0</v>
      </c>
      <c r="F7" s="3" t="s">
        <v>33</v>
      </c>
    </row>
    <row r="8" spans="1:15" ht="20.100000000000001" customHeight="1" x14ac:dyDescent="0.25">
      <c r="A8" s="3" t="s">
        <v>15</v>
      </c>
      <c r="B8" s="6">
        <v>10</v>
      </c>
      <c r="C8" s="3">
        <v>20</v>
      </c>
      <c r="D8" s="5">
        <v>0.5</v>
      </c>
      <c r="E8" s="7">
        <f t="shared" si="0"/>
        <v>0.5</v>
      </c>
      <c r="F8" s="3" t="s">
        <v>32</v>
      </c>
    </row>
    <row r="9" spans="1:15" ht="20.100000000000001" customHeight="1" x14ac:dyDescent="0.25">
      <c r="A9" s="3" t="s">
        <v>16</v>
      </c>
      <c r="B9" s="6">
        <v>11</v>
      </c>
      <c r="C9" s="3">
        <v>21</v>
      </c>
      <c r="D9" s="5">
        <v>0.52380952380952384</v>
      </c>
      <c r="E9" s="7">
        <f t="shared" si="0"/>
        <v>0.47619047619047616</v>
      </c>
      <c r="F9" s="3" t="s">
        <v>32</v>
      </c>
    </row>
    <row r="10" spans="1:15" ht="20.100000000000001" customHeight="1" x14ac:dyDescent="0.25">
      <c r="A10" s="3" t="s">
        <v>17</v>
      </c>
      <c r="B10" s="6">
        <v>12</v>
      </c>
      <c r="C10" s="3">
        <v>22</v>
      </c>
      <c r="D10" s="5">
        <v>0.54545454545454541</v>
      </c>
      <c r="E10" s="7">
        <f t="shared" si="0"/>
        <v>0.45454545454545459</v>
      </c>
      <c r="F10" s="3" t="s">
        <v>32</v>
      </c>
    </row>
    <row r="11" spans="1:15" ht="20.100000000000001" customHeight="1" x14ac:dyDescent="0.25">
      <c r="A11" s="3" t="s">
        <v>18</v>
      </c>
      <c r="B11" s="6">
        <v>23</v>
      </c>
      <c r="C11" s="3">
        <v>23</v>
      </c>
      <c r="D11" s="5">
        <v>1</v>
      </c>
      <c r="E11" s="7">
        <f t="shared" si="0"/>
        <v>0</v>
      </c>
      <c r="F11" s="3" t="s">
        <v>33</v>
      </c>
    </row>
    <row r="12" spans="1:15" ht="20.100000000000001" customHeight="1" x14ac:dyDescent="0.25">
      <c r="A12" s="3" t="s">
        <v>19</v>
      </c>
      <c r="B12" s="6">
        <v>10</v>
      </c>
      <c r="C12" s="3">
        <v>19</v>
      </c>
      <c r="D12" s="5">
        <v>0.52631578947368418</v>
      </c>
      <c r="E12" s="7">
        <f t="shared" si="0"/>
        <v>0.47368421052631582</v>
      </c>
      <c r="F12" s="3" t="s">
        <v>32</v>
      </c>
    </row>
    <row r="13" spans="1:15" ht="20.100000000000001" customHeight="1" x14ac:dyDescent="0.25">
      <c r="A13" s="3" t="s">
        <v>20</v>
      </c>
      <c r="B13" s="6">
        <v>5</v>
      </c>
      <c r="C13" s="3">
        <v>19</v>
      </c>
      <c r="D13" s="5">
        <v>0.26315789473684209</v>
      </c>
      <c r="E13" s="7">
        <f t="shared" si="0"/>
        <v>0.73684210526315796</v>
      </c>
      <c r="F13" s="3" t="s">
        <v>32</v>
      </c>
    </row>
    <row r="16" spans="1:15" ht="15" customHeight="1" x14ac:dyDescent="0.25">
      <c r="B16" s="31" t="s">
        <v>35</v>
      </c>
      <c r="C16" s="31"/>
      <c r="D16" s="31"/>
      <c r="E16" s="32">
        <f>AVERAGE(D2:D13)</f>
        <v>0.59714627477785365</v>
      </c>
      <c r="H16" s="33" t="s">
        <v>37</v>
      </c>
      <c r="I16" s="33"/>
      <c r="J16" s="33"/>
      <c r="L16" s="30" t="s">
        <v>41</v>
      </c>
      <c r="M16" s="30"/>
      <c r="N16" s="30"/>
      <c r="O16" s="30"/>
    </row>
    <row r="17" spans="2:15" ht="15" customHeight="1" x14ac:dyDescent="0.25">
      <c r="B17" s="31"/>
      <c r="C17" s="31"/>
      <c r="D17" s="31"/>
      <c r="E17" s="32"/>
      <c r="H17" s="33"/>
      <c r="I17" s="33"/>
      <c r="J17" s="33"/>
      <c r="L17" s="30"/>
      <c r="M17" s="30"/>
      <c r="N17" s="30"/>
      <c r="O17" s="30"/>
    </row>
    <row r="18" spans="2:15" x14ac:dyDescent="0.25">
      <c r="H18" s="27" t="s">
        <v>38</v>
      </c>
      <c r="I18" s="27"/>
      <c r="J18" s="19">
        <f>SUM(C2:C13)</f>
        <v>238</v>
      </c>
      <c r="L18" s="26" t="s">
        <v>33</v>
      </c>
      <c r="M18" s="26"/>
      <c r="N18" s="18">
        <f>COUNTIF(F2:F13,"Completed")</f>
        <v>3</v>
      </c>
      <c r="O18" s="11">
        <f>N18/(N18+N19)</f>
        <v>0.25</v>
      </c>
    </row>
    <row r="19" spans="2:15" x14ac:dyDescent="0.25">
      <c r="H19" s="27" t="s">
        <v>39</v>
      </c>
      <c r="I19" s="27"/>
      <c r="J19" s="19">
        <f>SUM(B2:B13)</f>
        <v>144</v>
      </c>
      <c r="L19" s="27" t="s">
        <v>32</v>
      </c>
      <c r="M19" s="27"/>
      <c r="N19" s="19">
        <f>COUNTIF(F2:F13,"In Progress")</f>
        <v>9</v>
      </c>
      <c r="O19" s="13">
        <f>N19/(N19+N18)</f>
        <v>0.75</v>
      </c>
    </row>
    <row r="20" spans="2:15" x14ac:dyDescent="0.25">
      <c r="H20" s="29" t="s">
        <v>40</v>
      </c>
      <c r="I20" s="29"/>
      <c r="J20" s="14">
        <f>J19/J18</f>
        <v>0.60504201680672265</v>
      </c>
      <c r="L20" s="28"/>
      <c r="M20" s="28"/>
      <c r="N20" s="8"/>
      <c r="O20" s="9"/>
    </row>
    <row r="23" spans="2:15" x14ac:dyDescent="0.25">
      <c r="L23" s="24" t="s">
        <v>41</v>
      </c>
      <c r="M23" s="24"/>
      <c r="N23" s="24"/>
      <c r="O23" s="24"/>
    </row>
    <row r="24" spans="2:15" x14ac:dyDescent="0.25">
      <c r="L24" s="24"/>
      <c r="M24" s="24"/>
      <c r="N24" s="24"/>
      <c r="O24" s="24"/>
    </row>
    <row r="25" spans="2:15" x14ac:dyDescent="0.25">
      <c r="I25" s="20" t="s">
        <v>36</v>
      </c>
      <c r="J25" s="20" t="s">
        <v>5</v>
      </c>
      <c r="L25" s="25" t="s">
        <v>33</v>
      </c>
      <c r="M25" s="25"/>
      <c r="N25" s="15" t="s">
        <v>32</v>
      </c>
      <c r="O25" s="16"/>
    </row>
    <row r="26" spans="2:15" x14ac:dyDescent="0.25">
      <c r="I26" s="20">
        <v>144</v>
      </c>
      <c r="J26" s="20">
        <v>238</v>
      </c>
      <c r="L26" s="25">
        <f>COUNTIF(F2:F13,"completed")</f>
        <v>3</v>
      </c>
      <c r="M26" s="25"/>
      <c r="N26" s="17">
        <f>COUNTIF(F2:F13,"In Progress")</f>
        <v>9</v>
      </c>
      <c r="O26" s="16"/>
    </row>
  </sheetData>
  <mergeCells count="13">
    <mergeCell ref="H19:I19"/>
    <mergeCell ref="H20:I20"/>
    <mergeCell ref="L16:O17"/>
    <mergeCell ref="B16:D17"/>
    <mergeCell ref="E16:E17"/>
    <mergeCell ref="H16:J17"/>
    <mergeCell ref="H18:I18"/>
    <mergeCell ref="L23:O24"/>
    <mergeCell ref="L25:M25"/>
    <mergeCell ref="L26:M26"/>
    <mergeCell ref="L18:M18"/>
    <mergeCell ref="L19:M19"/>
    <mergeCell ref="L20:M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D4EAD-438E-4C37-87F8-5FAD355CBC80}">
  <dimension ref="A1:F13"/>
  <sheetViews>
    <sheetView showGridLines="0" workbookViewId="0">
      <selection activeCell="R10" sqref="R10"/>
    </sheetView>
  </sheetViews>
  <sheetFormatPr defaultRowHeight="20.100000000000001" customHeight="1" x14ac:dyDescent="0.25"/>
  <cols>
    <col min="2" max="2" width="12.28515625" customWidth="1"/>
    <col min="3" max="3" width="14.85546875" customWidth="1"/>
    <col min="4" max="4" width="12.5703125" customWidth="1"/>
    <col min="5" max="5" width="12.140625" customWidth="1"/>
    <col min="6" max="6" width="13.42578125" customWidth="1"/>
  </cols>
  <sheetData>
    <row r="1" spans="1:6" ht="20.100000000000001" customHeight="1" x14ac:dyDescent="0.25">
      <c r="A1" s="22" t="s">
        <v>1</v>
      </c>
      <c r="B1" s="22" t="s">
        <v>36</v>
      </c>
      <c r="C1" s="22" t="s">
        <v>5</v>
      </c>
      <c r="D1" s="22" t="s">
        <v>6</v>
      </c>
      <c r="E1" s="22" t="s">
        <v>34</v>
      </c>
      <c r="F1" s="22" t="s">
        <v>7</v>
      </c>
    </row>
    <row r="2" spans="1:6" ht="20.100000000000001" customHeight="1" x14ac:dyDescent="0.25">
      <c r="A2" s="10" t="s">
        <v>9</v>
      </c>
      <c r="B2" s="18">
        <v>9</v>
      </c>
      <c r="C2" s="10">
        <v>19</v>
      </c>
      <c r="D2" s="11">
        <v>0.47368421052631576</v>
      </c>
      <c r="E2" s="23">
        <f>1-D2</f>
        <v>0.52631578947368429</v>
      </c>
      <c r="F2" s="10" t="s">
        <v>32</v>
      </c>
    </row>
    <row r="3" spans="1:6" ht="20.100000000000001" customHeight="1" x14ac:dyDescent="0.25">
      <c r="A3" s="10" t="s">
        <v>10</v>
      </c>
      <c r="B3" s="18">
        <v>10</v>
      </c>
      <c r="C3" s="10">
        <v>19</v>
      </c>
      <c r="D3" s="11">
        <v>0.52631578947368418</v>
      </c>
      <c r="E3" s="23">
        <f t="shared" ref="E3:E13" si="0">1-D3</f>
        <v>0.47368421052631582</v>
      </c>
      <c r="F3" s="10" t="s">
        <v>32</v>
      </c>
    </row>
    <row r="4" spans="1:6" ht="20.100000000000001" customHeight="1" x14ac:dyDescent="0.25">
      <c r="A4" s="10" t="s">
        <v>11</v>
      </c>
      <c r="B4" s="18">
        <v>6</v>
      </c>
      <c r="C4" s="10">
        <v>18</v>
      </c>
      <c r="D4" s="11">
        <v>0.33333333333333331</v>
      </c>
      <c r="E4" s="23">
        <f t="shared" si="0"/>
        <v>0.66666666666666674</v>
      </c>
      <c r="F4" s="10" t="s">
        <v>32</v>
      </c>
    </row>
    <row r="5" spans="1:6" ht="20.100000000000001" customHeight="1" x14ac:dyDescent="0.25">
      <c r="A5" s="10" t="s">
        <v>12</v>
      </c>
      <c r="B5" s="18">
        <v>9</v>
      </c>
      <c r="C5" s="10">
        <v>19</v>
      </c>
      <c r="D5" s="11">
        <v>0.47368421052631576</v>
      </c>
      <c r="E5" s="23">
        <f t="shared" si="0"/>
        <v>0.52631578947368429</v>
      </c>
      <c r="F5" s="10" t="s">
        <v>32</v>
      </c>
    </row>
    <row r="6" spans="1:6" ht="20.100000000000001" customHeight="1" x14ac:dyDescent="0.25">
      <c r="A6" s="12" t="s">
        <v>13</v>
      </c>
      <c r="B6" s="19">
        <v>19</v>
      </c>
      <c r="C6" s="12">
        <v>19</v>
      </c>
      <c r="D6" s="13">
        <v>1</v>
      </c>
      <c r="E6" s="21">
        <f t="shared" si="0"/>
        <v>0</v>
      </c>
      <c r="F6" s="12" t="s">
        <v>33</v>
      </c>
    </row>
    <row r="7" spans="1:6" ht="20.100000000000001" customHeight="1" x14ac:dyDescent="0.25">
      <c r="A7" s="12" t="s">
        <v>14</v>
      </c>
      <c r="B7" s="19">
        <v>20</v>
      </c>
      <c r="C7" s="12">
        <v>20</v>
      </c>
      <c r="D7" s="13">
        <v>1</v>
      </c>
      <c r="E7" s="21">
        <f t="shared" si="0"/>
        <v>0</v>
      </c>
      <c r="F7" s="12" t="s">
        <v>33</v>
      </c>
    </row>
    <row r="8" spans="1:6" ht="20.100000000000001" customHeight="1" x14ac:dyDescent="0.25">
      <c r="A8" s="10" t="s">
        <v>15</v>
      </c>
      <c r="B8" s="18">
        <v>10</v>
      </c>
      <c r="C8" s="10">
        <v>20</v>
      </c>
      <c r="D8" s="11">
        <v>0.5</v>
      </c>
      <c r="E8" s="23">
        <f t="shared" si="0"/>
        <v>0.5</v>
      </c>
      <c r="F8" s="10" t="s">
        <v>32</v>
      </c>
    </row>
    <row r="9" spans="1:6" ht="20.100000000000001" customHeight="1" x14ac:dyDescent="0.25">
      <c r="A9" s="10" t="s">
        <v>16</v>
      </c>
      <c r="B9" s="18">
        <v>11</v>
      </c>
      <c r="C9" s="10">
        <v>21</v>
      </c>
      <c r="D9" s="11">
        <v>0.52380952380952384</v>
      </c>
      <c r="E9" s="23">
        <f t="shared" si="0"/>
        <v>0.47619047619047616</v>
      </c>
      <c r="F9" s="10" t="s">
        <v>32</v>
      </c>
    </row>
    <row r="10" spans="1:6" ht="20.100000000000001" customHeight="1" x14ac:dyDescent="0.25">
      <c r="A10" s="10" t="s">
        <v>17</v>
      </c>
      <c r="B10" s="18">
        <v>12</v>
      </c>
      <c r="C10" s="10">
        <v>22</v>
      </c>
      <c r="D10" s="11">
        <v>0.54545454545454541</v>
      </c>
      <c r="E10" s="23">
        <f t="shared" si="0"/>
        <v>0.45454545454545459</v>
      </c>
      <c r="F10" s="10" t="s">
        <v>32</v>
      </c>
    </row>
    <row r="11" spans="1:6" ht="20.100000000000001" customHeight="1" x14ac:dyDescent="0.25">
      <c r="A11" s="12" t="s">
        <v>18</v>
      </c>
      <c r="B11" s="19">
        <v>23</v>
      </c>
      <c r="C11" s="12">
        <v>23</v>
      </c>
      <c r="D11" s="13">
        <v>1</v>
      </c>
      <c r="E11" s="21">
        <f t="shared" si="0"/>
        <v>0</v>
      </c>
      <c r="F11" s="12" t="s">
        <v>33</v>
      </c>
    </row>
    <row r="12" spans="1:6" ht="20.100000000000001" customHeight="1" x14ac:dyDescent="0.25">
      <c r="A12" s="10" t="s">
        <v>19</v>
      </c>
      <c r="B12" s="18">
        <v>10</v>
      </c>
      <c r="C12" s="10">
        <v>19</v>
      </c>
      <c r="D12" s="11">
        <v>0.52631578947368418</v>
      </c>
      <c r="E12" s="23">
        <f t="shared" si="0"/>
        <v>0.47368421052631582</v>
      </c>
      <c r="F12" s="10" t="s">
        <v>32</v>
      </c>
    </row>
    <row r="13" spans="1:6" ht="20.100000000000001" customHeight="1" x14ac:dyDescent="0.25">
      <c r="A13" s="10" t="s">
        <v>20</v>
      </c>
      <c r="B13" s="18">
        <v>5</v>
      </c>
      <c r="C13" s="10">
        <v>19</v>
      </c>
      <c r="D13" s="11">
        <v>0.26315789473684209</v>
      </c>
      <c r="E13" s="23">
        <f t="shared" si="0"/>
        <v>0.73684210526315796</v>
      </c>
      <c r="F13" s="10" t="s">
        <v>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project progress</vt:lpstr>
      <vt:lpstr>Project Performance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2022-05-25T04:07:58Z</dcterms:created>
  <dcterms:modified xsi:type="dcterms:W3CDTF">2022-05-25T11:41:18Z</dcterms:modified>
</cp:coreProperties>
</file>