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026_How to Do Logistic Regression\"/>
    </mc:Choice>
  </mc:AlternateContent>
  <xr:revisionPtr revIDLastSave="0" documentId="13_ncr:1_{61981516-5EEF-48A3-BB7E-AF09047C78F2}" xr6:coauthVersionLast="47" xr6:coauthVersionMax="47" xr10:uidLastSave="{00000000-0000-0000-0000-000000000000}"/>
  <bookViews>
    <workbookView xWindow="-108" yWindow="-108" windowWidth="23256" windowHeight="12456" xr2:uid="{9D3A0E59-012C-4DDD-AC3D-8918774E048F}"/>
  </bookViews>
  <sheets>
    <sheet name="Problem" sheetId="4" r:id="rId1"/>
    <sheet name="Analysis" sheetId="3" r:id="rId2"/>
    <sheet name=" Practice" sheetId="6" r:id="rId3"/>
  </sheets>
  <definedNames>
    <definedName name="solver_adj" localSheetId="1" hidden="1">Analysis!$D$16:$D$18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Analysis!$H$15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3" l="1"/>
  <c r="F6" i="3" s="1"/>
  <c r="G6" i="3" s="1"/>
  <c r="H6" i="3" s="1"/>
  <c r="E7" i="3"/>
  <c r="F7" i="3" s="1"/>
  <c r="G7" i="3" s="1"/>
  <c r="H7" i="3" s="1"/>
  <c r="E8" i="3"/>
  <c r="F8" i="3" s="1"/>
  <c r="G8" i="3" s="1"/>
  <c r="H8" i="3" s="1"/>
  <c r="E9" i="3"/>
  <c r="F9" i="3" s="1"/>
  <c r="G9" i="3" s="1"/>
  <c r="H9" i="3" s="1"/>
  <c r="E10" i="3"/>
  <c r="E11" i="3"/>
  <c r="E12" i="3"/>
  <c r="E13" i="3"/>
  <c r="F13" i="3" s="1"/>
  <c r="G13" i="3" s="1"/>
  <c r="H13" i="3" s="1"/>
  <c r="E14" i="3"/>
  <c r="F14" i="3" s="1"/>
  <c r="G14" i="3" s="1"/>
  <c r="H14" i="3" s="1"/>
  <c r="E5" i="3"/>
  <c r="L8" i="3"/>
  <c r="L9" i="3" s="1"/>
  <c r="L10" i="3" s="1"/>
  <c r="F12" i="3" l="1"/>
  <c r="G12" i="3" s="1"/>
  <c r="H12" i="3" s="1"/>
  <c r="F11" i="3"/>
  <c r="G11" i="3" s="1"/>
  <c r="H11" i="3" s="1"/>
  <c r="F10" i="3"/>
  <c r="G10" i="3" s="1"/>
  <c r="H10" i="3" s="1"/>
  <c r="F5" i="3"/>
  <c r="G5" i="3" s="1"/>
  <c r="H5" i="3" l="1"/>
  <c r="H15" i="3" s="1"/>
</calcChain>
</file>

<file path=xl/sharedStrings.xml><?xml version="1.0" encoding="utf-8"?>
<sst xmlns="http://schemas.openxmlformats.org/spreadsheetml/2006/main" count="35" uniqueCount="21">
  <si>
    <t>P(X)</t>
  </si>
  <si>
    <t>Age (Month)</t>
  </si>
  <si>
    <t>X</t>
  </si>
  <si>
    <t>e^X</t>
  </si>
  <si>
    <t>Log Likeli-hood</t>
  </si>
  <si>
    <t>Avg. No of Shift/ Week</t>
  </si>
  <si>
    <t>Perform Logistics Regression</t>
  </si>
  <si>
    <t>b0 =</t>
  </si>
  <si>
    <t>b1 =</t>
  </si>
  <si>
    <t>b2 =</t>
  </si>
  <si>
    <t>P(X) = e^X/(1+e^X)</t>
  </si>
  <si>
    <t>Specific Case</t>
  </si>
  <si>
    <t>Machine's Req</t>
  </si>
  <si>
    <r>
      <t>b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=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</si>
  <si>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=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</si>
  <si>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=</t>
    </r>
  </si>
  <si>
    <r>
      <t>X = b</t>
    </r>
    <r>
      <rPr>
        <vertAlign val="subscript"/>
        <sz val="11"/>
        <rFont val="Calibri"/>
        <family val="2"/>
        <scheme val="minor"/>
      </rPr>
      <t>0</t>
    </r>
    <r>
      <rPr>
        <sz val="11"/>
        <rFont val="Calibri"/>
        <family val="2"/>
        <scheme val="minor"/>
      </rPr>
      <t>+(b</t>
    </r>
    <r>
      <rPr>
        <vertAlign val="subscript"/>
        <sz val="11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>X Age)+(b</t>
    </r>
    <r>
      <rPr>
        <vertAlign val="sub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X Shift/Week)</t>
    </r>
  </si>
  <si>
    <t>Solver Decision Variables</t>
  </si>
  <si>
    <t>Initial Solver Decision Variables</t>
  </si>
  <si>
    <t>Total=</t>
  </si>
  <si>
    <t>Por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</si>
</sst>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3" applyNumberFormat="0" applyFill="0" applyAlignment="0" applyProtection="0"/>
    <xf numFmtId="0" fontId="1" fillId="3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5" fillId="4" borderId="4" xfId="5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>
      <alignment horizontal="center" vertical="center"/>
    </xf>
    <xf numFmtId="0" fontId="4" fillId="0" borderId="3" xfId="4" applyAlignment="1">
      <alignment horizontal="right" vertical="center"/>
    </xf>
    <xf numFmtId="164" fontId="4" fillId="0" borderId="3" xfId="4" applyNumberForma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2" fontId="0" fillId="0" borderId="4" xfId="0" applyNumberFormat="1" applyBorder="1" applyAlignment="1">
      <alignment horizontal="center" vertical="center"/>
    </xf>
    <xf numFmtId="0" fontId="7" fillId="0" borderId="4" xfId="5" applyFont="1" applyFill="1" applyBorder="1" applyAlignment="1" applyProtection="1">
      <alignment horizontal="left" vertical="center" wrapText="1"/>
      <protection locked="0"/>
    </xf>
    <xf numFmtId="0" fontId="7" fillId="2" borderId="4" xfId="3" applyFont="1" applyBorder="1" applyAlignment="1" applyProtection="1">
      <alignment horizontal="left" vertical="center" wrapText="1"/>
      <protection locked="0"/>
    </xf>
    <xf numFmtId="0" fontId="7" fillId="2" borderId="4" xfId="3" applyFont="1" applyBorder="1" applyAlignment="1">
      <alignment horizontal="right" vertical="center"/>
    </xf>
    <xf numFmtId="164" fontId="7" fillId="0" borderId="4" xfId="3" applyNumberFormat="1" applyFont="1" applyFill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9" fontId="1" fillId="0" borderId="4" xfId="1" applyFont="1" applyBorder="1" applyAlignment="1">
      <alignment horizontal="right" vertical="center"/>
    </xf>
    <xf numFmtId="0" fontId="6" fillId="5" borderId="0" xfId="2" applyFont="1" applyFill="1" applyBorder="1" applyAlignment="1" applyProtection="1">
      <alignment horizontal="center" vertical="center"/>
      <protection locked="0"/>
    </xf>
    <xf numFmtId="0" fontId="5" fillId="4" borderId="5" xfId="5" applyFont="1" applyFill="1" applyBorder="1" applyAlignment="1" applyProtection="1">
      <alignment horizontal="center" vertical="center" wrapText="1"/>
      <protection locked="0"/>
    </xf>
    <xf numFmtId="0" fontId="5" fillId="4" borderId="6" xfId="5" applyFont="1" applyFill="1" applyBorder="1" applyAlignment="1" applyProtection="1">
      <alignment horizontal="center" vertical="center" wrapText="1"/>
      <protection locked="0"/>
    </xf>
    <xf numFmtId="0" fontId="5" fillId="4" borderId="7" xfId="5" applyFont="1" applyFill="1" applyBorder="1" applyAlignment="1" applyProtection="1">
      <alignment horizontal="center" vertical="center" wrapText="1"/>
      <protection locked="0"/>
    </xf>
    <xf numFmtId="0" fontId="6" fillId="6" borderId="0" xfId="2" applyFont="1" applyFill="1" applyBorder="1" applyAlignment="1" applyProtection="1">
      <alignment horizontal="center" vertical="center"/>
      <protection locked="0"/>
    </xf>
  </cellXfs>
  <cellStyles count="6">
    <cellStyle name="20% - Accent1" xfId="5" builtinId="30"/>
    <cellStyle name="Heading 2" xfId="2" builtinId="17"/>
    <cellStyle name="Input" xfId="3" builtinId="20"/>
    <cellStyle name="Normal" xfId="0" builtinId="0"/>
    <cellStyle name="Percent" xfId="1" builtinId="5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F2BB2-3137-4A4C-85EE-A67646F4EE3E}">
  <dimension ref="B2:L18"/>
  <sheetViews>
    <sheetView showGridLines="0" tabSelected="1" workbookViewId="0">
      <selection activeCell="G16" sqref="G16"/>
    </sheetView>
  </sheetViews>
  <sheetFormatPr defaultRowHeight="19.95" customHeight="1" x14ac:dyDescent="0.3"/>
  <cols>
    <col min="1" max="1" width="3.88671875" style="1" customWidth="1"/>
    <col min="2" max="2" width="13" style="1" customWidth="1"/>
    <col min="3" max="3" width="11.5546875" style="1" customWidth="1"/>
    <col min="4" max="4" width="10.77734375" style="1" customWidth="1"/>
    <col min="5" max="16384" width="8.88671875" style="1"/>
  </cols>
  <sheetData>
    <row r="2" spans="2:12" ht="19.95" customHeight="1" x14ac:dyDescent="0.3">
      <c r="B2" s="15" t="s">
        <v>6</v>
      </c>
      <c r="C2" s="15"/>
      <c r="D2" s="15"/>
    </row>
    <row r="4" spans="2:12" ht="46.8" x14ac:dyDescent="0.3">
      <c r="B4" s="3" t="s">
        <v>12</v>
      </c>
      <c r="C4" s="3" t="s">
        <v>1</v>
      </c>
      <c r="D4" s="3" t="s">
        <v>5</v>
      </c>
    </row>
    <row r="5" spans="2:12" ht="19.95" customHeight="1" x14ac:dyDescent="0.3">
      <c r="B5" s="2">
        <v>1</v>
      </c>
      <c r="C5" s="2">
        <v>70</v>
      </c>
      <c r="D5" s="2">
        <v>5</v>
      </c>
      <c r="G5"/>
      <c r="H5"/>
      <c r="I5"/>
      <c r="J5"/>
      <c r="K5"/>
      <c r="L5"/>
    </row>
    <row r="6" spans="2:12" ht="19.95" customHeight="1" x14ac:dyDescent="0.3">
      <c r="B6" s="2">
        <v>0</v>
      </c>
      <c r="C6" s="2">
        <v>59</v>
      </c>
      <c r="D6" s="2">
        <v>4</v>
      </c>
    </row>
    <row r="7" spans="2:12" ht="19.95" customHeight="1" x14ac:dyDescent="0.3">
      <c r="B7" s="2">
        <v>1</v>
      </c>
      <c r="C7" s="2">
        <v>68</v>
      </c>
      <c r="D7" s="2">
        <v>4</v>
      </c>
    </row>
    <row r="8" spans="2:12" ht="19.95" customHeight="1" x14ac:dyDescent="0.3">
      <c r="B8" s="2">
        <v>0</v>
      </c>
      <c r="C8" s="2">
        <v>50</v>
      </c>
      <c r="D8" s="2">
        <v>6</v>
      </c>
    </row>
    <row r="9" spans="2:12" ht="19.95" customHeight="1" x14ac:dyDescent="0.3">
      <c r="B9" s="2">
        <v>0</v>
      </c>
      <c r="C9" s="2">
        <v>40</v>
      </c>
      <c r="D9" s="2">
        <v>7</v>
      </c>
    </row>
    <row r="10" spans="2:12" ht="19.95" customHeight="1" x14ac:dyDescent="0.3">
      <c r="B10" s="2">
        <v>1</v>
      </c>
      <c r="C10" s="2">
        <v>78</v>
      </c>
      <c r="D10" s="2">
        <v>8</v>
      </c>
    </row>
    <row r="11" spans="2:12" ht="19.95" customHeight="1" x14ac:dyDescent="0.3">
      <c r="B11" s="2">
        <v>1</v>
      </c>
      <c r="C11" s="2">
        <v>57</v>
      </c>
      <c r="D11" s="2">
        <v>7</v>
      </c>
    </row>
    <row r="12" spans="2:12" ht="19.95" customHeight="1" x14ac:dyDescent="0.3">
      <c r="B12" s="2">
        <v>0</v>
      </c>
      <c r="C12" s="2">
        <v>73</v>
      </c>
      <c r="D12" s="2">
        <v>6</v>
      </c>
    </row>
    <row r="13" spans="2:12" ht="19.95" customHeight="1" x14ac:dyDescent="0.3">
      <c r="B13" s="2">
        <v>0</v>
      </c>
      <c r="C13" s="2">
        <v>71</v>
      </c>
      <c r="D13" s="2">
        <v>7</v>
      </c>
    </row>
    <row r="14" spans="2:12" ht="19.95" customHeight="1" x14ac:dyDescent="0.3">
      <c r="B14" s="2">
        <v>1</v>
      </c>
      <c r="C14" s="2">
        <v>38</v>
      </c>
      <c r="D14" s="2">
        <v>4</v>
      </c>
    </row>
    <row r="16" spans="2:12" ht="19.95" customHeight="1" x14ac:dyDescent="0.3">
      <c r="B16" s="16" t="s">
        <v>18</v>
      </c>
      <c r="C16" s="7" t="s">
        <v>7</v>
      </c>
      <c r="D16" s="8">
        <v>0.01</v>
      </c>
    </row>
    <row r="17" spans="2:4" ht="19.95" customHeight="1" x14ac:dyDescent="0.3">
      <c r="B17" s="17"/>
      <c r="C17" s="7" t="s">
        <v>8</v>
      </c>
      <c r="D17" s="8">
        <v>0.01</v>
      </c>
    </row>
    <row r="18" spans="2:4" ht="19.95" customHeight="1" x14ac:dyDescent="0.3">
      <c r="B18" s="18"/>
      <c r="C18" s="7" t="s">
        <v>9</v>
      </c>
      <c r="D18" s="8">
        <v>0.01</v>
      </c>
    </row>
  </sheetData>
  <mergeCells count="2">
    <mergeCell ref="B2:D2"/>
    <mergeCell ref="B16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520B0-DA45-4454-87A3-6547D23008D0}">
  <dimension ref="B2:R22"/>
  <sheetViews>
    <sheetView showGridLines="0" workbookViewId="0">
      <selection activeCell="M12" sqref="M12"/>
    </sheetView>
  </sheetViews>
  <sheetFormatPr defaultRowHeight="19.95" customHeight="1" x14ac:dyDescent="0.3"/>
  <cols>
    <col min="1" max="1" width="3.88671875" style="1" customWidth="1"/>
    <col min="2" max="2" width="10.33203125" style="1" customWidth="1"/>
    <col min="3" max="3" width="9.77734375" style="1" customWidth="1"/>
    <col min="4" max="4" width="10.21875" style="1" customWidth="1"/>
    <col min="5" max="5" width="6.6640625" style="1" customWidth="1"/>
    <col min="6" max="6" width="7.21875" style="1" customWidth="1"/>
    <col min="7" max="7" width="7" style="1" customWidth="1"/>
    <col min="8" max="8" width="7.88671875" customWidth="1"/>
    <col min="9" max="9" width="11.21875" style="1" customWidth="1"/>
    <col min="10" max="10" width="11" style="1" customWidth="1"/>
    <col min="11" max="11" width="29.21875" style="1" bestFit="1" customWidth="1"/>
    <col min="12" max="12" width="8.109375" style="1" customWidth="1"/>
    <col min="13" max="13" width="29.21875" style="1" bestFit="1" customWidth="1"/>
    <col min="14" max="16384" width="8.88671875" style="1"/>
  </cols>
  <sheetData>
    <row r="2" spans="2:18" ht="19.95" customHeight="1" x14ac:dyDescent="0.3">
      <c r="B2" s="15" t="s">
        <v>6</v>
      </c>
      <c r="C2" s="15"/>
      <c r="D2" s="15"/>
      <c r="E2" s="15"/>
      <c r="F2" s="15"/>
      <c r="G2" s="15"/>
      <c r="H2" s="15"/>
    </row>
    <row r="4" spans="2:18" ht="46.8" x14ac:dyDescent="0.3">
      <c r="B4" s="3" t="s">
        <v>12</v>
      </c>
      <c r="C4" s="3" t="s">
        <v>1</v>
      </c>
      <c r="D4" s="3" t="s">
        <v>5</v>
      </c>
      <c r="E4" s="3" t="s">
        <v>2</v>
      </c>
      <c r="F4" s="3" t="s">
        <v>3</v>
      </c>
      <c r="G4" s="3" t="s">
        <v>0</v>
      </c>
      <c r="H4" s="3" t="s">
        <v>4</v>
      </c>
    </row>
    <row r="5" spans="2:18" ht="19.95" customHeight="1" x14ac:dyDescent="0.3">
      <c r="B5" s="2">
        <v>1</v>
      </c>
      <c r="C5" s="2">
        <v>70</v>
      </c>
      <c r="D5" s="2">
        <v>5</v>
      </c>
      <c r="E5" s="4">
        <f>$D$16+$D$17*C5+$D$18*D5</f>
        <v>0.4897173862907882</v>
      </c>
      <c r="F5" s="4">
        <f>EXP(E5)</f>
        <v>1.6318549701946736</v>
      </c>
      <c r="G5" s="4">
        <f>F5/(1+F5)</f>
        <v>0.62003985351592839</v>
      </c>
      <c r="H5" s="4">
        <f>(B5*LN(G5))+((1-B5)*LN(1-G5))</f>
        <v>-0.47797152314446112</v>
      </c>
      <c r="K5" s="19" t="s">
        <v>11</v>
      </c>
      <c r="L5" s="19"/>
      <c r="M5"/>
      <c r="N5"/>
      <c r="O5"/>
      <c r="P5"/>
      <c r="Q5"/>
      <c r="R5"/>
    </row>
    <row r="6" spans="2:18" ht="19.95" customHeight="1" x14ac:dyDescent="0.3">
      <c r="B6" s="2">
        <v>0</v>
      </c>
      <c r="C6" s="2">
        <v>59</v>
      </c>
      <c r="D6" s="2">
        <v>4</v>
      </c>
      <c r="E6" s="4">
        <f t="shared" ref="E6:E14" si="0">$D$16+$D$17*C6+$D$18*D6</f>
        <v>0.45563777680224504</v>
      </c>
      <c r="F6" s="4">
        <f t="shared" ref="F6:F14" si="1">EXP(E6)</f>
        <v>1.5771789504837173</v>
      </c>
      <c r="G6" s="4">
        <f t="shared" ref="G6:G14" si="2">F6/(1+F6)</f>
        <v>0.61197882676625637</v>
      </c>
      <c r="H6" s="4">
        <f t="shared" ref="H6:H14" si="3">(B6*LN(G6))+((1-B6)*LN(1-G6))</f>
        <v>-0.94669537065770137</v>
      </c>
      <c r="K6" s="10" t="s">
        <v>1</v>
      </c>
      <c r="L6" s="11">
        <v>68</v>
      </c>
    </row>
    <row r="7" spans="2:18" ht="19.95" customHeight="1" x14ac:dyDescent="0.3">
      <c r="B7" s="2">
        <v>1</v>
      </c>
      <c r="C7" s="2">
        <v>68</v>
      </c>
      <c r="D7" s="2">
        <v>4</v>
      </c>
      <c r="E7" s="4">
        <f t="shared" si="0"/>
        <v>0.70950473490348509</v>
      </c>
      <c r="F7" s="4">
        <f t="shared" si="1"/>
        <v>2.0329841431848807</v>
      </c>
      <c r="G7" s="4">
        <f t="shared" si="2"/>
        <v>0.67029171509287266</v>
      </c>
      <c r="H7" s="4">
        <f t="shared" si="3"/>
        <v>-0.40004226569330859</v>
      </c>
      <c r="K7" s="10" t="s">
        <v>5</v>
      </c>
      <c r="L7" s="11">
        <v>4</v>
      </c>
    </row>
    <row r="8" spans="2:18" ht="19.95" customHeight="1" x14ac:dyDescent="0.3">
      <c r="B8" s="2">
        <v>0</v>
      </c>
      <c r="C8" s="2">
        <v>50</v>
      </c>
      <c r="D8" s="2">
        <v>6</v>
      </c>
      <c r="E8" s="4">
        <f t="shared" si="0"/>
        <v>-0.35063363768049571</v>
      </c>
      <c r="F8" s="4">
        <f t="shared" si="1"/>
        <v>0.70424171422717152</v>
      </c>
      <c r="G8" s="4">
        <f t="shared" si="2"/>
        <v>0.41322877403369185</v>
      </c>
      <c r="H8" s="4">
        <f t="shared" si="3"/>
        <v>-0.53312026941949575</v>
      </c>
      <c r="K8" s="9" t="s">
        <v>16</v>
      </c>
      <c r="L8" s="12">
        <f>$D$16+$D$17*L6+$D$18*L7</f>
        <v>0.70950473490348509</v>
      </c>
    </row>
    <row r="9" spans="2:18" ht="19.95" customHeight="1" x14ac:dyDescent="0.3">
      <c r="B9" s="2">
        <v>0</v>
      </c>
      <c r="C9" s="2">
        <v>40</v>
      </c>
      <c r="D9" s="2">
        <v>7</v>
      </c>
      <c r="E9" s="4">
        <f t="shared" si="0"/>
        <v>-0.90891026376151274</v>
      </c>
      <c r="F9" s="4">
        <f t="shared" si="1"/>
        <v>0.40296310835807864</v>
      </c>
      <c r="G9" s="4">
        <f t="shared" si="2"/>
        <v>0.28722288273828955</v>
      </c>
      <c r="H9" s="4">
        <f t="shared" si="3"/>
        <v>-0.33858650594786521</v>
      </c>
      <c r="K9" s="9" t="s">
        <v>3</v>
      </c>
      <c r="L9" s="13">
        <f>EXP(L8)</f>
        <v>2.0329841431848807</v>
      </c>
    </row>
    <row r="10" spans="2:18" ht="19.95" customHeight="1" x14ac:dyDescent="0.3">
      <c r="B10" s="2">
        <v>1</v>
      </c>
      <c r="C10" s="2">
        <v>78</v>
      </c>
      <c r="D10" s="2">
        <v>8</v>
      </c>
      <c r="E10" s="4">
        <f t="shared" si="0"/>
        <v>-0.11322977996924921</v>
      </c>
      <c r="F10" s="4">
        <f t="shared" si="1"/>
        <v>0.89294545556165017</v>
      </c>
      <c r="G10" s="4">
        <f t="shared" si="2"/>
        <v>0.47172276038809946</v>
      </c>
      <c r="H10" s="4">
        <f t="shared" si="3"/>
        <v>-0.75136383802623963</v>
      </c>
      <c r="K10" s="9" t="s">
        <v>10</v>
      </c>
      <c r="L10" s="14">
        <f>L9/(1+L9)</f>
        <v>0.67029171509287266</v>
      </c>
    </row>
    <row r="11" spans="2:18" ht="19.95" customHeight="1" x14ac:dyDescent="0.3">
      <c r="B11" s="2">
        <v>1</v>
      </c>
      <c r="C11" s="2">
        <v>57</v>
      </c>
      <c r="D11" s="2">
        <v>7</v>
      </c>
      <c r="E11" s="4">
        <f t="shared" si="0"/>
        <v>-0.42938378734805926</v>
      </c>
      <c r="F11" s="4">
        <f t="shared" si="1"/>
        <v>0.65091007018807667</v>
      </c>
      <c r="G11" s="4">
        <f t="shared" si="2"/>
        <v>0.39427348705548992</v>
      </c>
      <c r="H11" s="4">
        <f t="shared" si="3"/>
        <v>-0.93071048089825725</v>
      </c>
    </row>
    <row r="12" spans="2:18" ht="19.95" customHeight="1" x14ac:dyDescent="0.3">
      <c r="B12" s="2">
        <v>0</v>
      </c>
      <c r="C12" s="2">
        <v>73</v>
      </c>
      <c r="D12" s="2">
        <v>6</v>
      </c>
      <c r="E12" s="4">
        <f t="shared" si="0"/>
        <v>0.29813747746711794</v>
      </c>
      <c r="F12" s="4">
        <f t="shared" si="1"/>
        <v>1.3473470050012484</v>
      </c>
      <c r="G12" s="4">
        <f t="shared" si="2"/>
        <v>0.57398714469168644</v>
      </c>
      <c r="H12" s="4">
        <f t="shared" si="3"/>
        <v>-0.85328575638799775</v>
      </c>
    </row>
    <row r="13" spans="2:18" ht="19.95" customHeight="1" x14ac:dyDescent="0.3">
      <c r="B13" s="2">
        <v>0</v>
      </c>
      <c r="C13" s="2">
        <v>71</v>
      </c>
      <c r="D13" s="2">
        <v>7</v>
      </c>
      <c r="E13" s="4">
        <f t="shared" si="0"/>
        <v>-3.447963030168566E-2</v>
      </c>
      <c r="F13" s="4">
        <f t="shared" si="1"/>
        <v>0.96610801881494424</v>
      </c>
      <c r="G13" s="4">
        <f t="shared" si="2"/>
        <v>0.49138094630083351</v>
      </c>
      <c r="H13" s="4">
        <f t="shared" si="3"/>
        <v>-0.67605596366169407</v>
      </c>
    </row>
    <row r="14" spans="2:18" ht="19.95" customHeight="1" x14ac:dyDescent="0.3">
      <c r="B14" s="2">
        <v>1</v>
      </c>
      <c r="C14" s="2">
        <v>38</v>
      </c>
      <c r="D14" s="2">
        <v>4</v>
      </c>
      <c r="E14" s="4">
        <f t="shared" si="0"/>
        <v>-0.13671845876731514</v>
      </c>
      <c r="F14" s="4">
        <f t="shared" si="1"/>
        <v>0.87221575626624559</v>
      </c>
      <c r="G14" s="4">
        <f t="shared" si="2"/>
        <v>0.46587352624662393</v>
      </c>
      <c r="H14" s="4">
        <f t="shared" si="3"/>
        <v>-0.76384108459716504</v>
      </c>
    </row>
    <row r="15" spans="2:18" ht="19.95" customHeight="1" thickBot="1" x14ac:dyDescent="0.35">
      <c r="F15"/>
      <c r="G15" s="5" t="s">
        <v>19</v>
      </c>
      <c r="H15" s="6">
        <f>SUM(H5:H14)</f>
        <v>-6.6716730584341866</v>
      </c>
      <c r="I15"/>
    </row>
    <row r="16" spans="2:18" ht="19.95" customHeight="1" thickTop="1" x14ac:dyDescent="0.3">
      <c r="B16" s="16" t="s">
        <v>17</v>
      </c>
      <c r="C16" s="7" t="s">
        <v>13</v>
      </c>
      <c r="D16" s="8">
        <v>-0.10379225798732784</v>
      </c>
      <c r="E16"/>
      <c r="F16"/>
      <c r="G16"/>
    </row>
    <row r="17" spans="2:7" ht="19.95" customHeight="1" x14ac:dyDescent="0.3">
      <c r="B17" s="17"/>
      <c r="C17" s="7" t="s">
        <v>14</v>
      </c>
      <c r="D17" s="8">
        <v>2.8207439789026678E-2</v>
      </c>
      <c r="E17"/>
      <c r="F17"/>
      <c r="G17"/>
    </row>
    <row r="18" spans="2:7" ht="19.95" customHeight="1" x14ac:dyDescent="0.3">
      <c r="B18" s="18"/>
      <c r="C18" s="7" t="s">
        <v>15</v>
      </c>
      <c r="D18" s="8">
        <v>-0.2762022281907503</v>
      </c>
      <c r="E18"/>
      <c r="F18"/>
      <c r="G18"/>
    </row>
    <row r="21" spans="2:7" ht="33" customHeight="1" x14ac:dyDescent="0.3"/>
    <row r="22" spans="2:7" ht="14.4" x14ac:dyDescent="0.3"/>
  </sheetData>
  <sortState xmlns:xlrd2="http://schemas.microsoft.com/office/spreadsheetml/2017/richdata2" ref="B5:E14">
    <sortCondition ref="B5:B14"/>
  </sortState>
  <mergeCells count="3">
    <mergeCell ref="B16:B18"/>
    <mergeCell ref="K5:L5"/>
    <mergeCell ref="B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F78F4-F5D8-431E-B2B6-D66B6A88802A}">
  <dimension ref="B2:D18"/>
  <sheetViews>
    <sheetView showGridLines="0" workbookViewId="0">
      <selection activeCell="B2" sqref="B2:D2"/>
    </sheetView>
  </sheetViews>
  <sheetFormatPr defaultRowHeight="19.95" customHeight="1" x14ac:dyDescent="0.3"/>
  <cols>
    <col min="1" max="1" width="3.109375" customWidth="1"/>
    <col min="2" max="2" width="10.77734375" customWidth="1"/>
    <col min="3" max="3" width="9.88671875" customWidth="1"/>
    <col min="4" max="4" width="9.77734375" customWidth="1"/>
  </cols>
  <sheetData>
    <row r="2" spans="2:4" ht="19.95" customHeight="1" x14ac:dyDescent="0.3">
      <c r="B2" s="15" t="s">
        <v>20</v>
      </c>
      <c r="C2" s="15"/>
      <c r="D2" s="15"/>
    </row>
    <row r="3" spans="2:4" ht="19.95" customHeight="1" x14ac:dyDescent="0.3">
      <c r="B3" s="1"/>
      <c r="C3" s="1"/>
      <c r="D3" s="1"/>
    </row>
    <row r="4" spans="2:4" ht="46.8" x14ac:dyDescent="0.3">
      <c r="B4" s="3" t="s">
        <v>12</v>
      </c>
      <c r="C4" s="3" t="s">
        <v>1</v>
      </c>
      <c r="D4" s="3" t="s">
        <v>5</v>
      </c>
    </row>
    <row r="5" spans="2:4" ht="19.95" customHeight="1" x14ac:dyDescent="0.3">
      <c r="B5" s="2">
        <v>1</v>
      </c>
      <c r="C5" s="2">
        <v>70</v>
      </c>
      <c r="D5" s="2">
        <v>5</v>
      </c>
    </row>
    <row r="6" spans="2:4" ht="19.95" customHeight="1" x14ac:dyDescent="0.3">
      <c r="B6" s="2">
        <v>0</v>
      </c>
      <c r="C6" s="2">
        <v>59</v>
      </c>
      <c r="D6" s="2">
        <v>4</v>
      </c>
    </row>
    <row r="7" spans="2:4" ht="19.95" customHeight="1" x14ac:dyDescent="0.3">
      <c r="B7" s="2">
        <v>1</v>
      </c>
      <c r="C7" s="2">
        <v>68</v>
      </c>
      <c r="D7" s="2">
        <v>4</v>
      </c>
    </row>
    <row r="8" spans="2:4" ht="19.95" customHeight="1" x14ac:dyDescent="0.3">
      <c r="B8" s="2">
        <v>0</v>
      </c>
      <c r="C8" s="2">
        <v>50</v>
      </c>
      <c r="D8" s="2">
        <v>6</v>
      </c>
    </row>
    <row r="9" spans="2:4" ht="19.95" customHeight="1" x14ac:dyDescent="0.3">
      <c r="B9" s="2">
        <v>0</v>
      </c>
      <c r="C9" s="2">
        <v>40</v>
      </c>
      <c r="D9" s="2">
        <v>7</v>
      </c>
    </row>
    <row r="10" spans="2:4" ht="19.95" customHeight="1" x14ac:dyDescent="0.3">
      <c r="B10" s="2">
        <v>1</v>
      </c>
      <c r="C10" s="2">
        <v>78</v>
      </c>
      <c r="D10" s="2">
        <v>8</v>
      </c>
    </row>
    <row r="11" spans="2:4" ht="19.95" customHeight="1" x14ac:dyDescent="0.3">
      <c r="B11" s="2">
        <v>1</v>
      </c>
      <c r="C11" s="2">
        <v>57</v>
      </c>
      <c r="D11" s="2">
        <v>7</v>
      </c>
    </row>
    <row r="12" spans="2:4" ht="19.95" customHeight="1" x14ac:dyDescent="0.3">
      <c r="B12" s="2">
        <v>0</v>
      </c>
      <c r="C12" s="2">
        <v>73</v>
      </c>
      <c r="D12" s="2">
        <v>6</v>
      </c>
    </row>
    <row r="13" spans="2:4" ht="19.95" customHeight="1" x14ac:dyDescent="0.3">
      <c r="B13" s="2">
        <v>0</v>
      </c>
      <c r="C13" s="2">
        <v>71</v>
      </c>
      <c r="D13" s="2">
        <v>7</v>
      </c>
    </row>
    <row r="14" spans="2:4" ht="19.95" customHeight="1" x14ac:dyDescent="0.3">
      <c r="B14" s="2">
        <v>1</v>
      </c>
      <c r="C14" s="2">
        <v>38</v>
      </c>
      <c r="D14" s="2">
        <v>4</v>
      </c>
    </row>
    <row r="15" spans="2:4" ht="19.95" customHeight="1" x14ac:dyDescent="0.3">
      <c r="B15" s="1"/>
      <c r="C15" s="1"/>
      <c r="D15" s="1"/>
    </row>
    <row r="16" spans="2:4" ht="19.95" customHeight="1" x14ac:dyDescent="0.3">
      <c r="B16" s="16" t="s">
        <v>18</v>
      </c>
      <c r="C16" s="7" t="s">
        <v>7</v>
      </c>
      <c r="D16" s="8">
        <v>0.01</v>
      </c>
    </row>
    <row r="17" spans="2:4" ht="19.95" customHeight="1" x14ac:dyDescent="0.3">
      <c r="B17" s="17"/>
      <c r="C17" s="7" t="s">
        <v>8</v>
      </c>
      <c r="D17" s="8">
        <v>0.01</v>
      </c>
    </row>
    <row r="18" spans="2:4" ht="19.8" customHeight="1" x14ac:dyDescent="0.3">
      <c r="B18" s="18"/>
      <c r="C18" s="7" t="s">
        <v>9</v>
      </c>
      <c r="D18" s="8">
        <v>0.01</v>
      </c>
    </row>
  </sheetData>
  <mergeCells count="2">
    <mergeCell ref="B2:D2"/>
    <mergeCell ref="B16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</vt:lpstr>
      <vt:lpstr>Analysis</vt:lpstr>
      <vt:lpstr> 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2022-05-18T03:34:21Z</dcterms:created>
  <dcterms:modified xsi:type="dcterms:W3CDTF">2022-05-18T11:44:51Z</dcterms:modified>
</cp:coreProperties>
</file>