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sel\Article 57\"/>
    </mc:Choice>
  </mc:AlternateContent>
  <xr:revisionPtr revIDLastSave="0" documentId="13_ncr:1_{52B97ADB-2C53-497F-A57C-A9CC39BEF0AF}" xr6:coauthVersionLast="47" xr6:coauthVersionMax="47" xr10:uidLastSave="{00000000-0000-0000-0000-000000000000}"/>
  <bookViews>
    <workbookView xWindow="-120" yWindow="-120" windowWidth="29040" windowHeight="15840" activeTab="4" xr2:uid="{7D81588B-B9D3-445A-8247-D9A78AB8B318}"/>
  </bookViews>
  <sheets>
    <sheet name="Overview" sheetId="1" r:id="rId1"/>
    <sheet name="Payment" sheetId="4" r:id="rId2"/>
    <sheet name="Interest of Payment" sheetId="8" r:id="rId3"/>
    <sheet name="Principal" sheetId="6" r:id="rId4"/>
    <sheet name="Balanc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11" i="7"/>
  <c r="E22" i="7"/>
  <c r="E21" i="7"/>
  <c r="E20" i="7"/>
  <c r="E19" i="7"/>
  <c r="E18" i="7"/>
  <c r="E17" i="7"/>
  <c r="E16" i="7"/>
  <c r="E15" i="7"/>
  <c r="E14" i="7"/>
  <c r="E13" i="7"/>
  <c r="E12" i="7"/>
  <c r="E11" i="7"/>
  <c r="E12" i="6"/>
  <c r="E13" i="6"/>
  <c r="E14" i="6"/>
  <c r="E15" i="6"/>
  <c r="E16" i="6"/>
  <c r="E17" i="6"/>
  <c r="E18" i="6"/>
  <c r="E19" i="6"/>
  <c r="E20" i="6"/>
  <c r="E21" i="6"/>
  <c r="E22" i="6"/>
  <c r="E11" i="6"/>
  <c r="M15" i="1"/>
  <c r="D22" i="7"/>
  <c r="D21" i="7"/>
  <c r="D20" i="7"/>
  <c r="D19" i="7"/>
  <c r="D18" i="7"/>
  <c r="D17" i="7"/>
  <c r="D16" i="7"/>
  <c r="D15" i="7"/>
  <c r="D14" i="7"/>
  <c r="D13" i="7"/>
  <c r="D12" i="7"/>
  <c r="D11" i="7"/>
  <c r="D22" i="6"/>
  <c r="D21" i="6"/>
  <c r="D20" i="6"/>
  <c r="D19" i="6"/>
  <c r="D18" i="6"/>
  <c r="D17" i="6"/>
  <c r="D16" i="6"/>
  <c r="D15" i="6"/>
  <c r="D14" i="6"/>
  <c r="D13" i="6"/>
  <c r="D12" i="6"/>
  <c r="D11" i="6"/>
  <c r="D12" i="8"/>
  <c r="D13" i="8"/>
  <c r="D14" i="8"/>
  <c r="D15" i="8"/>
  <c r="D16" i="8"/>
  <c r="D17" i="8"/>
  <c r="D18" i="8"/>
  <c r="D19" i="8"/>
  <c r="D20" i="8"/>
  <c r="D21" i="8"/>
  <c r="D22" i="8"/>
  <c r="D11" i="8"/>
  <c r="D12" i="1"/>
  <c r="C22" i="8"/>
  <c r="C21" i="8"/>
  <c r="C20" i="8"/>
  <c r="C19" i="8"/>
  <c r="C18" i="8"/>
  <c r="C17" i="8"/>
  <c r="C16" i="8"/>
  <c r="C15" i="8"/>
  <c r="C14" i="8"/>
  <c r="C13" i="8"/>
  <c r="C12" i="8"/>
  <c r="C11" i="8"/>
  <c r="F10" i="8"/>
  <c r="C22" i="7"/>
  <c r="C21" i="7"/>
  <c r="C20" i="7"/>
  <c r="C19" i="7"/>
  <c r="C18" i="7"/>
  <c r="C17" i="7"/>
  <c r="C16" i="7"/>
  <c r="C15" i="7"/>
  <c r="C14" i="7"/>
  <c r="C13" i="7"/>
  <c r="C12" i="7"/>
  <c r="C11" i="7"/>
  <c r="F10" i="7"/>
  <c r="C22" i="6"/>
  <c r="C21" i="6"/>
  <c r="C20" i="6"/>
  <c r="C19" i="6"/>
  <c r="C18" i="6"/>
  <c r="C17" i="6"/>
  <c r="C16" i="6"/>
  <c r="C15" i="6"/>
  <c r="C14" i="6"/>
  <c r="C13" i="6"/>
  <c r="C12" i="6"/>
  <c r="C11" i="6"/>
  <c r="F10" i="6"/>
  <c r="C12" i="4"/>
  <c r="C13" i="4"/>
  <c r="C14" i="4"/>
  <c r="C15" i="4"/>
  <c r="C16" i="4"/>
  <c r="C17" i="4"/>
  <c r="C18" i="4"/>
  <c r="C19" i="4"/>
  <c r="C20" i="4"/>
  <c r="C21" i="4"/>
  <c r="C22" i="4"/>
  <c r="C11" i="4"/>
  <c r="F10" i="4"/>
  <c r="F11" i="1"/>
  <c r="E13" i="1"/>
  <c r="E14" i="1"/>
  <c r="E15" i="1"/>
  <c r="E16" i="1"/>
  <c r="E17" i="1"/>
  <c r="E18" i="1"/>
  <c r="E19" i="1"/>
  <c r="E20" i="1"/>
  <c r="E21" i="1"/>
  <c r="E22" i="1"/>
  <c r="E23" i="1"/>
  <c r="E12" i="1"/>
  <c r="D17" i="1"/>
  <c r="D18" i="1"/>
  <c r="D19" i="1"/>
  <c r="D20" i="1"/>
  <c r="D21" i="1"/>
  <c r="D22" i="1"/>
  <c r="D23" i="1"/>
  <c r="D13" i="1"/>
  <c r="D14" i="1"/>
  <c r="D15" i="1"/>
  <c r="D16" i="1"/>
  <c r="C13" i="1"/>
  <c r="C14" i="1"/>
  <c r="C15" i="1"/>
  <c r="C16" i="1"/>
  <c r="C17" i="1"/>
  <c r="C18" i="1"/>
  <c r="C19" i="1"/>
  <c r="C20" i="1"/>
  <c r="C21" i="1"/>
  <c r="C22" i="1"/>
  <c r="C23" i="1"/>
  <c r="C12" i="1"/>
  <c r="E8" i="1"/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<sst xmlns="http://schemas.openxmlformats.org/spreadsheetml/2006/main" count="51" uniqueCount="13">
  <si>
    <t>Car Loan amortization</t>
  </si>
  <si>
    <t>Annual Interest Rate</t>
  </si>
  <si>
    <t>Years</t>
  </si>
  <si>
    <t>Number of Payment Per Year</t>
  </si>
  <si>
    <t>Original Balance</t>
  </si>
  <si>
    <t>Payment</t>
  </si>
  <si>
    <t>Month</t>
  </si>
  <si>
    <t>Interest</t>
  </si>
  <si>
    <t>Principal</t>
  </si>
  <si>
    <t>Balance</t>
  </si>
  <si>
    <t>Use the PPMT to Car Loan Amortization</t>
  </si>
  <si>
    <t>Apply IPMT to Car Loan Amortization</t>
  </si>
  <si>
    <t>Car Loan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</si>
</sst>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DC35-22A9-475D-8207-3FD80E3F3C9D}">
  <dimension ref="B2:M49"/>
  <sheetViews>
    <sheetView showGridLines="0" workbookViewId="0">
      <selection activeCell="L25" sqref="L25"/>
    </sheetView>
  </sheetViews>
  <sheetFormatPr defaultRowHeight="20.100000000000001" customHeight="1" x14ac:dyDescent="0.25"/>
  <cols>
    <col min="1" max="1" width="3" style="1" customWidth="1"/>
    <col min="2" max="2" width="9.140625" style="1"/>
    <col min="3" max="3" width="17.85546875" style="1" customWidth="1"/>
    <col min="4" max="4" width="12.5703125" style="1" bestFit="1" customWidth="1"/>
    <col min="5" max="5" width="13.85546875" style="1" customWidth="1"/>
    <col min="6" max="6" width="14.85546875" style="1" customWidth="1"/>
    <col min="7" max="7" width="53.7109375" style="1" customWidth="1"/>
    <col min="8" max="16384" width="9.140625" style="1"/>
  </cols>
  <sheetData>
    <row r="2" spans="2:13" ht="20.100000000000001" customHeight="1" x14ac:dyDescent="0.25">
      <c r="C2" s="10" t="s">
        <v>12</v>
      </c>
      <c r="D2" s="10"/>
      <c r="E2" s="10"/>
    </row>
    <row r="4" spans="2:13" ht="20.100000000000001" customHeight="1" x14ac:dyDescent="0.25">
      <c r="C4" s="13" t="s">
        <v>1</v>
      </c>
      <c r="D4" s="14"/>
      <c r="E4" s="6">
        <v>0.1</v>
      </c>
    </row>
    <row r="5" spans="2:13" ht="20.100000000000001" customHeight="1" x14ac:dyDescent="0.25">
      <c r="C5" s="15" t="s">
        <v>2</v>
      </c>
      <c r="D5" s="16"/>
      <c r="E5" s="7">
        <v>1</v>
      </c>
    </row>
    <row r="6" spans="2:13" ht="20.100000000000001" customHeight="1" x14ac:dyDescent="0.25">
      <c r="C6" s="17" t="s">
        <v>3</v>
      </c>
      <c r="D6" s="18"/>
      <c r="E6" s="7">
        <v>12</v>
      </c>
    </row>
    <row r="7" spans="2:13" ht="20.100000000000001" customHeight="1" x14ac:dyDescent="0.25">
      <c r="C7" s="19" t="s">
        <v>4</v>
      </c>
      <c r="D7" s="20"/>
      <c r="E7" s="8">
        <v>200000</v>
      </c>
    </row>
    <row r="8" spans="2:13" ht="20.100000000000001" customHeight="1" x14ac:dyDescent="0.25">
      <c r="C8" s="17" t="s">
        <v>5</v>
      </c>
      <c r="D8" s="18"/>
      <c r="E8" s="9">
        <f>PMT(E$4/E$6,E$5*E$6,E$7)</f>
        <v>-17583.177446001919</v>
      </c>
    </row>
    <row r="10" spans="2:13" ht="20.100000000000001" customHeight="1" x14ac:dyDescent="0.25">
      <c r="B10" s="21" t="s">
        <v>6</v>
      </c>
      <c r="C10" s="21" t="s">
        <v>5</v>
      </c>
      <c r="D10" s="21" t="s">
        <v>7</v>
      </c>
      <c r="E10" s="21" t="s">
        <v>8</v>
      </c>
      <c r="F10" s="21" t="s">
        <v>9</v>
      </c>
    </row>
    <row r="11" spans="2:13" ht="20.100000000000001" customHeight="1" x14ac:dyDescent="0.25">
      <c r="B11" s="7">
        <v>0</v>
      </c>
      <c r="C11" s="7"/>
      <c r="D11" s="7"/>
      <c r="E11" s="7"/>
      <c r="F11" s="8">
        <f>E$7</f>
        <v>200000</v>
      </c>
    </row>
    <row r="12" spans="2:13" ht="20.100000000000001" customHeight="1" x14ac:dyDescent="0.25">
      <c r="B12" s="7">
        <v>1</v>
      </c>
      <c r="C12" s="9">
        <f>PMT(E$4/E$6,E$5*E$6,E$7)</f>
        <v>-17583.177446001919</v>
      </c>
      <c r="D12" s="11">
        <f>IPMT(E$4/E$6,B12,E$5*E$6,E$7)</f>
        <v>-1666.6666666666667</v>
      </c>
      <c r="E12" s="11">
        <f>PPMT(E$4/E$6,B12,E$5*E$6,E$7)</f>
        <v>-15916.510779335253</v>
      </c>
      <c r="F12" s="12">
        <f>F11+E12</f>
        <v>184083.48922066475</v>
      </c>
    </row>
    <row r="13" spans="2:13" ht="20.100000000000001" customHeight="1" x14ac:dyDescent="0.25">
      <c r="B13" s="7">
        <v>2</v>
      </c>
      <c r="C13" s="9">
        <f>PMT(E$4/E$6,E$5*E$6,E$7)</f>
        <v>-17583.177446001919</v>
      </c>
      <c r="D13" s="11">
        <f>IPMT(E$4/E$6,B13,E$5*E$6,E$7)</f>
        <v>-1534.0290768388729</v>
      </c>
      <c r="E13" s="11">
        <f>PPMT(E$4/E$6,B13,E$5*E$6,E$7)</f>
        <v>-16049.148369163046</v>
      </c>
      <c r="F13" s="12">
        <f t="shared" ref="F13:F35" si="0">F12+E13</f>
        <v>168034.34085150171</v>
      </c>
    </row>
    <row r="14" spans="2:13" ht="20.100000000000001" customHeight="1" x14ac:dyDescent="0.25">
      <c r="B14" s="7">
        <v>3</v>
      </c>
      <c r="C14" s="9">
        <f>PMT(E$4/E$6,E$5*E$6,E$7)</f>
        <v>-17583.177446001919</v>
      </c>
      <c r="D14" s="11">
        <f>IPMT(E$4/E$6,B14,E$5*E$6,E$7)</f>
        <v>-1400.2861737625144</v>
      </c>
      <c r="E14" s="11">
        <f>PPMT(E$4/E$6,B14,E$5*E$6,E$7)</f>
        <v>-16182.891272239403</v>
      </c>
      <c r="F14" s="12">
        <f t="shared" si="0"/>
        <v>151851.44957926229</v>
      </c>
    </row>
    <row r="15" spans="2:13" ht="20.100000000000001" customHeight="1" x14ac:dyDescent="0.25">
      <c r="B15" s="7">
        <v>4</v>
      </c>
      <c r="C15" s="9">
        <f>PMT(E$4/E$6,E$5*E$6,E$7)</f>
        <v>-17583.177446001919</v>
      </c>
      <c r="D15" s="11">
        <f>IPMT(E$4/E$6,B15,E$5*E$6,E$7)</f>
        <v>-1265.4287464938527</v>
      </c>
      <c r="E15" s="11">
        <f>PPMT(E$4/E$6,B15,E$5*E$6,E$7)</f>
        <v>-16317.748699508067</v>
      </c>
      <c r="F15" s="12">
        <f t="shared" si="0"/>
        <v>135533.70087975424</v>
      </c>
      <c r="M15" s="11" t="e">
        <f>PPMT(M$4/M$6,J15,M$5*M$6,M$7)</f>
        <v>#DIV/0!</v>
      </c>
    </row>
    <row r="16" spans="2:13" ht="20.100000000000001" customHeight="1" x14ac:dyDescent="0.25">
      <c r="B16" s="7">
        <v>5</v>
      </c>
      <c r="C16" s="9">
        <f>PMT(E$4/E$6,E$5*E$6,E$7)</f>
        <v>-17583.177446001919</v>
      </c>
      <c r="D16" s="11">
        <f>IPMT(E$4/E$6,B16,E$5*E$6,E$7)</f>
        <v>-1129.4475073312854</v>
      </c>
      <c r="E16" s="11">
        <f>PPMT(E$4/E$6,B16,E$5*E$6,E$7)</f>
        <v>-16453.729938670633</v>
      </c>
      <c r="F16" s="12">
        <f t="shared" si="0"/>
        <v>119079.97094108361</v>
      </c>
    </row>
    <row r="17" spans="2:6" ht="20.100000000000001" customHeight="1" x14ac:dyDescent="0.25">
      <c r="B17" s="7">
        <v>6</v>
      </c>
      <c r="C17" s="9">
        <f>PMT(E$4/E$6,E$5*E$6,E$7)</f>
        <v>-17583.177446001919</v>
      </c>
      <c r="D17" s="11">
        <f>IPMT(E$4/E$6,B17,E$5*E$6,E$7)</f>
        <v>-992.33309117569661</v>
      </c>
      <c r="E17" s="11">
        <f>PPMT(E$4/E$6,B17,E$5*E$6,E$7)</f>
        <v>-16590.844354826222</v>
      </c>
      <c r="F17" s="12">
        <f t="shared" si="0"/>
        <v>102489.12658625739</v>
      </c>
    </row>
    <row r="18" spans="2:6" ht="20.100000000000001" customHeight="1" x14ac:dyDescent="0.25">
      <c r="B18" s="7">
        <v>7</v>
      </c>
      <c r="C18" s="9">
        <f>PMT(E$4/E$6,E$5*E$6,E$7)</f>
        <v>-17583.177446001919</v>
      </c>
      <c r="D18" s="11">
        <f>IPMT(E$4/E$6,B18,E$5*E$6,E$7)</f>
        <v>-854.07605488547813</v>
      </c>
      <c r="E18" s="11">
        <f>PPMT(E$4/E$6,B18,E$5*E$6,E$7)</f>
        <v>-16729.101391116441</v>
      </c>
      <c r="F18" s="12">
        <f t="shared" si="0"/>
        <v>85760.025195140945</v>
      </c>
    </row>
    <row r="19" spans="2:6" ht="20.100000000000001" customHeight="1" x14ac:dyDescent="0.25">
      <c r="B19" s="7">
        <v>8</v>
      </c>
      <c r="C19" s="9">
        <f>PMT(E$4/E$6,E$5*E$6,E$7)</f>
        <v>-17583.177446001919</v>
      </c>
      <c r="D19" s="11">
        <f>IPMT(E$4/E$6,B19,E$5*E$6,E$7)</f>
        <v>-714.66687662617448</v>
      </c>
      <c r="E19" s="11">
        <f>PPMT(E$4/E$6,B19,E$5*E$6,E$7)</f>
        <v>-16868.510569375747</v>
      </c>
      <c r="F19" s="12">
        <f t="shared" si="0"/>
        <v>68891.514625765194</v>
      </c>
    </row>
    <row r="20" spans="2:6" ht="20.100000000000001" customHeight="1" x14ac:dyDescent="0.25">
      <c r="B20" s="7">
        <v>9</v>
      </c>
      <c r="C20" s="9">
        <f>PMT(E$4/E$6,E$5*E$6,E$7)</f>
        <v>-17583.177446001919</v>
      </c>
      <c r="D20" s="11">
        <f>IPMT(E$4/E$6,B20,E$5*E$6,E$7)</f>
        <v>-574.09595521470999</v>
      </c>
      <c r="E20" s="11">
        <f>PPMT(E$4/E$6,B20,E$5*E$6,E$7)</f>
        <v>-17009.081490787208</v>
      </c>
      <c r="F20" s="12">
        <f t="shared" si="0"/>
        <v>51882.433134977982</v>
      </c>
    </row>
    <row r="21" spans="2:6" ht="20.100000000000001" customHeight="1" x14ac:dyDescent="0.25">
      <c r="B21" s="7">
        <v>10</v>
      </c>
      <c r="C21" s="9">
        <f>PMT(E$4/E$6,E$5*E$6,E$7)</f>
        <v>-17583.177446001919</v>
      </c>
      <c r="D21" s="11">
        <f>IPMT(E$4/E$6,B21,E$5*E$6,E$7)</f>
        <v>-432.35360945814989</v>
      </c>
      <c r="E21" s="11">
        <f>PPMT(E$4/E$6,B21,E$5*E$6,E$7)</f>
        <v>-17150.823836543768</v>
      </c>
      <c r="F21" s="12">
        <f t="shared" si="0"/>
        <v>34731.60929843421</v>
      </c>
    </row>
    <row r="22" spans="2:6" ht="20.100000000000001" customHeight="1" x14ac:dyDescent="0.25">
      <c r="B22" s="7">
        <v>11</v>
      </c>
      <c r="C22" s="9">
        <f>PMT(E$4/E$6,E$5*E$6,E$7)</f>
        <v>-17583.177446001919</v>
      </c>
      <c r="D22" s="11">
        <f>IPMT(E$4/E$6,B22,E$5*E$6,E$7)</f>
        <v>-289.43007748695186</v>
      </c>
      <c r="E22" s="11">
        <f>PPMT(E$4/E$6,B22,E$5*E$6,E$7)</f>
        <v>-17293.747368514967</v>
      </c>
      <c r="F22" s="12">
        <f t="shared" si="0"/>
        <v>17437.861929919243</v>
      </c>
    </row>
    <row r="23" spans="2:6" ht="20.100000000000001" customHeight="1" x14ac:dyDescent="0.25">
      <c r="B23" s="7">
        <v>12</v>
      </c>
      <c r="C23" s="9">
        <f>PMT(E$4/E$6,E$5*E$6,E$7)</f>
        <v>-17583.177446001919</v>
      </c>
      <c r="D23" s="11">
        <f>IPMT(E$4/E$6,B23,E$5*E$6,E$7)</f>
        <v>-145.31551608266048</v>
      </c>
      <c r="E23" s="11">
        <f>PPMT(E$4/E$6,B23,E$5*E$6,E$7)</f>
        <v>-17437.861929919261</v>
      </c>
      <c r="F23" s="22">
        <f t="shared" si="0"/>
        <v>0</v>
      </c>
    </row>
    <row r="24" spans="2:6" ht="195.75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B37"/>
      <c r="C37"/>
      <c r="D37"/>
      <c r="E37"/>
      <c r="F37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C47" s="4"/>
      <c r="D47" s="3"/>
      <c r="E47" s="3"/>
      <c r="F47" s="5"/>
    </row>
    <row r="48" spans="2:6" ht="20.100000000000001" customHeight="1" x14ac:dyDescent="0.25">
      <c r="B48"/>
      <c r="C48"/>
      <c r="D48"/>
      <c r="E48"/>
      <c r="F48"/>
    </row>
    <row r="49" spans="2:6" ht="20.100000000000001" customHeight="1" x14ac:dyDescent="0.25">
      <c r="B49"/>
      <c r="C49"/>
      <c r="D49"/>
      <c r="E49"/>
      <c r="F49"/>
    </row>
  </sheetData>
  <mergeCells count="6">
    <mergeCell ref="C8:D8"/>
    <mergeCell ref="C4:D4"/>
    <mergeCell ref="C5:D5"/>
    <mergeCell ref="C6:D6"/>
    <mergeCell ref="C7:D7"/>
    <mergeCell ref="C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AA20-DCF4-4ABC-A5C2-1C9683F0FE4B}">
  <dimension ref="B2:F48"/>
  <sheetViews>
    <sheetView showGridLines="0" workbookViewId="0">
      <selection activeCell="D23" sqref="D23"/>
    </sheetView>
  </sheetViews>
  <sheetFormatPr defaultRowHeight="15" x14ac:dyDescent="0.25"/>
  <cols>
    <col min="1" max="1" width="3.28515625" style="2" customWidth="1"/>
    <col min="2" max="2" width="9.140625" style="2"/>
    <col min="3" max="3" width="17.85546875" style="2" customWidth="1"/>
    <col min="4" max="4" width="12.5703125" style="2" bestFit="1" customWidth="1"/>
    <col min="5" max="5" width="13.85546875" style="2" customWidth="1"/>
    <col min="6" max="6" width="14.85546875" style="2" customWidth="1"/>
    <col min="7" max="7" width="53.7109375" style="2" customWidth="1"/>
    <col min="8" max="16384" width="9.140625" style="2"/>
  </cols>
  <sheetData>
    <row r="2" spans="2:6" ht="20.100000000000001" customHeight="1" x14ac:dyDescent="0.25">
      <c r="C2" s="10" t="s">
        <v>0</v>
      </c>
      <c r="D2" s="10"/>
      <c r="E2" s="10"/>
    </row>
    <row r="3" spans="2:6" ht="20.100000000000001" customHeight="1" x14ac:dyDescent="0.25"/>
    <row r="4" spans="2:6" ht="20.100000000000001" customHeight="1" x14ac:dyDescent="0.25">
      <c r="C4" s="13" t="s">
        <v>1</v>
      </c>
      <c r="D4" s="14"/>
      <c r="E4" s="6">
        <v>0.1</v>
      </c>
    </row>
    <row r="5" spans="2:6" ht="20.100000000000001" customHeight="1" x14ac:dyDescent="0.25">
      <c r="C5" s="15" t="s">
        <v>2</v>
      </c>
      <c r="D5" s="16"/>
      <c r="E5" s="7">
        <v>1</v>
      </c>
    </row>
    <row r="6" spans="2:6" ht="20.100000000000001" customHeight="1" x14ac:dyDescent="0.25">
      <c r="C6" s="17" t="s">
        <v>3</v>
      </c>
      <c r="D6" s="18"/>
      <c r="E6" s="7">
        <v>12</v>
      </c>
    </row>
    <row r="7" spans="2:6" ht="20.100000000000001" customHeight="1" x14ac:dyDescent="0.25">
      <c r="C7" s="19" t="s">
        <v>4</v>
      </c>
      <c r="D7" s="20"/>
      <c r="E7" s="8">
        <v>200000</v>
      </c>
    </row>
    <row r="8" spans="2:6" ht="20.100000000000001" customHeight="1" x14ac:dyDescent="0.25"/>
    <row r="9" spans="2:6" ht="20.100000000000001" customHeight="1" x14ac:dyDescent="0.25">
      <c r="B9" s="21" t="s">
        <v>6</v>
      </c>
      <c r="C9" s="21" t="s">
        <v>5</v>
      </c>
      <c r="D9" s="21" t="s">
        <v>7</v>
      </c>
      <c r="E9" s="21" t="s">
        <v>8</v>
      </c>
      <c r="F9" s="21" t="s">
        <v>9</v>
      </c>
    </row>
    <row r="10" spans="2:6" ht="20.100000000000001" customHeight="1" x14ac:dyDescent="0.25">
      <c r="B10" s="7">
        <v>0</v>
      </c>
      <c r="C10" s="7"/>
      <c r="D10" s="7"/>
      <c r="E10" s="7"/>
      <c r="F10" s="8">
        <f>E$7</f>
        <v>200000</v>
      </c>
    </row>
    <row r="11" spans="2:6" ht="20.100000000000001" customHeight="1" x14ac:dyDescent="0.25">
      <c r="B11" s="7">
        <v>1</v>
      </c>
      <c r="C11" s="23">
        <f>PMT(E$4/E$6,E$5*E$6,E$7)</f>
        <v>-17583.177446001919</v>
      </c>
      <c r="D11" s="11"/>
      <c r="E11" s="11"/>
      <c r="F11" s="12"/>
    </row>
    <row r="12" spans="2:6" ht="20.100000000000001" customHeight="1" x14ac:dyDescent="0.25">
      <c r="B12" s="7">
        <v>2</v>
      </c>
      <c r="C12" s="23">
        <f t="shared" ref="C12:C22" si="0">PMT(E$4/E$6,E$5*E$6,E$7)</f>
        <v>-17583.177446001919</v>
      </c>
      <c r="D12" s="11"/>
      <c r="E12" s="11"/>
      <c r="F12" s="12"/>
    </row>
    <row r="13" spans="2:6" ht="20.100000000000001" customHeight="1" x14ac:dyDescent="0.25">
      <c r="B13" s="7">
        <v>3</v>
      </c>
      <c r="C13" s="23">
        <f t="shared" si="0"/>
        <v>-17583.177446001919</v>
      </c>
      <c r="D13" s="11"/>
      <c r="E13" s="11"/>
      <c r="F13" s="12"/>
    </row>
    <row r="14" spans="2:6" ht="20.100000000000001" customHeight="1" x14ac:dyDescent="0.25">
      <c r="B14" s="7">
        <v>4</v>
      </c>
      <c r="C14" s="23">
        <f t="shared" si="0"/>
        <v>-17583.177446001919</v>
      </c>
      <c r="D14" s="11"/>
      <c r="E14" s="11"/>
      <c r="F14" s="12"/>
    </row>
    <row r="15" spans="2:6" ht="20.100000000000001" customHeight="1" x14ac:dyDescent="0.25">
      <c r="B15" s="7">
        <v>5</v>
      </c>
      <c r="C15" s="23">
        <f t="shared" si="0"/>
        <v>-17583.177446001919</v>
      </c>
      <c r="D15" s="11"/>
      <c r="E15" s="11"/>
      <c r="F15" s="12"/>
    </row>
    <row r="16" spans="2:6" ht="20.100000000000001" customHeight="1" x14ac:dyDescent="0.25">
      <c r="B16" s="7">
        <v>6</v>
      </c>
      <c r="C16" s="23">
        <f t="shared" si="0"/>
        <v>-17583.177446001919</v>
      </c>
      <c r="D16" s="11"/>
      <c r="E16" s="11"/>
      <c r="F16" s="12"/>
    </row>
    <row r="17" spans="2:6" ht="20.100000000000001" customHeight="1" x14ac:dyDescent="0.25">
      <c r="B17" s="7">
        <v>7</v>
      </c>
      <c r="C17" s="23">
        <f t="shared" si="0"/>
        <v>-17583.177446001919</v>
      </c>
      <c r="D17" s="11"/>
      <c r="E17" s="11"/>
      <c r="F17" s="12"/>
    </row>
    <row r="18" spans="2:6" ht="20.100000000000001" customHeight="1" x14ac:dyDescent="0.25">
      <c r="B18" s="7">
        <v>8</v>
      </c>
      <c r="C18" s="23">
        <f t="shared" si="0"/>
        <v>-17583.177446001919</v>
      </c>
      <c r="D18" s="11"/>
      <c r="E18" s="11"/>
      <c r="F18" s="12"/>
    </row>
    <row r="19" spans="2:6" ht="20.100000000000001" customHeight="1" x14ac:dyDescent="0.25">
      <c r="B19" s="7">
        <v>9</v>
      </c>
      <c r="C19" s="23">
        <f t="shared" si="0"/>
        <v>-17583.177446001919</v>
      </c>
      <c r="D19" s="11"/>
      <c r="E19" s="11"/>
      <c r="F19" s="12"/>
    </row>
    <row r="20" spans="2:6" ht="20.100000000000001" customHeight="1" x14ac:dyDescent="0.25">
      <c r="B20" s="7">
        <v>10</v>
      </c>
      <c r="C20" s="23">
        <f t="shared" si="0"/>
        <v>-17583.177446001919</v>
      </c>
      <c r="D20" s="11"/>
      <c r="E20" s="11"/>
      <c r="F20" s="12"/>
    </row>
    <row r="21" spans="2:6" ht="20.100000000000001" customHeight="1" x14ac:dyDescent="0.25">
      <c r="B21" s="7">
        <v>11</v>
      </c>
      <c r="C21" s="23">
        <f t="shared" si="0"/>
        <v>-17583.177446001919</v>
      </c>
      <c r="D21" s="11"/>
      <c r="E21" s="11"/>
      <c r="F21" s="12"/>
    </row>
    <row r="22" spans="2:6" ht="20.100000000000001" customHeight="1" x14ac:dyDescent="0.25">
      <c r="B22" s="7">
        <v>12</v>
      </c>
      <c r="C22" s="23">
        <f t="shared" si="0"/>
        <v>-17583.177446001919</v>
      </c>
      <c r="D22" s="11"/>
      <c r="E22" s="11"/>
      <c r="F22" s="22"/>
    </row>
    <row r="23" spans="2:6" ht="195.75" customHeight="1" x14ac:dyDescent="0.25">
      <c r="B23"/>
      <c r="C23"/>
      <c r="D23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5">
    <mergeCell ref="C2:E2"/>
    <mergeCell ref="C4:D4"/>
    <mergeCell ref="C5:D5"/>
    <mergeCell ref="C6:D6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DDDA-D84F-4ED9-8146-F7CCC8271C8D}">
  <dimension ref="B2:F48"/>
  <sheetViews>
    <sheetView showGridLines="0" workbookViewId="0">
      <selection activeCell="G12" sqref="G12:G13"/>
    </sheetView>
  </sheetViews>
  <sheetFormatPr defaultRowHeight="15" x14ac:dyDescent="0.25"/>
  <cols>
    <col min="1" max="1" width="3.28515625" style="2" customWidth="1"/>
    <col min="2" max="2" width="9.140625" style="2"/>
    <col min="3" max="3" width="17.85546875" style="2" customWidth="1"/>
    <col min="4" max="4" width="12.5703125" style="2" bestFit="1" customWidth="1"/>
    <col min="5" max="5" width="13.85546875" style="2" customWidth="1"/>
    <col min="6" max="6" width="14.85546875" style="2" customWidth="1"/>
    <col min="7" max="7" width="53.7109375" style="2" customWidth="1"/>
    <col min="8" max="16384" width="9.140625" style="2"/>
  </cols>
  <sheetData>
    <row r="2" spans="2:6" ht="20.100000000000001" customHeight="1" x14ac:dyDescent="0.25">
      <c r="C2" s="10" t="s">
        <v>11</v>
      </c>
      <c r="D2" s="10"/>
      <c r="E2" s="10"/>
    </row>
    <row r="3" spans="2:6" ht="20.100000000000001" customHeight="1" x14ac:dyDescent="0.25"/>
    <row r="4" spans="2:6" ht="20.100000000000001" customHeight="1" x14ac:dyDescent="0.25">
      <c r="C4" s="13" t="s">
        <v>1</v>
      </c>
      <c r="D4" s="14"/>
      <c r="E4" s="6">
        <v>0.1</v>
      </c>
    </row>
    <row r="5" spans="2:6" ht="20.100000000000001" customHeight="1" x14ac:dyDescent="0.25">
      <c r="C5" s="15" t="s">
        <v>2</v>
      </c>
      <c r="D5" s="16"/>
      <c r="E5" s="7">
        <v>1</v>
      </c>
    </row>
    <row r="6" spans="2:6" ht="20.100000000000001" customHeight="1" x14ac:dyDescent="0.25">
      <c r="C6" s="17" t="s">
        <v>3</v>
      </c>
      <c r="D6" s="18"/>
      <c r="E6" s="7">
        <v>12</v>
      </c>
    </row>
    <row r="7" spans="2:6" ht="20.100000000000001" customHeight="1" x14ac:dyDescent="0.25">
      <c r="C7" s="19" t="s">
        <v>4</v>
      </c>
      <c r="D7" s="20"/>
      <c r="E7" s="8">
        <v>200000</v>
      </c>
    </row>
    <row r="8" spans="2:6" ht="20.100000000000001" customHeight="1" x14ac:dyDescent="0.25"/>
    <row r="9" spans="2:6" ht="20.100000000000001" customHeight="1" x14ac:dyDescent="0.25">
      <c r="B9" s="21" t="s">
        <v>6</v>
      </c>
      <c r="C9" s="21" t="s">
        <v>5</v>
      </c>
      <c r="D9" s="21" t="s">
        <v>7</v>
      </c>
      <c r="E9" s="21" t="s">
        <v>8</v>
      </c>
      <c r="F9" s="21" t="s">
        <v>9</v>
      </c>
    </row>
    <row r="10" spans="2:6" ht="20.100000000000001" customHeight="1" x14ac:dyDescent="0.25">
      <c r="B10" s="7">
        <v>0</v>
      </c>
      <c r="C10" s="7"/>
      <c r="D10" s="7"/>
      <c r="E10" s="7"/>
      <c r="F10" s="8">
        <f>E$7</f>
        <v>200000</v>
      </c>
    </row>
    <row r="11" spans="2:6" ht="20.100000000000001" customHeight="1" x14ac:dyDescent="0.25">
      <c r="B11" s="7">
        <v>1</v>
      </c>
      <c r="C11" s="23">
        <f>PMT(E$4/E$6,E$5*E$6,E$7)</f>
        <v>-17583.177446001919</v>
      </c>
      <c r="D11" s="24">
        <f>IPMT(E$4/E$6,B11,E$5*E$6,E$7)</f>
        <v>-1666.6666666666667</v>
      </c>
      <c r="E11" s="11"/>
      <c r="F11" s="12"/>
    </row>
    <row r="12" spans="2:6" ht="20.100000000000001" customHeight="1" x14ac:dyDescent="0.25">
      <c r="B12" s="7">
        <v>2</v>
      </c>
      <c r="C12" s="23">
        <f t="shared" ref="C12:C22" si="0">PMT(E$4/E$6,E$5*E$6,E$7)</f>
        <v>-17583.177446001919</v>
      </c>
      <c r="D12" s="24">
        <f t="shared" ref="D12:D22" si="1">IPMT(E$4/E$6,B12,E$5*E$6,E$7)</f>
        <v>-1534.0290768388729</v>
      </c>
      <c r="E12" s="11"/>
      <c r="F12" s="12"/>
    </row>
    <row r="13" spans="2:6" ht="20.100000000000001" customHeight="1" x14ac:dyDescent="0.25">
      <c r="B13" s="7">
        <v>3</v>
      </c>
      <c r="C13" s="23">
        <f t="shared" si="0"/>
        <v>-17583.177446001919</v>
      </c>
      <c r="D13" s="24">
        <f t="shared" si="1"/>
        <v>-1400.2861737625144</v>
      </c>
      <c r="E13" s="11"/>
      <c r="F13" s="12"/>
    </row>
    <row r="14" spans="2:6" ht="20.100000000000001" customHeight="1" x14ac:dyDescent="0.25">
      <c r="B14" s="7">
        <v>4</v>
      </c>
      <c r="C14" s="23">
        <f t="shared" si="0"/>
        <v>-17583.177446001919</v>
      </c>
      <c r="D14" s="24">
        <f t="shared" si="1"/>
        <v>-1265.4287464938527</v>
      </c>
      <c r="E14" s="11"/>
      <c r="F14" s="12"/>
    </row>
    <row r="15" spans="2:6" ht="20.100000000000001" customHeight="1" x14ac:dyDescent="0.25">
      <c r="B15" s="7">
        <v>5</v>
      </c>
      <c r="C15" s="23">
        <f t="shared" si="0"/>
        <v>-17583.177446001919</v>
      </c>
      <c r="D15" s="24">
        <f t="shared" si="1"/>
        <v>-1129.4475073312854</v>
      </c>
      <c r="E15" s="11"/>
      <c r="F15" s="12"/>
    </row>
    <row r="16" spans="2:6" ht="20.100000000000001" customHeight="1" x14ac:dyDescent="0.25">
      <c r="B16" s="7">
        <v>6</v>
      </c>
      <c r="C16" s="23">
        <f t="shared" si="0"/>
        <v>-17583.177446001919</v>
      </c>
      <c r="D16" s="24">
        <f t="shared" si="1"/>
        <v>-992.33309117569661</v>
      </c>
      <c r="E16" s="11"/>
      <c r="F16" s="12"/>
    </row>
    <row r="17" spans="2:6" ht="20.100000000000001" customHeight="1" x14ac:dyDescent="0.25">
      <c r="B17" s="7">
        <v>7</v>
      </c>
      <c r="C17" s="23">
        <f t="shared" si="0"/>
        <v>-17583.177446001919</v>
      </c>
      <c r="D17" s="24">
        <f t="shared" si="1"/>
        <v>-854.07605488547813</v>
      </c>
      <c r="E17" s="11"/>
      <c r="F17" s="12"/>
    </row>
    <row r="18" spans="2:6" ht="20.100000000000001" customHeight="1" x14ac:dyDescent="0.25">
      <c r="B18" s="7">
        <v>8</v>
      </c>
      <c r="C18" s="23">
        <f t="shared" si="0"/>
        <v>-17583.177446001919</v>
      </c>
      <c r="D18" s="24">
        <f t="shared" si="1"/>
        <v>-714.66687662617448</v>
      </c>
      <c r="E18" s="11"/>
      <c r="F18" s="12"/>
    </row>
    <row r="19" spans="2:6" ht="20.100000000000001" customHeight="1" x14ac:dyDescent="0.25">
      <c r="B19" s="7">
        <v>9</v>
      </c>
      <c r="C19" s="23">
        <f t="shared" si="0"/>
        <v>-17583.177446001919</v>
      </c>
      <c r="D19" s="24">
        <f t="shared" si="1"/>
        <v>-574.09595521470999</v>
      </c>
      <c r="E19" s="11"/>
      <c r="F19" s="12"/>
    </row>
    <row r="20" spans="2:6" ht="20.100000000000001" customHeight="1" x14ac:dyDescent="0.25">
      <c r="B20" s="7">
        <v>10</v>
      </c>
      <c r="C20" s="23">
        <f t="shared" si="0"/>
        <v>-17583.177446001919</v>
      </c>
      <c r="D20" s="24">
        <f t="shared" si="1"/>
        <v>-432.35360945814989</v>
      </c>
      <c r="E20" s="11"/>
      <c r="F20" s="12"/>
    </row>
    <row r="21" spans="2:6" ht="20.100000000000001" customHeight="1" x14ac:dyDescent="0.25">
      <c r="B21" s="7">
        <v>11</v>
      </c>
      <c r="C21" s="23">
        <f t="shared" si="0"/>
        <v>-17583.177446001919</v>
      </c>
      <c r="D21" s="24">
        <f t="shared" si="1"/>
        <v>-289.43007748695186</v>
      </c>
      <c r="E21" s="11"/>
      <c r="F21" s="12"/>
    </row>
    <row r="22" spans="2:6" ht="20.100000000000001" customHeight="1" x14ac:dyDescent="0.25">
      <c r="B22" s="7">
        <v>12</v>
      </c>
      <c r="C22" s="23">
        <f t="shared" si="0"/>
        <v>-17583.177446001919</v>
      </c>
      <c r="D22" s="24">
        <f t="shared" si="1"/>
        <v>-145.31551608266048</v>
      </c>
      <c r="E22" s="11"/>
      <c r="F22" s="22"/>
    </row>
    <row r="23" spans="2:6" ht="195.75" customHeight="1" x14ac:dyDescent="0.25">
      <c r="B23"/>
      <c r="C23"/>
      <c r="D23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5">
    <mergeCell ref="C2:E2"/>
    <mergeCell ref="C4:D4"/>
    <mergeCell ref="C5:D5"/>
    <mergeCell ref="C6:D6"/>
    <mergeCell ref="C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29F3-967B-48D9-BEDD-89AD24EB21C1}">
  <dimension ref="B2:F48"/>
  <sheetViews>
    <sheetView showGridLines="0" workbookViewId="0">
      <selection activeCell="G23" sqref="G23"/>
    </sheetView>
  </sheetViews>
  <sheetFormatPr defaultRowHeight="15" x14ac:dyDescent="0.25"/>
  <cols>
    <col min="1" max="1" width="3.28515625" style="2" customWidth="1"/>
    <col min="2" max="2" width="9.140625" style="2"/>
    <col min="3" max="3" width="17.85546875" style="2" customWidth="1"/>
    <col min="4" max="4" width="12.5703125" style="2" bestFit="1" customWidth="1"/>
    <col min="5" max="5" width="13.85546875" style="2" customWidth="1"/>
    <col min="6" max="6" width="14.85546875" style="2" customWidth="1"/>
    <col min="7" max="7" width="53.7109375" style="2" customWidth="1"/>
    <col min="8" max="16384" width="9.140625" style="2"/>
  </cols>
  <sheetData>
    <row r="2" spans="2:6" ht="20.100000000000001" customHeight="1" x14ac:dyDescent="0.25">
      <c r="C2" s="10" t="s">
        <v>10</v>
      </c>
      <c r="D2" s="10"/>
      <c r="E2" s="10"/>
    </row>
    <row r="3" spans="2:6" ht="20.100000000000001" customHeight="1" x14ac:dyDescent="0.25"/>
    <row r="4" spans="2:6" ht="20.100000000000001" customHeight="1" x14ac:dyDescent="0.25">
      <c r="C4" s="13" t="s">
        <v>1</v>
      </c>
      <c r="D4" s="14"/>
      <c r="E4" s="6">
        <v>0.1</v>
      </c>
    </row>
    <row r="5" spans="2:6" ht="20.100000000000001" customHeight="1" x14ac:dyDescent="0.25">
      <c r="C5" s="15" t="s">
        <v>2</v>
      </c>
      <c r="D5" s="16"/>
      <c r="E5" s="7">
        <v>1</v>
      </c>
    </row>
    <row r="6" spans="2:6" ht="20.100000000000001" customHeight="1" x14ac:dyDescent="0.25">
      <c r="C6" s="17" t="s">
        <v>3</v>
      </c>
      <c r="D6" s="18"/>
      <c r="E6" s="7">
        <v>12</v>
      </c>
    </row>
    <row r="7" spans="2:6" ht="20.100000000000001" customHeight="1" x14ac:dyDescent="0.25">
      <c r="C7" s="19" t="s">
        <v>4</v>
      </c>
      <c r="D7" s="20"/>
      <c r="E7" s="8">
        <v>200000</v>
      </c>
    </row>
    <row r="8" spans="2:6" ht="20.100000000000001" customHeight="1" x14ac:dyDescent="0.25"/>
    <row r="9" spans="2:6" ht="20.100000000000001" customHeight="1" x14ac:dyDescent="0.25">
      <c r="B9" s="21" t="s">
        <v>6</v>
      </c>
      <c r="C9" s="21" t="s">
        <v>5</v>
      </c>
      <c r="D9" s="21" t="s">
        <v>7</v>
      </c>
      <c r="E9" s="21" t="s">
        <v>8</v>
      </c>
      <c r="F9" s="21" t="s">
        <v>9</v>
      </c>
    </row>
    <row r="10" spans="2:6" ht="20.100000000000001" customHeight="1" x14ac:dyDescent="0.25">
      <c r="B10" s="7">
        <v>0</v>
      </c>
      <c r="C10" s="7"/>
      <c r="D10" s="7"/>
      <c r="E10" s="7"/>
      <c r="F10" s="8">
        <f>E$7</f>
        <v>200000</v>
      </c>
    </row>
    <row r="11" spans="2:6" ht="20.100000000000001" customHeight="1" x14ac:dyDescent="0.25">
      <c r="B11" s="7">
        <v>1</v>
      </c>
      <c r="C11" s="23">
        <f>PMT(E$4/E$6,E$5*E$6,E$7)</f>
        <v>-17583.177446001919</v>
      </c>
      <c r="D11" s="24">
        <f>IPMT(E$4/E$6,B11,E$5*E$6,E$7)</f>
        <v>-1666.6666666666667</v>
      </c>
      <c r="E11" s="24">
        <f>PPMT(E$4/E$6,B11,E$5*E$6,E$7)</f>
        <v>-15916.510779335253</v>
      </c>
      <c r="F11" s="12"/>
    </row>
    <row r="12" spans="2:6" ht="20.100000000000001" customHeight="1" x14ac:dyDescent="0.25">
      <c r="B12" s="7">
        <v>2</v>
      </c>
      <c r="C12" s="23">
        <f t="shared" ref="C12:C22" si="0">PMT(E$4/E$6,E$5*E$6,E$7)</f>
        <v>-17583.177446001919</v>
      </c>
      <c r="D12" s="24">
        <f t="shared" ref="D12:D22" si="1">IPMT(E$4/E$6,B12,E$5*E$6,E$7)</f>
        <v>-1534.0290768388729</v>
      </c>
      <c r="E12" s="24">
        <f t="shared" ref="E12:E22" si="2">PPMT(E$4/E$6,B12,E$5*E$6,E$7)</f>
        <v>-16049.148369163046</v>
      </c>
      <c r="F12" s="12"/>
    </row>
    <row r="13" spans="2:6" ht="20.100000000000001" customHeight="1" x14ac:dyDescent="0.25">
      <c r="B13" s="7">
        <v>3</v>
      </c>
      <c r="C13" s="23">
        <f t="shared" si="0"/>
        <v>-17583.177446001919</v>
      </c>
      <c r="D13" s="24">
        <f t="shared" si="1"/>
        <v>-1400.2861737625144</v>
      </c>
      <c r="E13" s="24">
        <f t="shared" si="2"/>
        <v>-16182.891272239403</v>
      </c>
      <c r="F13" s="12"/>
    </row>
    <row r="14" spans="2:6" ht="20.100000000000001" customHeight="1" x14ac:dyDescent="0.25">
      <c r="B14" s="7">
        <v>4</v>
      </c>
      <c r="C14" s="23">
        <f t="shared" si="0"/>
        <v>-17583.177446001919</v>
      </c>
      <c r="D14" s="24">
        <f t="shared" si="1"/>
        <v>-1265.4287464938527</v>
      </c>
      <c r="E14" s="24">
        <f t="shared" si="2"/>
        <v>-16317.748699508067</v>
      </c>
      <c r="F14" s="12"/>
    </row>
    <row r="15" spans="2:6" ht="20.100000000000001" customHeight="1" x14ac:dyDescent="0.25">
      <c r="B15" s="7">
        <v>5</v>
      </c>
      <c r="C15" s="23">
        <f t="shared" si="0"/>
        <v>-17583.177446001919</v>
      </c>
      <c r="D15" s="24">
        <f t="shared" si="1"/>
        <v>-1129.4475073312854</v>
      </c>
      <c r="E15" s="24">
        <f t="shared" si="2"/>
        <v>-16453.729938670633</v>
      </c>
      <c r="F15" s="12"/>
    </row>
    <row r="16" spans="2:6" ht="20.100000000000001" customHeight="1" x14ac:dyDescent="0.25">
      <c r="B16" s="7">
        <v>6</v>
      </c>
      <c r="C16" s="23">
        <f t="shared" si="0"/>
        <v>-17583.177446001919</v>
      </c>
      <c r="D16" s="24">
        <f t="shared" si="1"/>
        <v>-992.33309117569661</v>
      </c>
      <c r="E16" s="24">
        <f t="shared" si="2"/>
        <v>-16590.844354826222</v>
      </c>
      <c r="F16" s="12"/>
    </row>
    <row r="17" spans="2:6" ht="20.100000000000001" customHeight="1" x14ac:dyDescent="0.25">
      <c r="B17" s="7">
        <v>7</v>
      </c>
      <c r="C17" s="23">
        <f t="shared" si="0"/>
        <v>-17583.177446001919</v>
      </c>
      <c r="D17" s="24">
        <f t="shared" si="1"/>
        <v>-854.07605488547813</v>
      </c>
      <c r="E17" s="24">
        <f t="shared" si="2"/>
        <v>-16729.101391116441</v>
      </c>
      <c r="F17" s="12"/>
    </row>
    <row r="18" spans="2:6" ht="20.100000000000001" customHeight="1" x14ac:dyDescent="0.25">
      <c r="B18" s="7">
        <v>8</v>
      </c>
      <c r="C18" s="23">
        <f t="shared" si="0"/>
        <v>-17583.177446001919</v>
      </c>
      <c r="D18" s="24">
        <f t="shared" si="1"/>
        <v>-714.66687662617448</v>
      </c>
      <c r="E18" s="24">
        <f t="shared" si="2"/>
        <v>-16868.510569375747</v>
      </c>
      <c r="F18" s="12"/>
    </row>
    <row r="19" spans="2:6" ht="20.100000000000001" customHeight="1" x14ac:dyDescent="0.25">
      <c r="B19" s="7">
        <v>9</v>
      </c>
      <c r="C19" s="23">
        <f t="shared" si="0"/>
        <v>-17583.177446001919</v>
      </c>
      <c r="D19" s="24">
        <f t="shared" si="1"/>
        <v>-574.09595521470999</v>
      </c>
      <c r="E19" s="24">
        <f t="shared" si="2"/>
        <v>-17009.081490787208</v>
      </c>
      <c r="F19" s="12"/>
    </row>
    <row r="20" spans="2:6" ht="20.100000000000001" customHeight="1" x14ac:dyDescent="0.25">
      <c r="B20" s="7">
        <v>10</v>
      </c>
      <c r="C20" s="23">
        <f t="shared" si="0"/>
        <v>-17583.177446001919</v>
      </c>
      <c r="D20" s="24">
        <f t="shared" si="1"/>
        <v>-432.35360945814989</v>
      </c>
      <c r="E20" s="24">
        <f t="shared" si="2"/>
        <v>-17150.823836543768</v>
      </c>
      <c r="F20" s="12"/>
    </row>
    <row r="21" spans="2:6" ht="20.100000000000001" customHeight="1" x14ac:dyDescent="0.25">
      <c r="B21" s="7">
        <v>11</v>
      </c>
      <c r="C21" s="23">
        <f t="shared" si="0"/>
        <v>-17583.177446001919</v>
      </c>
      <c r="D21" s="24">
        <f t="shared" si="1"/>
        <v>-289.43007748695186</v>
      </c>
      <c r="E21" s="24">
        <f t="shared" si="2"/>
        <v>-17293.747368514967</v>
      </c>
      <c r="F21" s="12"/>
    </row>
    <row r="22" spans="2:6" ht="20.100000000000001" customHeight="1" x14ac:dyDescent="0.25">
      <c r="B22" s="7">
        <v>12</v>
      </c>
      <c r="C22" s="23">
        <f t="shared" si="0"/>
        <v>-17583.177446001919</v>
      </c>
      <c r="D22" s="24">
        <f t="shared" si="1"/>
        <v>-145.31551608266048</v>
      </c>
      <c r="E22" s="24">
        <f t="shared" si="2"/>
        <v>-17437.861929919261</v>
      </c>
      <c r="F22" s="22"/>
    </row>
    <row r="23" spans="2:6" ht="195.75" customHeight="1" x14ac:dyDescent="0.25">
      <c r="B23"/>
      <c r="C23"/>
      <c r="D23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5">
    <mergeCell ref="C2:E2"/>
    <mergeCell ref="C4:D4"/>
    <mergeCell ref="C5:D5"/>
    <mergeCell ref="C6:D6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4C6C-C128-4BBA-887A-84F137D21BBD}">
  <dimension ref="B2:F48"/>
  <sheetViews>
    <sheetView showGridLines="0" tabSelected="1" workbookViewId="0">
      <selection activeCell="C3" sqref="C3"/>
    </sheetView>
  </sheetViews>
  <sheetFormatPr defaultRowHeight="15" x14ac:dyDescent="0.25"/>
  <cols>
    <col min="1" max="1" width="3.28515625" style="2" customWidth="1"/>
    <col min="2" max="2" width="9.140625" style="2"/>
    <col min="3" max="3" width="17.85546875" style="2" customWidth="1"/>
    <col min="4" max="4" width="12.5703125" style="2" bestFit="1" customWidth="1"/>
    <col min="5" max="5" width="13.85546875" style="2" customWidth="1"/>
    <col min="6" max="6" width="14.85546875" style="2" customWidth="1"/>
    <col min="7" max="7" width="53.7109375" style="2" customWidth="1"/>
    <col min="8" max="16384" width="9.140625" style="2"/>
  </cols>
  <sheetData>
    <row r="2" spans="2:6" ht="20.100000000000001" customHeight="1" x14ac:dyDescent="0.25">
      <c r="C2" s="10" t="s">
        <v>12</v>
      </c>
      <c r="D2" s="10"/>
      <c r="E2" s="10"/>
    </row>
    <row r="3" spans="2:6" ht="20.100000000000001" customHeight="1" x14ac:dyDescent="0.25"/>
    <row r="4" spans="2:6" ht="20.100000000000001" customHeight="1" x14ac:dyDescent="0.25">
      <c r="C4" s="13" t="s">
        <v>1</v>
      </c>
      <c r="D4" s="14"/>
      <c r="E4" s="6">
        <v>0.1</v>
      </c>
    </row>
    <row r="5" spans="2:6" ht="20.100000000000001" customHeight="1" x14ac:dyDescent="0.25">
      <c r="C5" s="15" t="s">
        <v>2</v>
      </c>
      <c r="D5" s="16"/>
      <c r="E5" s="7">
        <v>1</v>
      </c>
    </row>
    <row r="6" spans="2:6" ht="20.100000000000001" customHeight="1" x14ac:dyDescent="0.25">
      <c r="C6" s="17" t="s">
        <v>3</v>
      </c>
      <c r="D6" s="18"/>
      <c r="E6" s="7">
        <v>12</v>
      </c>
    </row>
    <row r="7" spans="2:6" ht="20.100000000000001" customHeight="1" x14ac:dyDescent="0.25">
      <c r="C7" s="19" t="s">
        <v>4</v>
      </c>
      <c r="D7" s="20"/>
      <c r="E7" s="8">
        <v>200000</v>
      </c>
    </row>
    <row r="8" spans="2:6" ht="20.100000000000001" customHeight="1" x14ac:dyDescent="0.25"/>
    <row r="9" spans="2:6" ht="20.100000000000001" customHeight="1" x14ac:dyDescent="0.25">
      <c r="B9" s="21" t="s">
        <v>6</v>
      </c>
      <c r="C9" s="21" t="s">
        <v>5</v>
      </c>
      <c r="D9" s="21" t="s">
        <v>7</v>
      </c>
      <c r="E9" s="21" t="s">
        <v>8</v>
      </c>
      <c r="F9" s="21" t="s">
        <v>9</v>
      </c>
    </row>
    <row r="10" spans="2:6" ht="20.100000000000001" customHeight="1" x14ac:dyDescent="0.25">
      <c r="B10" s="7">
        <v>0</v>
      </c>
      <c r="C10" s="7"/>
      <c r="D10" s="7"/>
      <c r="E10" s="7"/>
      <c r="F10" s="8">
        <f>E$7</f>
        <v>200000</v>
      </c>
    </row>
    <row r="11" spans="2:6" ht="20.100000000000001" customHeight="1" x14ac:dyDescent="0.25">
      <c r="B11" s="7">
        <v>1</v>
      </c>
      <c r="C11" s="23">
        <f>PMT(E$4/E$6,E$5*E$6,E$7)</f>
        <v>-17583.177446001919</v>
      </c>
      <c r="D11" s="24">
        <f>IPMT(E$4/E$6,B11,E$5*E$6,E$7)</f>
        <v>-1666.6666666666667</v>
      </c>
      <c r="E11" s="24">
        <f>PPMT(E$4/E$6,B11,E$5*E$6,E$7)</f>
        <v>-15916.510779335253</v>
      </c>
      <c r="F11" s="12">
        <f>F10+E11</f>
        <v>184083.48922066475</v>
      </c>
    </row>
    <row r="12" spans="2:6" ht="20.100000000000001" customHeight="1" x14ac:dyDescent="0.25">
      <c r="B12" s="7">
        <v>2</v>
      </c>
      <c r="C12" s="23">
        <f t="shared" ref="C12:C22" si="0">PMT(E$4/E$6,E$5*E$6,E$7)</f>
        <v>-17583.177446001919</v>
      </c>
      <c r="D12" s="24">
        <f t="shared" ref="D12:D22" si="1">IPMT(E$4/E$6,B12,E$5*E$6,E$7)</f>
        <v>-1534.0290768388729</v>
      </c>
      <c r="E12" s="24">
        <f t="shared" ref="E12:E22" si="2">PPMT(E$4/E$6,B12,E$5*E$6,E$7)</f>
        <v>-16049.148369163046</v>
      </c>
      <c r="F12" s="12">
        <f t="shared" ref="F12:F22" si="3">F11+E12</f>
        <v>168034.34085150171</v>
      </c>
    </row>
    <row r="13" spans="2:6" ht="20.100000000000001" customHeight="1" x14ac:dyDescent="0.25">
      <c r="B13" s="7">
        <v>3</v>
      </c>
      <c r="C13" s="23">
        <f t="shared" si="0"/>
        <v>-17583.177446001919</v>
      </c>
      <c r="D13" s="24">
        <f t="shared" si="1"/>
        <v>-1400.2861737625144</v>
      </c>
      <c r="E13" s="24">
        <f t="shared" si="2"/>
        <v>-16182.891272239403</v>
      </c>
      <c r="F13" s="12">
        <f t="shared" si="3"/>
        <v>151851.44957926229</v>
      </c>
    </row>
    <row r="14" spans="2:6" ht="20.100000000000001" customHeight="1" x14ac:dyDescent="0.25">
      <c r="B14" s="7">
        <v>4</v>
      </c>
      <c r="C14" s="23">
        <f t="shared" si="0"/>
        <v>-17583.177446001919</v>
      </c>
      <c r="D14" s="24">
        <f t="shared" si="1"/>
        <v>-1265.4287464938527</v>
      </c>
      <c r="E14" s="24">
        <f t="shared" si="2"/>
        <v>-16317.748699508067</v>
      </c>
      <c r="F14" s="12">
        <f t="shared" si="3"/>
        <v>135533.70087975424</v>
      </c>
    </row>
    <row r="15" spans="2:6" ht="20.100000000000001" customHeight="1" x14ac:dyDescent="0.25">
      <c r="B15" s="7">
        <v>5</v>
      </c>
      <c r="C15" s="23">
        <f t="shared" si="0"/>
        <v>-17583.177446001919</v>
      </c>
      <c r="D15" s="24">
        <f t="shared" si="1"/>
        <v>-1129.4475073312854</v>
      </c>
      <c r="E15" s="24">
        <f t="shared" si="2"/>
        <v>-16453.729938670633</v>
      </c>
      <c r="F15" s="12">
        <f t="shared" si="3"/>
        <v>119079.97094108361</v>
      </c>
    </row>
    <row r="16" spans="2:6" ht="20.100000000000001" customHeight="1" x14ac:dyDescent="0.25">
      <c r="B16" s="7">
        <v>6</v>
      </c>
      <c r="C16" s="23">
        <f t="shared" si="0"/>
        <v>-17583.177446001919</v>
      </c>
      <c r="D16" s="24">
        <f t="shared" si="1"/>
        <v>-992.33309117569661</v>
      </c>
      <c r="E16" s="24">
        <f t="shared" si="2"/>
        <v>-16590.844354826222</v>
      </c>
      <c r="F16" s="12">
        <f t="shared" si="3"/>
        <v>102489.12658625739</v>
      </c>
    </row>
    <row r="17" spans="2:6" ht="20.100000000000001" customHeight="1" x14ac:dyDescent="0.25">
      <c r="B17" s="7">
        <v>7</v>
      </c>
      <c r="C17" s="23">
        <f t="shared" si="0"/>
        <v>-17583.177446001919</v>
      </c>
      <c r="D17" s="24">
        <f t="shared" si="1"/>
        <v>-854.07605488547813</v>
      </c>
      <c r="E17" s="24">
        <f t="shared" si="2"/>
        <v>-16729.101391116441</v>
      </c>
      <c r="F17" s="12">
        <f t="shared" si="3"/>
        <v>85760.025195140945</v>
      </c>
    </row>
    <row r="18" spans="2:6" ht="20.100000000000001" customHeight="1" x14ac:dyDescent="0.25">
      <c r="B18" s="7">
        <v>8</v>
      </c>
      <c r="C18" s="23">
        <f t="shared" si="0"/>
        <v>-17583.177446001919</v>
      </c>
      <c r="D18" s="24">
        <f t="shared" si="1"/>
        <v>-714.66687662617448</v>
      </c>
      <c r="E18" s="24">
        <f t="shared" si="2"/>
        <v>-16868.510569375747</v>
      </c>
      <c r="F18" s="12">
        <f t="shared" si="3"/>
        <v>68891.514625765194</v>
      </c>
    </row>
    <row r="19" spans="2:6" ht="20.100000000000001" customHeight="1" x14ac:dyDescent="0.25">
      <c r="B19" s="7">
        <v>9</v>
      </c>
      <c r="C19" s="23">
        <f t="shared" si="0"/>
        <v>-17583.177446001919</v>
      </c>
      <c r="D19" s="24">
        <f t="shared" si="1"/>
        <v>-574.09595521470999</v>
      </c>
      <c r="E19" s="24">
        <f t="shared" si="2"/>
        <v>-17009.081490787208</v>
      </c>
      <c r="F19" s="12">
        <f t="shared" si="3"/>
        <v>51882.433134977982</v>
      </c>
    </row>
    <row r="20" spans="2:6" ht="20.100000000000001" customHeight="1" x14ac:dyDescent="0.25">
      <c r="B20" s="7">
        <v>10</v>
      </c>
      <c r="C20" s="23">
        <f t="shared" si="0"/>
        <v>-17583.177446001919</v>
      </c>
      <c r="D20" s="24">
        <f t="shared" si="1"/>
        <v>-432.35360945814989</v>
      </c>
      <c r="E20" s="24">
        <f t="shared" si="2"/>
        <v>-17150.823836543768</v>
      </c>
      <c r="F20" s="12">
        <f t="shared" si="3"/>
        <v>34731.60929843421</v>
      </c>
    </row>
    <row r="21" spans="2:6" ht="20.100000000000001" customHeight="1" x14ac:dyDescent="0.25">
      <c r="B21" s="7">
        <v>11</v>
      </c>
      <c r="C21" s="23">
        <f t="shared" si="0"/>
        <v>-17583.177446001919</v>
      </c>
      <c r="D21" s="24">
        <f t="shared" si="1"/>
        <v>-289.43007748695186</v>
      </c>
      <c r="E21" s="24">
        <f t="shared" si="2"/>
        <v>-17293.747368514967</v>
      </c>
      <c r="F21" s="12">
        <f t="shared" si="3"/>
        <v>17437.861929919243</v>
      </c>
    </row>
    <row r="22" spans="2:6" ht="20.100000000000001" customHeight="1" x14ac:dyDescent="0.25">
      <c r="B22" s="7">
        <v>12</v>
      </c>
      <c r="C22" s="23">
        <f t="shared" si="0"/>
        <v>-17583.177446001919</v>
      </c>
      <c r="D22" s="24">
        <f t="shared" si="1"/>
        <v>-145.31551608266048</v>
      </c>
      <c r="E22" s="24">
        <f t="shared" si="2"/>
        <v>-17437.861929919261</v>
      </c>
      <c r="F22" s="22">
        <f t="shared" si="3"/>
        <v>0</v>
      </c>
    </row>
    <row r="23" spans="2:6" ht="195.75" customHeight="1" x14ac:dyDescent="0.25">
      <c r="B23"/>
      <c r="C23"/>
      <c r="D23"/>
      <c r="E23"/>
      <c r="F23"/>
    </row>
    <row r="24" spans="2:6" ht="20.100000000000001" customHeight="1" x14ac:dyDescent="0.25">
      <c r="B24"/>
      <c r="C24"/>
      <c r="D24"/>
      <c r="E24"/>
      <c r="F24"/>
    </row>
    <row r="25" spans="2:6" ht="20.100000000000001" customHeight="1" x14ac:dyDescent="0.25">
      <c r="B25"/>
      <c r="C25"/>
      <c r="D25"/>
      <c r="E25"/>
      <c r="F25"/>
    </row>
    <row r="26" spans="2:6" ht="20.100000000000001" customHeight="1" x14ac:dyDescent="0.25">
      <c r="B26"/>
      <c r="C26"/>
      <c r="D26"/>
      <c r="E26"/>
      <c r="F26"/>
    </row>
    <row r="27" spans="2:6" ht="20.100000000000001" customHeight="1" x14ac:dyDescent="0.25">
      <c r="B27"/>
      <c r="C27"/>
      <c r="D27"/>
      <c r="E27"/>
      <c r="F27"/>
    </row>
    <row r="28" spans="2:6" ht="20.100000000000001" customHeight="1" x14ac:dyDescent="0.25">
      <c r="B28"/>
      <c r="C28"/>
      <c r="D28"/>
      <c r="E28"/>
      <c r="F28"/>
    </row>
    <row r="29" spans="2:6" ht="20.100000000000001" customHeight="1" x14ac:dyDescent="0.25">
      <c r="B29"/>
      <c r="C29"/>
      <c r="D29"/>
      <c r="E29"/>
      <c r="F29"/>
    </row>
    <row r="30" spans="2:6" ht="20.100000000000001" customHeight="1" x14ac:dyDescent="0.25">
      <c r="B30"/>
      <c r="C30"/>
      <c r="D30"/>
      <c r="E30"/>
      <c r="F30"/>
    </row>
    <row r="31" spans="2:6" ht="20.100000000000001" customHeight="1" x14ac:dyDescent="0.25">
      <c r="B31"/>
      <c r="C31"/>
      <c r="D31"/>
      <c r="E31"/>
      <c r="F31"/>
    </row>
    <row r="32" spans="2:6" ht="20.100000000000001" customHeight="1" x14ac:dyDescent="0.25">
      <c r="B32"/>
      <c r="C32"/>
      <c r="D32"/>
      <c r="E32"/>
      <c r="F32"/>
    </row>
    <row r="33" spans="2:6" ht="20.100000000000001" customHeight="1" x14ac:dyDescent="0.25">
      <c r="B33"/>
      <c r="C33"/>
      <c r="D33"/>
      <c r="E33"/>
      <c r="F33"/>
    </row>
    <row r="34" spans="2:6" ht="20.100000000000001" customHeight="1" x14ac:dyDescent="0.25">
      <c r="B34"/>
      <c r="C34"/>
      <c r="D34"/>
      <c r="E34"/>
      <c r="F34"/>
    </row>
    <row r="35" spans="2:6" ht="20.100000000000001" customHeight="1" x14ac:dyDescent="0.25">
      <c r="B35"/>
      <c r="C35"/>
      <c r="D35"/>
      <c r="E35"/>
      <c r="F35"/>
    </row>
    <row r="36" spans="2:6" ht="20.100000000000001" customHeight="1" x14ac:dyDescent="0.25">
      <c r="B36"/>
      <c r="C36"/>
      <c r="D36"/>
      <c r="E36"/>
      <c r="F36"/>
    </row>
    <row r="37" spans="2:6" ht="20.100000000000001" customHeight="1" x14ac:dyDescent="0.25">
      <c r="C37" s="4"/>
      <c r="D37" s="3"/>
      <c r="E37" s="3"/>
      <c r="F37" s="5"/>
    </row>
    <row r="38" spans="2:6" ht="20.100000000000001" customHeight="1" x14ac:dyDescent="0.25">
      <c r="C38" s="4"/>
      <c r="D38" s="3"/>
      <c r="E38" s="3"/>
      <c r="F38" s="5"/>
    </row>
    <row r="39" spans="2:6" ht="20.100000000000001" customHeight="1" x14ac:dyDescent="0.25">
      <c r="C39" s="4"/>
      <c r="D39" s="3"/>
      <c r="E39" s="3"/>
      <c r="F39" s="5"/>
    </row>
    <row r="40" spans="2:6" ht="20.100000000000001" customHeight="1" x14ac:dyDescent="0.25">
      <c r="C40" s="4"/>
      <c r="D40" s="3"/>
      <c r="E40" s="3"/>
      <c r="F40" s="5"/>
    </row>
    <row r="41" spans="2:6" ht="20.100000000000001" customHeight="1" x14ac:dyDescent="0.25">
      <c r="C41" s="4"/>
      <c r="D41" s="3"/>
      <c r="E41" s="3"/>
      <c r="F41" s="5"/>
    </row>
    <row r="42" spans="2:6" ht="20.100000000000001" customHeight="1" x14ac:dyDescent="0.25">
      <c r="C42" s="4"/>
      <c r="D42" s="3"/>
      <c r="E42" s="3"/>
      <c r="F42" s="5"/>
    </row>
    <row r="43" spans="2:6" ht="20.100000000000001" customHeight="1" x14ac:dyDescent="0.25">
      <c r="C43" s="4"/>
      <c r="D43" s="3"/>
      <c r="E43" s="3"/>
      <c r="F43" s="5"/>
    </row>
    <row r="44" spans="2:6" ht="20.100000000000001" customHeight="1" x14ac:dyDescent="0.25">
      <c r="C44" s="4"/>
      <c r="D44" s="3"/>
      <c r="E44" s="3"/>
      <c r="F44" s="5"/>
    </row>
    <row r="45" spans="2:6" ht="20.100000000000001" customHeight="1" x14ac:dyDescent="0.25">
      <c r="C45" s="4"/>
      <c r="D45" s="3"/>
      <c r="E45" s="3"/>
      <c r="F45" s="5"/>
    </row>
    <row r="46" spans="2:6" ht="20.100000000000001" customHeight="1" x14ac:dyDescent="0.25">
      <c r="C46" s="4"/>
      <c r="D46" s="3"/>
      <c r="E46" s="3"/>
      <c r="F46" s="5"/>
    </row>
    <row r="47" spans="2:6" ht="20.100000000000001" customHeight="1" x14ac:dyDescent="0.25">
      <c r="B47"/>
      <c r="C47"/>
      <c r="D47"/>
      <c r="E47"/>
      <c r="F47"/>
    </row>
    <row r="48" spans="2:6" ht="20.100000000000001" customHeight="1" x14ac:dyDescent="0.25">
      <c r="B48"/>
      <c r="C48"/>
      <c r="D48"/>
      <c r="E48"/>
      <c r="F48"/>
    </row>
  </sheetData>
  <mergeCells count="5">
    <mergeCell ref="C2:E2"/>
    <mergeCell ref="C4:D4"/>
    <mergeCell ref="C5:D5"/>
    <mergeCell ref="C6:D6"/>
    <mergeCell ref="C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Payment</vt:lpstr>
      <vt:lpstr>Interest of Payment</vt:lpstr>
      <vt:lpstr>Principal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2022-03-29T14:06:59Z</dcterms:created>
  <dcterms:modified xsi:type="dcterms:W3CDTF">2022-03-30T11:47:39Z</dcterms:modified>
</cp:coreProperties>
</file>