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36D7BB-1162-4C74-9CC9-16085F041EDC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Asset Info" sheetId="1" r:id="rId1"/>
    <sheet name="SLN" sheetId="2" r:id="rId2"/>
    <sheet name="SYD" sheetId="3" r:id="rId3"/>
    <sheet name="DB" sheetId="4" r:id="rId4"/>
    <sheet name="DDB" sheetId="5" r:id="rId5"/>
    <sheet name="units" sheetId="6" r:id="rId6"/>
    <sheet name="VDB" sheetId="7" r:id="rId7"/>
    <sheet name="AMORLINC" sheetId="8" r:id="rId8"/>
    <sheet name="AMORDEGRC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9" l="1"/>
  <c r="F13" i="9"/>
  <c r="F14" i="9"/>
  <c r="F15" i="9"/>
  <c r="F16" i="9"/>
  <c r="F17" i="9"/>
  <c r="F11" i="9"/>
  <c r="E12" i="9"/>
  <c r="E13" i="9" s="1"/>
  <c r="E14" i="9" s="1"/>
  <c r="E15" i="9" s="1"/>
  <c r="E16" i="9" s="1"/>
  <c r="E17" i="9" s="1"/>
  <c r="E11" i="9"/>
  <c r="D12" i="9"/>
  <c r="D13" i="9"/>
  <c r="D14" i="9"/>
  <c r="D15" i="9"/>
  <c r="D16" i="9"/>
  <c r="D17" i="9"/>
  <c r="D11" i="9"/>
  <c r="F11" i="8"/>
  <c r="F12" i="8"/>
  <c r="F13" i="8"/>
  <c r="F14" i="8"/>
  <c r="F15" i="8"/>
  <c r="F16" i="8"/>
  <c r="F17" i="8"/>
  <c r="F10" i="8"/>
  <c r="E12" i="8"/>
  <c r="E13" i="8" s="1"/>
  <c r="E14" i="8" s="1"/>
  <c r="E15" i="8" s="1"/>
  <c r="E16" i="8" s="1"/>
  <c r="E17" i="8" s="1"/>
  <c r="E11" i="8"/>
  <c r="E10" i="8"/>
  <c r="D11" i="8"/>
  <c r="D12" i="8"/>
  <c r="D13" i="8"/>
  <c r="D14" i="8"/>
  <c r="D15" i="8"/>
  <c r="D16" i="8"/>
  <c r="D17" i="8"/>
  <c r="D10" i="8"/>
  <c r="F18" i="7"/>
  <c r="F17" i="7"/>
  <c r="F16" i="7"/>
  <c r="F15" i="7"/>
  <c r="F14" i="7"/>
  <c r="F13" i="7"/>
  <c r="F11" i="7"/>
  <c r="D12" i="7"/>
  <c r="E12" i="7"/>
  <c r="F12" i="7" s="1"/>
  <c r="D13" i="7"/>
  <c r="E13" i="7"/>
  <c r="D14" i="7"/>
  <c r="E14" i="7"/>
  <c r="D15" i="7"/>
  <c r="E15" i="7"/>
  <c r="D16" i="7"/>
  <c r="E16" i="7"/>
  <c r="D17" i="7"/>
  <c r="E17" i="7"/>
  <c r="D18" i="7"/>
  <c r="E18" i="7"/>
  <c r="G13" i="6"/>
  <c r="G14" i="6"/>
  <c r="G15" i="6"/>
  <c r="G16" i="6"/>
  <c r="G17" i="6"/>
  <c r="G18" i="6"/>
  <c r="G12" i="6"/>
  <c r="F13" i="6"/>
  <c r="F14" i="6" s="1"/>
  <c r="F15" i="6" s="1"/>
  <c r="F16" i="6" s="1"/>
  <c r="F17" i="6" s="1"/>
  <c r="F18" i="6" s="1"/>
  <c r="F12" i="6"/>
  <c r="E13" i="6"/>
  <c r="E14" i="6"/>
  <c r="E15" i="6"/>
  <c r="E16" i="6"/>
  <c r="E17" i="6"/>
  <c r="E18" i="6"/>
  <c r="E12" i="6"/>
  <c r="F13" i="5"/>
  <c r="F14" i="5"/>
  <c r="F15" i="5"/>
  <c r="F16" i="5"/>
  <c r="F17" i="5"/>
  <c r="F18" i="5"/>
  <c r="F12" i="5"/>
  <c r="E13" i="5"/>
  <c r="E14" i="5"/>
  <c r="E15" i="5"/>
  <c r="E16" i="5"/>
  <c r="E17" i="5" s="1"/>
  <c r="E18" i="5" s="1"/>
  <c r="E12" i="5"/>
  <c r="D13" i="5"/>
  <c r="D14" i="5"/>
  <c r="D15" i="5"/>
  <c r="D16" i="5"/>
  <c r="D17" i="5"/>
  <c r="D18" i="5"/>
  <c r="D12" i="5"/>
  <c r="F11" i="5"/>
  <c r="F13" i="4"/>
  <c r="F14" i="4"/>
  <c r="F15" i="4"/>
  <c r="F16" i="4"/>
  <c r="F17" i="4"/>
  <c r="F18" i="4"/>
  <c r="F12" i="4"/>
  <c r="E13" i="4"/>
  <c r="E14" i="4" s="1"/>
  <c r="E15" i="4" s="1"/>
  <c r="E16" i="4" s="1"/>
  <c r="E17" i="4" s="1"/>
  <c r="E18" i="4" s="1"/>
  <c r="E12" i="4"/>
  <c r="D13" i="4"/>
  <c r="D14" i="4"/>
  <c r="D15" i="4"/>
  <c r="D16" i="4"/>
  <c r="D17" i="4"/>
  <c r="D18" i="4"/>
  <c r="D12" i="4"/>
  <c r="F11" i="4"/>
  <c r="F13" i="3"/>
  <c r="F14" i="3"/>
  <c r="F15" i="3"/>
  <c r="F16" i="3"/>
  <c r="F17" i="3"/>
  <c r="F18" i="3"/>
  <c r="F12" i="3"/>
  <c r="E13" i="3"/>
  <c r="E14" i="3" s="1"/>
  <c r="E15" i="3" s="1"/>
  <c r="E16" i="3" s="1"/>
  <c r="E17" i="3" s="1"/>
  <c r="E18" i="3" s="1"/>
  <c r="E12" i="3"/>
  <c r="D13" i="3"/>
  <c r="D14" i="3"/>
  <c r="D15" i="3"/>
  <c r="D16" i="3"/>
  <c r="D17" i="3"/>
  <c r="D18" i="3"/>
  <c r="D12" i="3"/>
  <c r="F11" i="3"/>
  <c r="F13" i="2"/>
  <c r="F14" i="2"/>
  <c r="F15" i="2"/>
  <c r="F16" i="2"/>
  <c r="F17" i="2"/>
  <c r="F18" i="2"/>
  <c r="F12" i="2"/>
  <c r="F11" i="2"/>
  <c r="D13" i="2"/>
  <c r="D14" i="2"/>
  <c r="D15" i="2"/>
  <c r="D16" i="2"/>
  <c r="D17" i="2"/>
  <c r="D18" i="2"/>
  <c r="D12" i="2"/>
  <c r="E12" i="2" s="1"/>
  <c r="E13" i="2" l="1"/>
  <c r="E14" i="2" s="1"/>
  <c r="E15" i="2" s="1"/>
  <c r="E16" i="2" s="1"/>
  <c r="E17" i="2" s="1"/>
  <c r="E18" i="2" s="1"/>
</calcChain>
</file>

<file path=xl/sharedStrings.xml><?xml version="1.0" encoding="utf-8"?>
<sst xmlns="http://schemas.openxmlformats.org/spreadsheetml/2006/main" count="104" uniqueCount="17">
  <si>
    <t>Excel Dpreciation Schedule</t>
  </si>
  <si>
    <t>Asset Information</t>
  </si>
  <si>
    <t>Intial Cost of the Asset</t>
  </si>
  <si>
    <t>Purchasing Year</t>
  </si>
  <si>
    <t>Salvage Value</t>
  </si>
  <si>
    <t>Life (in years)</t>
  </si>
  <si>
    <t>Life (in units)</t>
  </si>
  <si>
    <t>Year</t>
  </si>
  <si>
    <t>Period</t>
  </si>
  <si>
    <t>Depreciation</t>
  </si>
  <si>
    <t>Accumulated Depreciation</t>
  </si>
  <si>
    <t>Depreciated Asset Value</t>
  </si>
  <si>
    <t>Unit Produced</t>
  </si>
  <si>
    <t>Purchasing Date</t>
  </si>
  <si>
    <t>Date</t>
  </si>
  <si>
    <t xml:space="preserve">Depreciation Rate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</si>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</sst>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8" fontId="0" fillId="0" borderId="1" xfId="0" applyNumberFormat="1" applyBorder="1"/>
    <xf numFmtId="44" fontId="0" fillId="0" borderId="1" xfId="0" applyNumberFormat="1" applyBorder="1"/>
    <xf numFmtId="44" fontId="0" fillId="0" borderId="0" xfId="1" applyFont="1" applyBorder="1"/>
    <xf numFmtId="0" fontId="0" fillId="0" borderId="0" xfId="0" applyBorder="1"/>
    <xf numFmtId="14" fontId="0" fillId="0" borderId="1" xfId="0" applyNumberFormat="1" applyBorder="1"/>
    <xf numFmtId="9" fontId="0" fillId="0" borderId="1" xfId="0" applyNumberFormat="1" applyBorder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9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</cols>
  <sheetData>
    <row r="1" spans="2:3" ht="20.100000000000001" customHeight="1" x14ac:dyDescent="0.3">
      <c r="B1" s="4" t="s">
        <v>0</v>
      </c>
      <c r="C1" s="4"/>
    </row>
    <row r="3" spans="2:3" ht="20.100000000000001" customHeight="1" x14ac:dyDescent="0.25">
      <c r="B3" s="2" t="s">
        <v>1</v>
      </c>
      <c r="C3" s="3"/>
    </row>
    <row r="4" spans="2:3" ht="20.100000000000001" customHeight="1" x14ac:dyDescent="0.25">
      <c r="B4" s="1" t="s">
        <v>2</v>
      </c>
      <c r="C4" s="5">
        <v>100000</v>
      </c>
    </row>
    <row r="5" spans="2:3" ht="20.100000000000001" customHeight="1" x14ac:dyDescent="0.25">
      <c r="B5" s="1" t="s">
        <v>3</v>
      </c>
      <c r="C5" s="1">
        <v>2012</v>
      </c>
    </row>
    <row r="6" spans="2:3" ht="20.100000000000001" customHeight="1" x14ac:dyDescent="0.25">
      <c r="B6" s="1" t="s">
        <v>4</v>
      </c>
      <c r="C6" s="5">
        <v>10000</v>
      </c>
    </row>
    <row r="7" spans="2:3" ht="20.100000000000001" customHeight="1" x14ac:dyDescent="0.25">
      <c r="B7" s="1" t="s">
        <v>5</v>
      </c>
      <c r="C7" s="1">
        <v>7</v>
      </c>
    </row>
    <row r="8" spans="2:3" ht="20.100000000000001" customHeight="1" x14ac:dyDescent="0.25">
      <c r="B8" s="1" t="s">
        <v>6</v>
      </c>
      <c r="C8" s="1">
        <v>5000</v>
      </c>
    </row>
    <row r="9" spans="2:3" ht="51" customHeight="1" x14ac:dyDescent="0.25"/>
  </sheetData>
  <mergeCells count="2">
    <mergeCell ref="B1:C1"/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8C40-F0A6-45E0-AF8F-6E6D11D88660}">
  <dimension ref="A1:F18"/>
  <sheetViews>
    <sheetView showGridLines="0" workbookViewId="0">
      <selection activeCell="A9" sqref="A9:XFD19"/>
    </sheetView>
  </sheetViews>
  <sheetFormatPr defaultRowHeight="20.100000000000001" customHeight="1" x14ac:dyDescent="0.25"/>
  <cols>
    <col min="1" max="1" width="3.85546875" customWidth="1"/>
    <col min="2" max="2" width="20.7109375" customWidth="1"/>
    <col min="3" max="3" width="16.7109375" customWidth="1"/>
    <col min="4" max="4" width="12.42578125" bestFit="1" customWidth="1"/>
    <col min="5" max="5" width="17.85546875" customWidth="1"/>
    <col min="6" max="6" width="14.5703125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3</v>
      </c>
      <c r="C5" s="1">
        <v>2012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5</v>
      </c>
      <c r="C7" s="1">
        <v>7</v>
      </c>
    </row>
    <row r="8" spans="1:6" ht="20.100000000000001" customHeight="1" x14ac:dyDescent="0.25">
      <c r="B8" s="1" t="s">
        <v>6</v>
      </c>
      <c r="C8" s="1">
        <v>5000</v>
      </c>
    </row>
    <row r="10" spans="1:6" ht="30.75" customHeight="1" x14ac:dyDescent="0.25">
      <c r="A10" s="6"/>
      <c r="B10" s="7" t="s">
        <v>7</v>
      </c>
      <c r="C10" s="7" t="s">
        <v>8</v>
      </c>
      <c r="D10" s="7" t="s">
        <v>9</v>
      </c>
      <c r="E10" s="8" t="s">
        <v>10</v>
      </c>
      <c r="F10" s="8" t="s">
        <v>11</v>
      </c>
    </row>
    <row r="11" spans="1:6" ht="20.100000000000001" customHeight="1" x14ac:dyDescent="0.25">
      <c r="B11" s="1">
        <v>2012</v>
      </c>
      <c r="C11" s="1">
        <v>0</v>
      </c>
      <c r="D11" s="9"/>
      <c r="E11" s="1"/>
      <c r="F11" s="10">
        <f>$C$4</f>
        <v>100000</v>
      </c>
    </row>
    <row r="12" spans="1:6" ht="20.100000000000001" customHeight="1" x14ac:dyDescent="0.25">
      <c r="B12" s="1">
        <v>2013</v>
      </c>
      <c r="C12" s="1">
        <v>1</v>
      </c>
      <c r="D12" s="9">
        <f>SLN($C$4,$C$6,$C$7)</f>
        <v>12857.142857142857</v>
      </c>
      <c r="E12" s="9">
        <f>E11+D12</f>
        <v>12857.142857142857</v>
      </c>
      <c r="F12" s="10">
        <f>$C$4-E12</f>
        <v>87142.857142857145</v>
      </c>
    </row>
    <row r="13" spans="1:6" ht="20.100000000000001" customHeight="1" x14ac:dyDescent="0.25">
      <c r="B13" s="1">
        <v>2014</v>
      </c>
      <c r="C13" s="1">
        <v>2</v>
      </c>
      <c r="D13" s="9">
        <f t="shared" ref="D13:D18" si="0">SLN($C$4,$C$6,$C$7)</f>
        <v>12857.142857142857</v>
      </c>
      <c r="E13" s="9">
        <f t="shared" ref="E13:E18" si="1">E12+D13</f>
        <v>25714.285714285714</v>
      </c>
      <c r="F13" s="10">
        <f t="shared" ref="F13:F18" si="2">$C$4-E13</f>
        <v>74285.71428571429</v>
      </c>
    </row>
    <row r="14" spans="1:6" ht="20.100000000000001" customHeight="1" x14ac:dyDescent="0.25">
      <c r="B14" s="1">
        <v>2015</v>
      </c>
      <c r="C14" s="1">
        <v>3</v>
      </c>
      <c r="D14" s="9">
        <f t="shared" si="0"/>
        <v>12857.142857142857</v>
      </c>
      <c r="E14" s="9">
        <f t="shared" si="1"/>
        <v>38571.428571428572</v>
      </c>
      <c r="F14" s="10">
        <f t="shared" si="2"/>
        <v>61428.571428571428</v>
      </c>
    </row>
    <row r="15" spans="1:6" ht="20.100000000000001" customHeight="1" x14ac:dyDescent="0.25">
      <c r="B15" s="1">
        <v>2016</v>
      </c>
      <c r="C15" s="1">
        <v>4</v>
      </c>
      <c r="D15" s="9">
        <f t="shared" si="0"/>
        <v>12857.142857142857</v>
      </c>
      <c r="E15" s="9">
        <f t="shared" si="1"/>
        <v>51428.571428571428</v>
      </c>
      <c r="F15" s="10">
        <f t="shared" si="2"/>
        <v>48571.428571428572</v>
      </c>
    </row>
    <row r="16" spans="1:6" ht="20.100000000000001" customHeight="1" x14ac:dyDescent="0.25">
      <c r="B16" s="1">
        <v>2017</v>
      </c>
      <c r="C16" s="1">
        <v>5</v>
      </c>
      <c r="D16" s="9">
        <f t="shared" si="0"/>
        <v>12857.142857142857</v>
      </c>
      <c r="E16" s="9">
        <f t="shared" si="1"/>
        <v>64285.714285714283</v>
      </c>
      <c r="F16" s="10">
        <f t="shared" si="2"/>
        <v>35714.285714285717</v>
      </c>
    </row>
    <row r="17" spans="2:6" ht="20.100000000000001" customHeight="1" x14ac:dyDescent="0.25">
      <c r="B17" s="1">
        <v>2018</v>
      </c>
      <c r="C17" s="1">
        <v>6</v>
      </c>
      <c r="D17" s="9">
        <f t="shared" si="0"/>
        <v>12857.142857142857</v>
      </c>
      <c r="E17" s="9">
        <f t="shared" si="1"/>
        <v>77142.857142857145</v>
      </c>
      <c r="F17" s="10">
        <f t="shared" si="2"/>
        <v>22857.142857142855</v>
      </c>
    </row>
    <row r="18" spans="2:6" ht="20.100000000000001" customHeight="1" x14ac:dyDescent="0.25">
      <c r="B18" s="1">
        <v>2019</v>
      </c>
      <c r="C18" s="1">
        <v>7</v>
      </c>
      <c r="D18" s="9">
        <f t="shared" si="0"/>
        <v>12857.142857142857</v>
      </c>
      <c r="E18" s="9">
        <f t="shared" si="1"/>
        <v>90000</v>
      </c>
      <c r="F18" s="10">
        <f t="shared" si="2"/>
        <v>10000</v>
      </c>
    </row>
  </sheetData>
  <mergeCells count="2">
    <mergeCell ref="B3:C3"/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85DD-6910-4148-85B3-61577C3AA5C0}">
  <dimension ref="A1:F19"/>
  <sheetViews>
    <sheetView showGridLines="0" workbookViewId="0">
      <selection activeCell="A10" sqref="A10:XFD19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  <col min="5" max="6" width="12.5703125" bestFit="1" customWidth="1"/>
    <col min="7" max="7" width="14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3</v>
      </c>
      <c r="C5" s="1">
        <v>2012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5</v>
      </c>
      <c r="C7" s="1">
        <v>7</v>
      </c>
    </row>
    <row r="8" spans="1:6" ht="20.100000000000001" customHeight="1" x14ac:dyDescent="0.25">
      <c r="B8" s="1" t="s">
        <v>6</v>
      </c>
      <c r="C8" s="1">
        <v>5000</v>
      </c>
    </row>
    <row r="10" spans="1:6" ht="30.75" customHeight="1" x14ac:dyDescent="0.25">
      <c r="A10" s="6"/>
      <c r="B10" s="7" t="s">
        <v>7</v>
      </c>
      <c r="C10" s="7" t="s">
        <v>8</v>
      </c>
      <c r="D10" s="7" t="s">
        <v>9</v>
      </c>
      <c r="E10" s="8" t="s">
        <v>10</v>
      </c>
      <c r="F10" s="8" t="s">
        <v>11</v>
      </c>
    </row>
    <row r="11" spans="1:6" ht="20.100000000000001" customHeight="1" x14ac:dyDescent="0.25">
      <c r="B11" s="1">
        <v>2012</v>
      </c>
      <c r="C11" s="1">
        <v>0</v>
      </c>
      <c r="D11" s="9"/>
      <c r="E11" s="1"/>
      <c r="F11" s="10">
        <f>$C$4</f>
        <v>100000</v>
      </c>
    </row>
    <row r="12" spans="1:6" ht="20.100000000000001" customHeight="1" x14ac:dyDescent="0.25">
      <c r="B12" s="1">
        <v>2013</v>
      </c>
      <c r="C12" s="1">
        <v>1</v>
      </c>
      <c r="D12" s="9">
        <f>SYD($C$4,$C$6,$C$7,C12)</f>
        <v>22500</v>
      </c>
      <c r="E12" s="9">
        <f>E11+D12</f>
        <v>22500</v>
      </c>
      <c r="F12" s="10">
        <f>$C$4-E12</f>
        <v>77500</v>
      </c>
    </row>
    <row r="13" spans="1:6" ht="20.100000000000001" customHeight="1" x14ac:dyDescent="0.25">
      <c r="B13" s="1">
        <v>2014</v>
      </c>
      <c r="C13" s="1">
        <v>2</v>
      </c>
      <c r="D13" s="9">
        <f t="shared" ref="D13:D18" si="0">SYD($C$4,$C$6,$C$7,C13)</f>
        <v>19285.714285714286</v>
      </c>
      <c r="E13" s="9">
        <f t="shared" ref="E13:E18" si="1">E12+D13</f>
        <v>41785.71428571429</v>
      </c>
      <c r="F13" s="10">
        <f t="shared" ref="F13:F18" si="2">$C$4-E13</f>
        <v>58214.28571428571</v>
      </c>
    </row>
    <row r="14" spans="1:6" ht="20.100000000000001" customHeight="1" x14ac:dyDescent="0.25">
      <c r="B14" s="1">
        <v>2015</v>
      </c>
      <c r="C14" s="1">
        <v>3</v>
      </c>
      <c r="D14" s="9">
        <f t="shared" si="0"/>
        <v>16071.428571428571</v>
      </c>
      <c r="E14" s="9">
        <f t="shared" si="1"/>
        <v>57857.142857142862</v>
      </c>
      <c r="F14" s="10">
        <f t="shared" si="2"/>
        <v>42142.857142857138</v>
      </c>
    </row>
    <row r="15" spans="1:6" ht="20.100000000000001" customHeight="1" x14ac:dyDescent="0.25">
      <c r="B15" s="1">
        <v>2016</v>
      </c>
      <c r="C15" s="1">
        <v>4</v>
      </c>
      <c r="D15" s="9">
        <f t="shared" si="0"/>
        <v>12857.142857142857</v>
      </c>
      <c r="E15" s="9">
        <f t="shared" si="1"/>
        <v>70714.285714285725</v>
      </c>
      <c r="F15" s="10">
        <f t="shared" si="2"/>
        <v>29285.714285714275</v>
      </c>
    </row>
    <row r="16" spans="1:6" ht="20.100000000000001" customHeight="1" x14ac:dyDescent="0.25">
      <c r="B16" s="1">
        <v>2017</v>
      </c>
      <c r="C16" s="1">
        <v>5</v>
      </c>
      <c r="D16" s="9">
        <f t="shared" si="0"/>
        <v>9642.8571428571431</v>
      </c>
      <c r="E16" s="9">
        <f t="shared" si="1"/>
        <v>80357.14285714287</v>
      </c>
      <c r="F16" s="10">
        <f t="shared" si="2"/>
        <v>19642.85714285713</v>
      </c>
    </row>
    <row r="17" spans="2:6" ht="20.100000000000001" customHeight="1" x14ac:dyDescent="0.25">
      <c r="B17" s="1">
        <v>2018</v>
      </c>
      <c r="C17" s="1">
        <v>6</v>
      </c>
      <c r="D17" s="9">
        <f t="shared" si="0"/>
        <v>6428.5714285714284</v>
      </c>
      <c r="E17" s="9">
        <f t="shared" si="1"/>
        <v>86785.714285714304</v>
      </c>
      <c r="F17" s="10">
        <f t="shared" si="2"/>
        <v>13214.285714285696</v>
      </c>
    </row>
    <row r="18" spans="2:6" ht="20.100000000000001" customHeight="1" x14ac:dyDescent="0.25">
      <c r="B18" s="1">
        <v>2019</v>
      </c>
      <c r="C18" s="1">
        <v>7</v>
      </c>
      <c r="D18" s="9">
        <f t="shared" si="0"/>
        <v>3214.2857142857142</v>
      </c>
      <c r="E18" s="9">
        <f t="shared" si="1"/>
        <v>90000.000000000015</v>
      </c>
      <c r="F18" s="10">
        <f t="shared" si="2"/>
        <v>9999.9999999999854</v>
      </c>
    </row>
    <row r="19" spans="2:6" ht="19.5" customHeight="1" x14ac:dyDescent="0.25"/>
  </sheetData>
  <mergeCells count="2">
    <mergeCell ref="B3:C3"/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7F98-A8F3-4B64-BF05-3D3E3A2EEFF3}">
  <dimension ref="A1:F19"/>
  <sheetViews>
    <sheetView showGridLines="0" workbookViewId="0">
      <selection activeCell="A10" sqref="A10:XFD19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  <col min="5" max="6" width="12.5703125" bestFit="1" customWidth="1"/>
    <col min="7" max="7" width="12.42578125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3</v>
      </c>
      <c r="C5" s="1">
        <v>2012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5</v>
      </c>
      <c r="C7" s="1">
        <v>7</v>
      </c>
    </row>
    <row r="8" spans="1:6" ht="20.100000000000001" customHeight="1" x14ac:dyDescent="0.25">
      <c r="B8" s="1" t="s">
        <v>6</v>
      </c>
      <c r="C8" s="1">
        <v>5000</v>
      </c>
    </row>
    <row r="9" spans="1:6" ht="20.25" customHeight="1" x14ac:dyDescent="0.25"/>
    <row r="10" spans="1:6" ht="30.75" customHeight="1" x14ac:dyDescent="0.25">
      <c r="A10" s="6"/>
      <c r="B10" s="7" t="s">
        <v>7</v>
      </c>
      <c r="C10" s="7" t="s">
        <v>8</v>
      </c>
      <c r="D10" s="7" t="s">
        <v>9</v>
      </c>
      <c r="E10" s="8" t="s">
        <v>10</v>
      </c>
      <c r="F10" s="8" t="s">
        <v>11</v>
      </c>
    </row>
    <row r="11" spans="1:6" ht="20.100000000000001" customHeight="1" x14ac:dyDescent="0.25">
      <c r="B11" s="1">
        <v>2012</v>
      </c>
      <c r="C11" s="1">
        <v>0</v>
      </c>
      <c r="D11" s="9"/>
      <c r="E11" s="1"/>
      <c r="F11" s="10">
        <f>$C$4</f>
        <v>100000</v>
      </c>
    </row>
    <row r="12" spans="1:6" ht="20.100000000000001" customHeight="1" x14ac:dyDescent="0.25">
      <c r="B12" s="1">
        <v>2013</v>
      </c>
      <c r="C12" s="1">
        <v>1</v>
      </c>
      <c r="D12" s="9">
        <f>DB($C$4,$C$6,$C$7,C12)</f>
        <v>28000.000000000004</v>
      </c>
      <c r="E12" s="9">
        <f>E11+D12</f>
        <v>28000.000000000004</v>
      </c>
      <c r="F12" s="10">
        <f>$C$4-E12</f>
        <v>72000</v>
      </c>
    </row>
    <row r="13" spans="1:6" ht="20.100000000000001" customHeight="1" x14ac:dyDescent="0.25">
      <c r="B13" s="1">
        <v>2014</v>
      </c>
      <c r="C13" s="1">
        <v>2</v>
      </c>
      <c r="D13" s="9">
        <f t="shared" ref="D13:D18" si="0">DB($C$4,$C$6,$C$7,C13)</f>
        <v>20160.000000000004</v>
      </c>
      <c r="E13" s="9">
        <f t="shared" ref="E13:E18" si="1">E12+D13</f>
        <v>48160.000000000007</v>
      </c>
      <c r="F13" s="10">
        <f t="shared" ref="F13:F18" si="2">$C$4-E13</f>
        <v>51839.999999999993</v>
      </c>
    </row>
    <row r="14" spans="1:6" ht="20.100000000000001" customHeight="1" x14ac:dyDescent="0.25">
      <c r="B14" s="1">
        <v>2015</v>
      </c>
      <c r="C14" s="1">
        <v>3</v>
      </c>
      <c r="D14" s="9">
        <f t="shared" si="0"/>
        <v>14515.2</v>
      </c>
      <c r="E14" s="9">
        <f t="shared" si="1"/>
        <v>62675.200000000012</v>
      </c>
      <c r="F14" s="10">
        <f t="shared" si="2"/>
        <v>37324.799999999988</v>
      </c>
    </row>
    <row r="15" spans="1:6" ht="20.100000000000001" customHeight="1" x14ac:dyDescent="0.25">
      <c r="B15" s="1">
        <v>2016</v>
      </c>
      <c r="C15" s="1">
        <v>4</v>
      </c>
      <c r="D15" s="9">
        <f t="shared" si="0"/>
        <v>10450.944000000001</v>
      </c>
      <c r="E15" s="9">
        <f t="shared" si="1"/>
        <v>73126.144000000015</v>
      </c>
      <c r="F15" s="10">
        <f t="shared" si="2"/>
        <v>26873.855999999985</v>
      </c>
    </row>
    <row r="16" spans="1:6" ht="20.100000000000001" customHeight="1" x14ac:dyDescent="0.25">
      <c r="B16" s="1">
        <v>2017</v>
      </c>
      <c r="C16" s="1">
        <v>5</v>
      </c>
      <c r="D16" s="9">
        <f t="shared" si="0"/>
        <v>7524.6796800000011</v>
      </c>
      <c r="E16" s="9">
        <f t="shared" si="1"/>
        <v>80650.823680000016</v>
      </c>
      <c r="F16" s="10">
        <f t="shared" si="2"/>
        <v>19349.176319999984</v>
      </c>
    </row>
    <row r="17" spans="2:6" ht="20.100000000000001" customHeight="1" x14ac:dyDescent="0.25">
      <c r="B17" s="1">
        <v>2018</v>
      </c>
      <c r="C17" s="1">
        <v>6</v>
      </c>
      <c r="D17" s="9">
        <f t="shared" si="0"/>
        <v>5417.7693696000006</v>
      </c>
      <c r="E17" s="9">
        <f t="shared" si="1"/>
        <v>86068.593049600022</v>
      </c>
      <c r="F17" s="10">
        <f t="shared" si="2"/>
        <v>13931.406950399978</v>
      </c>
    </row>
    <row r="18" spans="2:6" ht="20.100000000000001" customHeight="1" x14ac:dyDescent="0.25">
      <c r="B18" s="1">
        <v>2019</v>
      </c>
      <c r="C18" s="1">
        <v>7</v>
      </c>
      <c r="D18" s="9">
        <f t="shared" si="0"/>
        <v>3900.793946112</v>
      </c>
      <c r="E18" s="9">
        <f t="shared" si="1"/>
        <v>89969.386995712019</v>
      </c>
      <c r="F18" s="10">
        <f t="shared" si="2"/>
        <v>10030.613004287981</v>
      </c>
    </row>
    <row r="19" spans="2:6" ht="19.5" customHeight="1" x14ac:dyDescent="0.25"/>
  </sheetData>
  <mergeCells count="2">
    <mergeCell ref="B3:C3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E4FB-A93B-47D5-9556-5251BC2459F3}">
  <dimension ref="A1:F19"/>
  <sheetViews>
    <sheetView showGridLines="0" workbookViewId="0">
      <selection activeCell="D12" sqref="D12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  <col min="5" max="6" width="12.5703125" bestFit="1" customWidth="1"/>
    <col min="7" max="7" width="13.85546875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3</v>
      </c>
      <c r="C5" s="1">
        <v>2012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5</v>
      </c>
      <c r="C7" s="1">
        <v>7</v>
      </c>
    </row>
    <row r="8" spans="1:6" ht="20.100000000000001" customHeight="1" x14ac:dyDescent="0.25">
      <c r="B8" s="1" t="s">
        <v>6</v>
      </c>
      <c r="C8" s="1">
        <v>5000</v>
      </c>
    </row>
    <row r="9" spans="1:6" ht="20.25" customHeight="1" x14ac:dyDescent="0.25"/>
    <row r="10" spans="1:6" ht="30.75" customHeight="1" x14ac:dyDescent="0.25">
      <c r="A10" s="6"/>
      <c r="B10" s="7" t="s">
        <v>7</v>
      </c>
      <c r="C10" s="7" t="s">
        <v>8</v>
      </c>
      <c r="D10" s="7" t="s">
        <v>9</v>
      </c>
      <c r="E10" s="8" t="s">
        <v>10</v>
      </c>
      <c r="F10" s="8" t="s">
        <v>11</v>
      </c>
    </row>
    <row r="11" spans="1:6" ht="20.100000000000001" customHeight="1" x14ac:dyDescent="0.25">
      <c r="B11" s="1">
        <v>2012</v>
      </c>
      <c r="C11" s="1">
        <v>0</v>
      </c>
      <c r="D11" s="9"/>
      <c r="E11" s="1"/>
      <c r="F11" s="10">
        <f>$C$4</f>
        <v>100000</v>
      </c>
    </row>
    <row r="12" spans="1:6" ht="20.100000000000001" customHeight="1" x14ac:dyDescent="0.25">
      <c r="B12" s="1">
        <v>2013</v>
      </c>
      <c r="C12" s="1">
        <v>1</v>
      </c>
      <c r="D12" s="9">
        <f>DDB($C$4,$C$6,$C$7,C12)</f>
        <v>28571.428571428569</v>
      </c>
      <c r="E12" s="9">
        <f>E11+D12</f>
        <v>28571.428571428569</v>
      </c>
      <c r="F12" s="10">
        <f>$C$4-E12</f>
        <v>71428.571428571435</v>
      </c>
    </row>
    <row r="13" spans="1:6" ht="20.100000000000001" customHeight="1" x14ac:dyDescent="0.25">
      <c r="B13" s="1">
        <v>2014</v>
      </c>
      <c r="C13" s="1">
        <v>2</v>
      </c>
      <c r="D13" s="9">
        <f t="shared" ref="D13:D18" si="0">DDB($C$4,$C$6,$C$7,C13)</f>
        <v>20408.163265306124</v>
      </c>
      <c r="E13" s="9">
        <f t="shared" ref="E13:E18" si="1">E12+D13</f>
        <v>48979.591836734689</v>
      </c>
      <c r="F13" s="10">
        <f t="shared" ref="F13:F18" si="2">$C$4-E13</f>
        <v>51020.408163265311</v>
      </c>
    </row>
    <row r="14" spans="1:6" ht="20.100000000000001" customHeight="1" x14ac:dyDescent="0.25">
      <c r="B14" s="1">
        <v>2015</v>
      </c>
      <c r="C14" s="1">
        <v>3</v>
      </c>
      <c r="D14" s="9">
        <f t="shared" si="0"/>
        <v>14577.25947521866</v>
      </c>
      <c r="E14" s="9">
        <f t="shared" si="1"/>
        <v>63556.851311953345</v>
      </c>
      <c r="F14" s="10">
        <f t="shared" si="2"/>
        <v>36443.148688046655</v>
      </c>
    </row>
    <row r="15" spans="1:6" ht="20.100000000000001" customHeight="1" x14ac:dyDescent="0.25">
      <c r="B15" s="1">
        <v>2016</v>
      </c>
      <c r="C15" s="1">
        <v>4</v>
      </c>
      <c r="D15" s="9">
        <f t="shared" si="0"/>
        <v>10412.328196584756</v>
      </c>
      <c r="E15" s="9">
        <f t="shared" si="1"/>
        <v>73969.179508538102</v>
      </c>
      <c r="F15" s="10">
        <f t="shared" si="2"/>
        <v>26030.820491461898</v>
      </c>
    </row>
    <row r="16" spans="1:6" ht="20.100000000000001" customHeight="1" x14ac:dyDescent="0.25">
      <c r="B16" s="1">
        <v>2017</v>
      </c>
      <c r="C16" s="1">
        <v>5</v>
      </c>
      <c r="D16" s="9">
        <f t="shared" si="0"/>
        <v>7437.3772832748255</v>
      </c>
      <c r="E16" s="9">
        <f t="shared" si="1"/>
        <v>81406.556791812924</v>
      </c>
      <c r="F16" s="10">
        <f t="shared" si="2"/>
        <v>18593.443208187076</v>
      </c>
    </row>
    <row r="17" spans="2:6" ht="20.100000000000001" customHeight="1" x14ac:dyDescent="0.25">
      <c r="B17" s="1">
        <v>2018</v>
      </c>
      <c r="C17" s="1">
        <v>6</v>
      </c>
      <c r="D17" s="9">
        <f t="shared" si="0"/>
        <v>5312.4123451963042</v>
      </c>
      <c r="E17" s="9">
        <f t="shared" si="1"/>
        <v>86718.969137009233</v>
      </c>
      <c r="F17" s="10">
        <f t="shared" si="2"/>
        <v>13281.030862990767</v>
      </c>
    </row>
    <row r="18" spans="2:6" ht="20.100000000000001" customHeight="1" x14ac:dyDescent="0.25">
      <c r="B18" s="1">
        <v>2019</v>
      </c>
      <c r="C18" s="1">
        <v>7</v>
      </c>
      <c r="D18" s="9">
        <f t="shared" si="0"/>
        <v>3281.0308629907613</v>
      </c>
      <c r="E18" s="9">
        <f t="shared" si="1"/>
        <v>90000</v>
      </c>
      <c r="F18" s="10">
        <f t="shared" si="2"/>
        <v>10000</v>
      </c>
    </row>
    <row r="19" spans="2:6" ht="19.5" customHeight="1" x14ac:dyDescent="0.25"/>
  </sheetData>
  <mergeCells count="2">
    <mergeCell ref="B3:C3"/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D8BF-4EA1-48C3-9614-DB0964B4265F}">
  <dimension ref="A1:G19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4" width="16.7109375" customWidth="1"/>
    <col min="5" max="5" width="14.5703125" customWidth="1"/>
    <col min="6" max="7" width="12.5703125" bestFit="1" customWidth="1"/>
  </cols>
  <sheetData>
    <row r="1" spans="1:7" ht="20.100000000000001" customHeight="1" x14ac:dyDescent="0.3">
      <c r="B1" s="4" t="s">
        <v>0</v>
      </c>
      <c r="C1" s="4"/>
      <c r="D1" s="4"/>
      <c r="E1" s="4"/>
      <c r="F1" s="4"/>
      <c r="G1" s="4"/>
    </row>
    <row r="3" spans="1:7" ht="20.100000000000001" customHeight="1" x14ac:dyDescent="0.25">
      <c r="B3" s="2" t="s">
        <v>1</v>
      </c>
      <c r="C3" s="3"/>
    </row>
    <row r="4" spans="1:7" ht="20.100000000000001" customHeight="1" x14ac:dyDescent="0.25">
      <c r="B4" s="1" t="s">
        <v>2</v>
      </c>
      <c r="C4" s="5">
        <v>100000</v>
      </c>
      <c r="D4" s="11"/>
    </row>
    <row r="5" spans="1:7" ht="20.100000000000001" customHeight="1" x14ac:dyDescent="0.25">
      <c r="B5" s="1" t="s">
        <v>3</v>
      </c>
      <c r="C5" s="1">
        <v>2012</v>
      </c>
      <c r="D5" s="12"/>
    </row>
    <row r="6" spans="1:7" ht="20.100000000000001" customHeight="1" x14ac:dyDescent="0.25">
      <c r="B6" s="1" t="s">
        <v>4</v>
      </c>
      <c r="C6" s="5">
        <v>10000</v>
      </c>
      <c r="D6" s="11"/>
    </row>
    <row r="7" spans="1:7" ht="20.100000000000001" customHeight="1" x14ac:dyDescent="0.25">
      <c r="B7" s="1" t="s">
        <v>5</v>
      </c>
      <c r="C7" s="1">
        <v>7</v>
      </c>
      <c r="D7" s="12"/>
    </row>
    <row r="8" spans="1:7" ht="20.100000000000001" customHeight="1" x14ac:dyDescent="0.25">
      <c r="B8" s="1" t="s">
        <v>6</v>
      </c>
      <c r="C8" s="1">
        <v>5000</v>
      </c>
      <c r="D8" s="12"/>
    </row>
    <row r="9" spans="1:7" ht="24" customHeight="1" x14ac:dyDescent="0.25"/>
    <row r="10" spans="1:7" ht="30.75" customHeight="1" x14ac:dyDescent="0.25">
      <c r="A10" s="6"/>
      <c r="B10" s="7" t="s">
        <v>7</v>
      </c>
      <c r="C10" s="7" t="s">
        <v>8</v>
      </c>
      <c r="D10" s="7" t="s">
        <v>12</v>
      </c>
      <c r="E10" s="7" t="s">
        <v>9</v>
      </c>
      <c r="F10" s="8" t="s">
        <v>10</v>
      </c>
      <c r="G10" s="8" t="s">
        <v>11</v>
      </c>
    </row>
    <row r="11" spans="1:7" ht="20.100000000000001" customHeight="1" x14ac:dyDescent="0.25">
      <c r="B11" s="1">
        <v>2012</v>
      </c>
      <c r="C11" s="1">
        <v>0</v>
      </c>
      <c r="D11" s="1"/>
      <c r="E11" s="9"/>
      <c r="F11" s="1"/>
      <c r="G11" s="10"/>
    </row>
    <row r="12" spans="1:7" ht="20.100000000000001" customHeight="1" x14ac:dyDescent="0.25">
      <c r="B12" s="1">
        <v>2013</v>
      </c>
      <c r="C12" s="1">
        <v>1</v>
      </c>
      <c r="D12" s="1">
        <v>835</v>
      </c>
      <c r="E12" s="9">
        <f>(($C$4-$C$6)/$C$8)*D12</f>
        <v>15030</v>
      </c>
      <c r="F12" s="9">
        <f>F11+E12</f>
        <v>15030</v>
      </c>
      <c r="G12" s="10">
        <f>$C$4-F12</f>
        <v>84970</v>
      </c>
    </row>
    <row r="13" spans="1:7" ht="20.100000000000001" customHeight="1" x14ac:dyDescent="0.25">
      <c r="B13" s="1">
        <v>2014</v>
      </c>
      <c r="C13" s="1">
        <v>2</v>
      </c>
      <c r="D13" s="1">
        <v>825</v>
      </c>
      <c r="E13" s="9">
        <f t="shared" ref="E13:E18" si="0">(($C$4-$C$6)/$C$8)*D13</f>
        <v>14850</v>
      </c>
      <c r="F13" s="9">
        <f t="shared" ref="F13:F18" si="1">F12+E13</f>
        <v>29880</v>
      </c>
      <c r="G13" s="10">
        <f t="shared" ref="G13:G18" si="2">$C$4-F13</f>
        <v>70120</v>
      </c>
    </row>
    <row r="14" spans="1:7" ht="20.100000000000001" customHeight="1" x14ac:dyDescent="0.25">
      <c r="B14" s="1">
        <v>2015</v>
      </c>
      <c r="C14" s="1">
        <v>3</v>
      </c>
      <c r="D14" s="1">
        <v>770</v>
      </c>
      <c r="E14" s="9">
        <f t="shared" si="0"/>
        <v>13860</v>
      </c>
      <c r="F14" s="9">
        <f t="shared" si="1"/>
        <v>43740</v>
      </c>
      <c r="G14" s="10">
        <f t="shared" si="2"/>
        <v>56260</v>
      </c>
    </row>
    <row r="15" spans="1:7" ht="20.100000000000001" customHeight="1" x14ac:dyDescent="0.25">
      <c r="B15" s="1">
        <v>2016</v>
      </c>
      <c r="C15" s="1">
        <v>4</v>
      </c>
      <c r="D15" s="1">
        <v>730</v>
      </c>
      <c r="E15" s="9">
        <f t="shared" si="0"/>
        <v>13140</v>
      </c>
      <c r="F15" s="9">
        <f t="shared" si="1"/>
        <v>56880</v>
      </c>
      <c r="G15" s="10">
        <f t="shared" si="2"/>
        <v>43120</v>
      </c>
    </row>
    <row r="16" spans="1:7" ht="20.100000000000001" customHeight="1" x14ac:dyDescent="0.25">
      <c r="B16" s="1">
        <v>2017</v>
      </c>
      <c r="C16" s="1">
        <v>5</v>
      </c>
      <c r="D16" s="1">
        <v>670</v>
      </c>
      <c r="E16" s="9">
        <f t="shared" si="0"/>
        <v>12060</v>
      </c>
      <c r="F16" s="9">
        <f t="shared" si="1"/>
        <v>68940</v>
      </c>
      <c r="G16" s="10">
        <f t="shared" si="2"/>
        <v>31060</v>
      </c>
    </row>
    <row r="17" spans="2:7" ht="20.100000000000001" customHeight="1" x14ac:dyDescent="0.25">
      <c r="B17" s="1">
        <v>2018</v>
      </c>
      <c r="C17" s="1">
        <v>6</v>
      </c>
      <c r="D17" s="1">
        <v>620</v>
      </c>
      <c r="E17" s="9">
        <f t="shared" si="0"/>
        <v>11160</v>
      </c>
      <c r="F17" s="9">
        <f t="shared" si="1"/>
        <v>80100</v>
      </c>
      <c r="G17" s="10">
        <f t="shared" si="2"/>
        <v>19900</v>
      </c>
    </row>
    <row r="18" spans="2:7" ht="20.100000000000001" customHeight="1" x14ac:dyDescent="0.25">
      <c r="B18" s="1">
        <v>2019</v>
      </c>
      <c r="C18" s="1">
        <v>7</v>
      </c>
      <c r="D18" s="1">
        <v>550</v>
      </c>
      <c r="E18" s="9">
        <f t="shared" si="0"/>
        <v>9900</v>
      </c>
      <c r="F18" s="9">
        <f t="shared" si="1"/>
        <v>90000</v>
      </c>
      <c r="G18" s="10">
        <f t="shared" si="2"/>
        <v>10000</v>
      </c>
    </row>
    <row r="19" spans="2:7" ht="19.5" customHeight="1" x14ac:dyDescent="0.25"/>
  </sheetData>
  <mergeCells count="2">
    <mergeCell ref="B3:C3"/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1FF8-5FC2-45FC-AE7E-302ED3AE37D3}">
  <dimension ref="A1:F19"/>
  <sheetViews>
    <sheetView showGridLines="0" workbookViewId="0">
      <selection activeCell="D12" sqref="D12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  <col min="5" max="6" width="12.5703125" bestFit="1" customWidth="1"/>
    <col min="7" max="7" width="9.140625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3</v>
      </c>
      <c r="C5" s="1">
        <v>2012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5</v>
      </c>
      <c r="C7" s="1">
        <v>7</v>
      </c>
    </row>
    <row r="8" spans="1:6" ht="20.100000000000001" customHeight="1" x14ac:dyDescent="0.25">
      <c r="B8" s="1" t="s">
        <v>6</v>
      </c>
      <c r="C8" s="1">
        <v>5000</v>
      </c>
    </row>
    <row r="9" spans="1:6" ht="18.75" customHeight="1" x14ac:dyDescent="0.25"/>
    <row r="10" spans="1:6" ht="30.75" customHeight="1" x14ac:dyDescent="0.25">
      <c r="A10" s="6"/>
      <c r="B10" s="7" t="s">
        <v>7</v>
      </c>
      <c r="C10" s="7" t="s">
        <v>8</v>
      </c>
      <c r="D10" s="7" t="s">
        <v>9</v>
      </c>
      <c r="E10" s="8" t="s">
        <v>10</v>
      </c>
      <c r="F10" s="8" t="s">
        <v>11</v>
      </c>
    </row>
    <row r="11" spans="1:6" ht="20.100000000000001" customHeight="1" x14ac:dyDescent="0.25">
      <c r="B11" s="1">
        <v>2012</v>
      </c>
      <c r="C11" s="1">
        <v>0</v>
      </c>
      <c r="D11" s="9"/>
      <c r="E11" s="1"/>
      <c r="F11" s="10">
        <f>$C$4</f>
        <v>100000</v>
      </c>
    </row>
    <row r="12" spans="1:6" ht="20.100000000000001" customHeight="1" x14ac:dyDescent="0.25">
      <c r="B12" s="1">
        <v>2013</v>
      </c>
      <c r="C12" s="1">
        <v>1</v>
      </c>
      <c r="D12" s="9">
        <f>VDB($C$4,$C$6,$C$7,C11,C12)</f>
        <v>28571.428571428569</v>
      </c>
      <c r="E12" s="9">
        <f>VDB($C$4,$C$6,$C$7,$C$11,C12)</f>
        <v>28571.428571428569</v>
      </c>
      <c r="F12" s="10">
        <f>$C$4-E12</f>
        <v>71428.571428571435</v>
      </c>
    </row>
    <row r="13" spans="1:6" ht="20.100000000000001" customHeight="1" x14ac:dyDescent="0.25">
      <c r="B13" s="1">
        <v>2014</v>
      </c>
      <c r="C13" s="1">
        <v>2</v>
      </c>
      <c r="D13" s="9">
        <f t="shared" ref="D13:D18" si="0">VDB($C$4,$C$6,$C$7,C12,C13)</f>
        <v>20408.163265306124</v>
      </c>
      <c r="E13" s="9">
        <f>VDB($C$4,$C$6,$C$7,$C$11,C13)</f>
        <v>48979.591836734689</v>
      </c>
      <c r="F13" s="10">
        <f t="shared" ref="F13:F18" si="1">$C$4-E13</f>
        <v>51020.408163265311</v>
      </c>
    </row>
    <row r="14" spans="1:6" ht="20.100000000000001" customHeight="1" x14ac:dyDescent="0.25">
      <c r="B14" s="1">
        <v>2015</v>
      </c>
      <c r="C14" s="1">
        <v>3</v>
      </c>
      <c r="D14" s="9">
        <f t="shared" si="0"/>
        <v>14577.25947521866</v>
      </c>
      <c r="E14" s="9">
        <f>VDB($C$4,$C$6,$C$7,$C$11,C14)</f>
        <v>63556.851311953345</v>
      </c>
      <c r="F14" s="10">
        <f t="shared" si="1"/>
        <v>36443.148688046655</v>
      </c>
    </row>
    <row r="15" spans="1:6" ht="20.100000000000001" customHeight="1" x14ac:dyDescent="0.25">
      <c r="B15" s="1">
        <v>2016</v>
      </c>
      <c r="C15" s="1">
        <v>4</v>
      </c>
      <c r="D15" s="9">
        <f t="shared" si="0"/>
        <v>10412.328196584758</v>
      </c>
      <c r="E15" s="9">
        <f>VDB($C$4,$C$6,$C$7,$C$11,C15)</f>
        <v>73969.179508538102</v>
      </c>
      <c r="F15" s="10">
        <f t="shared" si="1"/>
        <v>26030.820491461898</v>
      </c>
    </row>
    <row r="16" spans="1:6" ht="20.100000000000001" customHeight="1" x14ac:dyDescent="0.25">
      <c r="B16" s="1">
        <v>2017</v>
      </c>
      <c r="C16" s="1">
        <v>5</v>
      </c>
      <c r="D16" s="9">
        <f t="shared" si="0"/>
        <v>7437.3772832748273</v>
      </c>
      <c r="E16" s="9">
        <f>VDB($C$4,$C$6,$C$7,$C$11,C16)</f>
        <v>81406.556791812924</v>
      </c>
      <c r="F16" s="10">
        <f t="shared" si="1"/>
        <v>18593.443208187076</v>
      </c>
    </row>
    <row r="17" spans="2:6" ht="20.100000000000001" customHeight="1" x14ac:dyDescent="0.25">
      <c r="B17" s="1">
        <v>2018</v>
      </c>
      <c r="C17" s="1">
        <v>6</v>
      </c>
      <c r="D17" s="9">
        <f t="shared" si="0"/>
        <v>5312.4123451963051</v>
      </c>
      <c r="E17" s="9">
        <f>VDB($C$4,$C$6,$C$7,$C$11,C17)</f>
        <v>86718.969137009233</v>
      </c>
      <c r="F17" s="10">
        <f t="shared" si="1"/>
        <v>13281.030862990767</v>
      </c>
    </row>
    <row r="18" spans="2:6" ht="20.100000000000001" customHeight="1" x14ac:dyDescent="0.25">
      <c r="B18" s="1">
        <v>2019</v>
      </c>
      <c r="C18" s="1">
        <v>7</v>
      </c>
      <c r="D18" s="9">
        <f t="shared" si="0"/>
        <v>3281.0308629907631</v>
      </c>
      <c r="E18" s="9">
        <f>VDB($C$4,$C$6,$C$7,$C$11,C18)</f>
        <v>90000</v>
      </c>
      <c r="F18" s="10">
        <f t="shared" si="1"/>
        <v>10000</v>
      </c>
    </row>
    <row r="19" spans="2:6" ht="19.5" customHeight="1" x14ac:dyDescent="0.25"/>
  </sheetData>
  <mergeCells count="2">
    <mergeCell ref="B3:C3"/>
    <mergeCell ref="B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A751-83C4-4C0D-B072-C513D89C5267}">
  <dimension ref="A1:F18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  <col min="5" max="6" width="12.5703125" bestFit="1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13</v>
      </c>
      <c r="C5" s="13">
        <v>41274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15</v>
      </c>
      <c r="C7" s="14">
        <v>0.15</v>
      </c>
    </row>
    <row r="8" spans="1:6" ht="18.75" customHeight="1" x14ac:dyDescent="0.25"/>
    <row r="9" spans="1:6" ht="30.75" customHeight="1" x14ac:dyDescent="0.25">
      <c r="A9" s="6"/>
      <c r="B9" s="7" t="s">
        <v>14</v>
      </c>
      <c r="C9" s="7" t="s">
        <v>8</v>
      </c>
      <c r="D9" s="7" t="s">
        <v>9</v>
      </c>
      <c r="E9" s="8" t="s">
        <v>10</v>
      </c>
      <c r="F9" s="8" t="s">
        <v>11</v>
      </c>
    </row>
    <row r="10" spans="1:6" ht="20.100000000000001" customHeight="1" x14ac:dyDescent="0.25">
      <c r="B10" s="13">
        <v>41274</v>
      </c>
      <c r="C10" s="1">
        <v>0</v>
      </c>
      <c r="D10" s="1">
        <f>AMORLINC($C$4,$C$5,$B$11,$C$6,C10,$C$7)</f>
        <v>15000</v>
      </c>
      <c r="E10" s="1">
        <f>$D$10</f>
        <v>15000</v>
      </c>
      <c r="F10" s="10">
        <f>$C$4-E10</f>
        <v>85000</v>
      </c>
    </row>
    <row r="11" spans="1:6" ht="20.100000000000001" customHeight="1" x14ac:dyDescent="0.25">
      <c r="B11" s="13">
        <v>41639</v>
      </c>
      <c r="C11" s="1">
        <v>1</v>
      </c>
      <c r="D11" s="1">
        <f t="shared" ref="D11:D17" si="0">AMORLINC($C$4,$C$5,$B$11,$C$6,C11,$C$7)</f>
        <v>15000</v>
      </c>
      <c r="E11" s="9">
        <f>E10+D11</f>
        <v>30000</v>
      </c>
      <c r="F11" s="10">
        <f t="shared" ref="F11:F17" si="1">$C$4-E11</f>
        <v>70000</v>
      </c>
    </row>
    <row r="12" spans="1:6" ht="20.100000000000001" customHeight="1" x14ac:dyDescent="0.25">
      <c r="B12" s="13">
        <v>42004</v>
      </c>
      <c r="C12" s="1">
        <v>2</v>
      </c>
      <c r="D12" s="1">
        <f t="shared" si="0"/>
        <v>15000</v>
      </c>
      <c r="E12" s="9">
        <f t="shared" ref="E12:E17" si="2">E11+D12</f>
        <v>45000</v>
      </c>
      <c r="F12" s="10">
        <f t="shared" si="1"/>
        <v>55000</v>
      </c>
    </row>
    <row r="13" spans="1:6" ht="20.100000000000001" customHeight="1" x14ac:dyDescent="0.25">
      <c r="B13" s="13">
        <v>42369</v>
      </c>
      <c r="C13" s="1">
        <v>3</v>
      </c>
      <c r="D13" s="1">
        <f t="shared" si="0"/>
        <v>15000</v>
      </c>
      <c r="E13" s="9">
        <f t="shared" si="2"/>
        <v>60000</v>
      </c>
      <c r="F13" s="10">
        <f t="shared" si="1"/>
        <v>40000</v>
      </c>
    </row>
    <row r="14" spans="1:6" ht="20.100000000000001" customHeight="1" x14ac:dyDescent="0.25">
      <c r="B14" s="13">
        <v>42735</v>
      </c>
      <c r="C14" s="1">
        <v>4</v>
      </c>
      <c r="D14" s="1">
        <f t="shared" si="0"/>
        <v>15000</v>
      </c>
      <c r="E14" s="9">
        <f t="shared" si="2"/>
        <v>75000</v>
      </c>
      <c r="F14" s="10">
        <f t="shared" si="1"/>
        <v>25000</v>
      </c>
    </row>
    <row r="15" spans="1:6" ht="20.100000000000001" customHeight="1" x14ac:dyDescent="0.25">
      <c r="B15" s="13">
        <v>43100</v>
      </c>
      <c r="C15" s="1">
        <v>5</v>
      </c>
      <c r="D15" s="1">
        <f t="shared" si="0"/>
        <v>15000</v>
      </c>
      <c r="E15" s="9">
        <f t="shared" si="2"/>
        <v>90000</v>
      </c>
      <c r="F15" s="10">
        <f t="shared" si="1"/>
        <v>10000</v>
      </c>
    </row>
    <row r="16" spans="1:6" ht="20.100000000000001" customHeight="1" x14ac:dyDescent="0.25">
      <c r="B16" s="13">
        <v>43465</v>
      </c>
      <c r="C16" s="1">
        <v>6</v>
      </c>
      <c r="D16" s="1">
        <f t="shared" si="0"/>
        <v>0</v>
      </c>
      <c r="E16" s="9">
        <f t="shared" si="2"/>
        <v>90000</v>
      </c>
      <c r="F16" s="10">
        <f t="shared" si="1"/>
        <v>10000</v>
      </c>
    </row>
    <row r="17" spans="2:6" ht="20.100000000000001" customHeight="1" x14ac:dyDescent="0.25">
      <c r="B17" s="13">
        <v>43830</v>
      </c>
      <c r="C17" s="1">
        <v>7</v>
      </c>
      <c r="D17" s="1">
        <f t="shared" si="0"/>
        <v>0</v>
      </c>
      <c r="E17" s="9">
        <f t="shared" si="2"/>
        <v>90000</v>
      </c>
      <c r="F17" s="10">
        <f t="shared" si="1"/>
        <v>10000</v>
      </c>
    </row>
    <row r="18" spans="2:6" ht="19.5" customHeight="1" x14ac:dyDescent="0.25">
      <c r="B18" t="s">
        <v>16</v>
      </c>
      <c r="D18" s="15"/>
    </row>
  </sheetData>
  <mergeCells count="2">
    <mergeCell ref="B3:C3"/>
    <mergeCell ref="B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716B-829D-4935-8446-ACEAD7C3F593}">
  <dimension ref="A1:F18"/>
  <sheetViews>
    <sheetView showGridLines="0" tabSelected="1" workbookViewId="0">
      <selection activeCell="F11" sqref="F11:F17"/>
    </sheetView>
  </sheetViews>
  <sheetFormatPr defaultRowHeight="20.100000000000001" customHeight="1" x14ac:dyDescent="0.25"/>
  <cols>
    <col min="1" max="1" width="3.85546875" customWidth="1"/>
    <col min="2" max="2" width="23.85546875" customWidth="1"/>
    <col min="3" max="3" width="16.7109375" customWidth="1"/>
    <col min="4" max="4" width="14.5703125" customWidth="1"/>
    <col min="5" max="6" width="12.5703125" bestFit="1" customWidth="1"/>
  </cols>
  <sheetData>
    <row r="1" spans="1:6" ht="20.100000000000001" customHeight="1" x14ac:dyDescent="0.3">
      <c r="B1" s="4" t="s">
        <v>0</v>
      </c>
      <c r="C1" s="4"/>
      <c r="D1" s="4"/>
      <c r="E1" s="4"/>
      <c r="F1" s="4"/>
    </row>
    <row r="3" spans="1:6" ht="20.100000000000001" customHeight="1" x14ac:dyDescent="0.25">
      <c r="B3" s="2" t="s">
        <v>1</v>
      </c>
      <c r="C3" s="3"/>
    </row>
    <row r="4" spans="1:6" ht="20.100000000000001" customHeight="1" x14ac:dyDescent="0.25">
      <c r="B4" s="1" t="s">
        <v>2</v>
      </c>
      <c r="C4" s="5">
        <v>100000</v>
      </c>
    </row>
    <row r="5" spans="1:6" ht="20.100000000000001" customHeight="1" x14ac:dyDescent="0.25">
      <c r="B5" s="1" t="s">
        <v>13</v>
      </c>
      <c r="C5" s="13">
        <v>41274</v>
      </c>
    </row>
    <row r="6" spans="1:6" ht="20.100000000000001" customHeight="1" x14ac:dyDescent="0.25">
      <c r="B6" s="1" t="s">
        <v>4</v>
      </c>
      <c r="C6" s="5">
        <v>10000</v>
      </c>
    </row>
    <row r="7" spans="1:6" ht="20.100000000000001" customHeight="1" x14ac:dyDescent="0.25">
      <c r="B7" s="1" t="s">
        <v>15</v>
      </c>
      <c r="C7" s="14">
        <v>0.15</v>
      </c>
    </row>
    <row r="8" spans="1:6" ht="18.75" customHeight="1" x14ac:dyDescent="0.25"/>
    <row r="9" spans="1:6" ht="30.75" customHeight="1" x14ac:dyDescent="0.25">
      <c r="A9" s="6"/>
      <c r="B9" s="7" t="s">
        <v>14</v>
      </c>
      <c r="C9" s="7" t="s">
        <v>8</v>
      </c>
      <c r="D9" s="7" t="s">
        <v>9</v>
      </c>
      <c r="E9" s="8" t="s">
        <v>10</v>
      </c>
      <c r="F9" s="8" t="s">
        <v>11</v>
      </c>
    </row>
    <row r="10" spans="1:6" ht="20.100000000000001" customHeight="1" x14ac:dyDescent="0.25">
      <c r="B10" s="13">
        <v>41274</v>
      </c>
      <c r="C10" s="1">
        <v>0</v>
      </c>
      <c r="D10" s="1"/>
      <c r="E10" s="1"/>
      <c r="F10" s="10"/>
    </row>
    <row r="11" spans="1:6" ht="20.100000000000001" customHeight="1" x14ac:dyDescent="0.25">
      <c r="B11" s="13">
        <v>41639</v>
      </c>
      <c r="C11" s="1">
        <v>1</v>
      </c>
      <c r="D11" s="1">
        <f>AMORDEGRC($C$4,$C$5,$B$11,$C$6,C10,$C$7)</f>
        <v>37500</v>
      </c>
      <c r="E11" s="9">
        <f>E10+D11</f>
        <v>37500</v>
      </c>
      <c r="F11" s="10">
        <f>$C$4-E11</f>
        <v>62500</v>
      </c>
    </row>
    <row r="12" spans="1:6" ht="20.100000000000001" customHeight="1" x14ac:dyDescent="0.25">
      <c r="B12" s="13">
        <v>42004</v>
      </c>
      <c r="C12" s="1">
        <v>2</v>
      </c>
      <c r="D12" s="1">
        <f t="shared" ref="D12:D17" si="0">AMORDEGRC($C$4,$C$5,$B$11,$C$6,C11,$C$7)</f>
        <v>23438</v>
      </c>
      <c r="E12" s="9">
        <f t="shared" ref="E12:E17" si="1">E11+D12</f>
        <v>60938</v>
      </c>
      <c r="F12" s="10">
        <f t="shared" ref="F12:F17" si="2">$C$4-E12</f>
        <v>39062</v>
      </c>
    </row>
    <row r="13" spans="1:6" ht="20.100000000000001" customHeight="1" x14ac:dyDescent="0.25">
      <c r="B13" s="13">
        <v>42369</v>
      </c>
      <c r="C13" s="1">
        <v>3</v>
      </c>
      <c r="D13" s="1">
        <f t="shared" si="0"/>
        <v>14648</v>
      </c>
      <c r="E13" s="9">
        <f t="shared" si="1"/>
        <v>75586</v>
      </c>
      <c r="F13" s="10">
        <f t="shared" si="2"/>
        <v>24414</v>
      </c>
    </row>
    <row r="14" spans="1:6" ht="20.100000000000001" customHeight="1" x14ac:dyDescent="0.25">
      <c r="B14" s="13">
        <v>42735</v>
      </c>
      <c r="C14" s="1">
        <v>4</v>
      </c>
      <c r="D14" s="1">
        <f t="shared" si="0"/>
        <v>9155</v>
      </c>
      <c r="E14" s="9">
        <f t="shared" si="1"/>
        <v>84741</v>
      </c>
      <c r="F14" s="10">
        <f t="shared" si="2"/>
        <v>15259</v>
      </c>
    </row>
    <row r="15" spans="1:6" ht="20.100000000000001" customHeight="1" x14ac:dyDescent="0.25">
      <c r="B15" s="13">
        <v>43100</v>
      </c>
      <c r="C15" s="1">
        <v>5</v>
      </c>
      <c r="D15" s="1">
        <f t="shared" si="0"/>
        <v>5722</v>
      </c>
      <c r="E15" s="9">
        <f t="shared" si="1"/>
        <v>90463</v>
      </c>
      <c r="F15" s="10">
        <f t="shared" si="2"/>
        <v>9537</v>
      </c>
    </row>
    <row r="16" spans="1:6" ht="20.100000000000001" customHeight="1" x14ac:dyDescent="0.25">
      <c r="B16" s="13">
        <v>43465</v>
      </c>
      <c r="C16" s="1">
        <v>6</v>
      </c>
      <c r="D16" s="1">
        <f t="shared" si="0"/>
        <v>0</v>
      </c>
      <c r="E16" s="9">
        <f t="shared" si="1"/>
        <v>90463</v>
      </c>
      <c r="F16" s="10">
        <f t="shared" si="2"/>
        <v>9537</v>
      </c>
    </row>
    <row r="17" spans="2:6" ht="20.100000000000001" customHeight="1" x14ac:dyDescent="0.25">
      <c r="B17" s="13">
        <v>43830</v>
      </c>
      <c r="C17" s="1">
        <v>7</v>
      </c>
      <c r="D17" s="1">
        <f t="shared" si="0"/>
        <v>0</v>
      </c>
      <c r="E17" s="9">
        <f t="shared" si="1"/>
        <v>90463</v>
      </c>
      <c r="F17" s="10">
        <f t="shared" si="2"/>
        <v>9537</v>
      </c>
    </row>
    <row r="18" spans="2:6" ht="19.5" customHeight="1" x14ac:dyDescent="0.25">
      <c r="B18" t="s">
        <v>16</v>
      </c>
      <c r="D18" s="15"/>
    </row>
  </sheetData>
  <mergeCells count="2">
    <mergeCell ref="B3:C3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Asset Info</vt:lpstr>
      <vt:lpstr>SLN</vt:lpstr>
      <vt:lpstr>SYD</vt:lpstr>
      <vt:lpstr>DB</vt:lpstr>
      <vt:lpstr>DDB</vt:lpstr>
      <vt:lpstr>units</vt:lpstr>
      <vt:lpstr>VDB</vt:lpstr>
      <vt:lpstr>AMORLINC</vt:lpstr>
      <vt:lpstr>AMORDEGRC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2022-02-02T09:56:44Z</dcterms:modified>
</cp:coreProperties>
</file>