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a3041df4738d062/Desktop/SoftEko/Calculate Time in Excel/"/>
    </mc:Choice>
  </mc:AlternateContent>
  <xr:revisionPtr revIDLastSave="797" documentId="8_{438B13C9-78FA-42E2-B708-EFF49000A368}" xr6:coauthVersionLast="47" xr6:coauthVersionMax="47" xr10:uidLastSave="{B2F31248-331F-4B04-8477-2365B893B935}"/>
  <bookViews>
    <workbookView xWindow="-120" yWindow="-120" windowWidth="20730" windowHeight="11160" firstSheet="3" activeTab="3" xr2:uid="{E9006C40-9375-471B-B8E7-5C8E11C97A1E}"/>
  </bookViews>
  <sheets>
    <sheet name="Dataset" sheetId="3" r:id="rId1"/>
    <sheet name="Difference" sheetId="4" r:id="rId2"/>
    <sheet name="Difference in h,mm,ss" sheetId="5" r:id="rId3"/>
    <sheet name="Difference in hours" sheetId="6" r:id="rId4"/>
    <sheet name="Difference in Minutes" sheetId="7" state="hidden" r:id="rId5"/>
    <sheet name="Difference in Seconds" sheetId="8" state="hidden" r:id="rId6"/>
    <sheet name="Using TEXT to get Hour" sheetId="9" r:id="rId7"/>
    <sheet name="Using TEXT to Get Minutes" sheetId="10" state="hidden" r:id="rId8"/>
    <sheet name="Using TEXT to Get Seconds" sheetId="11" state="hidden" r:id="rId9"/>
    <sheet name="TEXT to Get Hour &amp; Minutes" sheetId="12" state="hidden" r:id="rId10"/>
    <sheet name="TEXT to Get Hour &amp; Min &amp; Sec" sheetId="13" state="hidden" r:id="rId11"/>
    <sheet name="One Unit Time " sheetId="14" state="hidden" r:id="rId12"/>
    <sheet name="Using  NOW " sheetId="18" r:id="rId13"/>
    <sheet name="Using TIME" sheetId="15" r:id="rId14"/>
    <sheet name="Using TEXT &amp; NOW" sheetId="16" r:id="rId15"/>
    <sheet name="Display" sheetId="17" r:id="rId16"/>
    <sheet name="Using IF" sheetId="19" r:id="rId17"/>
    <sheet name="Using IF , TEXT, ABS to Show -" sheetId="20" r:id="rId18"/>
    <sheet name="Add Under 24 hours" sheetId="21" r:id="rId19"/>
    <sheet name="Add Under or Over 24 hours" sheetId="23" r:id="rId20"/>
    <sheet name="Subtract Under 24 hours" sheetId="22" r:id="rId21"/>
    <sheet name="Add Under 60 minutes" sheetId="25" r:id="rId22"/>
    <sheet name="Add Under 60 Seconds" sheetId="26" r:id="rId23"/>
    <sheet name="Subtract Under or Over 24 hours" sheetId="24" r:id="rId24"/>
    <sheet name="Add Under or Over 60 minutes" sheetId="27" r:id="rId25"/>
    <sheet name="Subtract Under 60 minutes" sheetId="29" r:id="rId26"/>
    <sheet name="SubtractUnder or Over 60 minute" sheetId="31" r:id="rId27"/>
    <sheet name="Add Under or Over 60 Seconds" sheetId="28" r:id="rId28"/>
    <sheet name="Subtract Under 60 Seconds" sheetId="30" r:id="rId29"/>
    <sheet name="Subtrac Under or Over 60 Second" sheetId="32" r:id="rId30"/>
    <sheet name="Using SUM" sheetId="35" r:id="rId31"/>
    <sheet name="Using TEXT &amp; SUM" sheetId="33" r:id="rId32"/>
    <sheet name="Practice Section " sheetId="37" r:id="rId3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8" l="1"/>
  <c r="E4" i="7"/>
  <c r="C10" i="33"/>
  <c r="C9" i="33"/>
  <c r="F4" i="35"/>
  <c r="D4" i="32"/>
  <c r="E5" i="30"/>
  <c r="D4" i="31"/>
  <c r="E4" i="30"/>
  <c r="E4" i="29"/>
  <c r="D4" i="24"/>
  <c r="E4" i="22"/>
  <c r="D4" i="28"/>
  <c r="E4" i="26"/>
  <c r="D4" i="27"/>
  <c r="E4" i="25"/>
  <c r="D4" i="23"/>
  <c r="E4" i="21"/>
  <c r="E4" i="20"/>
  <c r="E4" i="19"/>
  <c r="E11" i="19"/>
  <c r="E4" i="17"/>
  <c r="D4" i="16"/>
  <c r="D4" i="15"/>
  <c r="D4" i="18"/>
  <c r="E4" i="9"/>
  <c r="F4" i="6"/>
  <c r="E4" i="6"/>
  <c r="E5" i="4"/>
  <c r="E6" i="4"/>
  <c r="E7" i="4"/>
  <c r="E8" i="4"/>
  <c r="E9" i="4"/>
  <c r="E10" i="4"/>
  <c r="E11" i="4"/>
  <c r="E4" i="4"/>
  <c r="F6" i="35"/>
  <c r="F5" i="35"/>
  <c r="D5" i="28"/>
  <c r="D6" i="28"/>
  <c r="D7" i="28"/>
  <c r="D8" i="28"/>
  <c r="E6" i="30"/>
  <c r="E7" i="30"/>
  <c r="E8" i="30"/>
  <c r="E9" i="30"/>
  <c r="E10" i="30"/>
  <c r="E11" i="30"/>
  <c r="E5" i="26"/>
  <c r="E6" i="26"/>
  <c r="E7" i="26"/>
  <c r="E8" i="26"/>
  <c r="E9" i="26"/>
  <c r="E10" i="26"/>
  <c r="E11" i="26"/>
  <c r="E5" i="29"/>
  <c r="E6" i="29"/>
  <c r="E7" i="29"/>
  <c r="E8" i="29"/>
  <c r="E9" i="29"/>
  <c r="E10" i="29"/>
  <c r="E11" i="29"/>
  <c r="E5" i="25"/>
  <c r="E6" i="25"/>
  <c r="E7" i="25"/>
  <c r="E8" i="25"/>
  <c r="E9" i="25"/>
  <c r="E10" i="25"/>
  <c r="E11" i="25"/>
  <c r="E5" i="22"/>
  <c r="E6" i="22"/>
  <c r="E7" i="22"/>
  <c r="E8" i="22"/>
  <c r="E9" i="22"/>
  <c r="E10" i="22"/>
  <c r="E11" i="22"/>
  <c r="E5" i="21"/>
  <c r="E6" i="21"/>
  <c r="E7" i="21"/>
  <c r="E8" i="21"/>
  <c r="E9" i="21"/>
  <c r="E10" i="21"/>
  <c r="E11" i="21"/>
  <c r="E5" i="20"/>
  <c r="E6" i="20"/>
  <c r="E7" i="20"/>
  <c r="E8" i="20"/>
  <c r="E9" i="20"/>
  <c r="E10" i="20"/>
  <c r="E11" i="20"/>
  <c r="E5" i="19"/>
  <c r="E6" i="19"/>
  <c r="E7" i="19"/>
  <c r="E8" i="19"/>
  <c r="E9" i="19"/>
  <c r="E10" i="19"/>
  <c r="E5" i="17"/>
  <c r="E6" i="17"/>
  <c r="E7" i="17"/>
  <c r="E8" i="17"/>
  <c r="D5" i="16"/>
  <c r="D6" i="16"/>
  <c r="D7" i="16"/>
  <c r="D8" i="16"/>
  <c r="D5" i="15"/>
  <c r="D6" i="15"/>
  <c r="D7" i="15"/>
  <c r="D8" i="15"/>
  <c r="D9" i="15"/>
  <c r="D10" i="15"/>
  <c r="D5" i="18"/>
  <c r="D6" i="18"/>
  <c r="D7" i="18"/>
  <c r="D8" i="18"/>
  <c r="E5" i="9"/>
  <c r="E6" i="9"/>
  <c r="E7" i="9"/>
  <c r="E8" i="9"/>
  <c r="E9" i="9"/>
  <c r="E10" i="9"/>
  <c r="E11" i="9"/>
  <c r="F5" i="6"/>
  <c r="F6" i="6"/>
  <c r="F7" i="6"/>
  <c r="F8" i="6"/>
  <c r="F9" i="6"/>
  <c r="F10" i="6"/>
  <c r="F11" i="6"/>
  <c r="E5" i="6"/>
  <c r="E6" i="6"/>
  <c r="E7" i="6"/>
  <c r="E8" i="6"/>
  <c r="E9" i="6"/>
  <c r="E10" i="6"/>
  <c r="E11" i="6"/>
  <c r="G8" i="5"/>
  <c r="G6" i="5"/>
  <c r="G5" i="5"/>
  <c r="G7" i="5"/>
  <c r="G9" i="5"/>
  <c r="G10" i="5"/>
  <c r="G11" i="5"/>
  <c r="G4" i="5"/>
  <c r="F5" i="5"/>
  <c r="F6" i="5"/>
  <c r="F7" i="5"/>
  <c r="F8" i="5"/>
  <c r="F9" i="5"/>
  <c r="F10" i="5"/>
  <c r="F11" i="5"/>
  <c r="F4" i="5"/>
  <c r="E11" i="5"/>
  <c r="E10" i="5"/>
  <c r="E9" i="5"/>
  <c r="E8" i="5"/>
  <c r="E7" i="5"/>
  <c r="E6" i="5"/>
  <c r="E5" i="5"/>
  <c r="E4" i="5"/>
  <c r="D5" i="32"/>
  <c r="D6" i="32"/>
  <c r="D7" i="32"/>
  <c r="D8" i="32"/>
  <c r="D5" i="31"/>
  <c r="D6" i="31"/>
  <c r="D7" i="31"/>
  <c r="D8" i="31"/>
  <c r="D5" i="27"/>
  <c r="D6" i="27"/>
  <c r="D7" i="27"/>
  <c r="D8" i="27"/>
  <c r="D5" i="24"/>
  <c r="D6" i="24"/>
  <c r="D7" i="24"/>
  <c r="D8" i="24"/>
  <c r="D5" i="23"/>
  <c r="D6" i="23"/>
  <c r="D7" i="23"/>
  <c r="D8" i="23"/>
  <c r="G5" i="14"/>
  <c r="G6" i="14"/>
  <c r="G7" i="14"/>
  <c r="G8" i="14"/>
  <c r="G9" i="14"/>
  <c r="G10" i="14"/>
  <c r="G11" i="14"/>
  <c r="G4" i="14"/>
  <c r="F5" i="14"/>
  <c r="F6" i="14"/>
  <c r="F7" i="14"/>
  <c r="F8" i="14"/>
  <c r="F9" i="14"/>
  <c r="F10" i="14"/>
  <c r="F11" i="14"/>
  <c r="F4" i="14"/>
  <c r="E5" i="14"/>
  <c r="E6" i="14"/>
  <c r="E7" i="14"/>
  <c r="E8" i="14"/>
  <c r="E9" i="14"/>
  <c r="E10" i="14"/>
  <c r="E11" i="14"/>
  <c r="E4" i="14"/>
  <c r="E5" i="13"/>
  <c r="E6" i="13"/>
  <c r="E7" i="13"/>
  <c r="E8" i="13"/>
  <c r="E9" i="13"/>
  <c r="E10" i="13"/>
  <c r="E11" i="13"/>
  <c r="E4" i="13"/>
  <c r="E5" i="12"/>
  <c r="E6" i="12"/>
  <c r="E7" i="12"/>
  <c r="E8" i="12"/>
  <c r="E9" i="12"/>
  <c r="E10" i="12"/>
  <c r="E11" i="12"/>
  <c r="E4" i="12"/>
  <c r="E5" i="11"/>
  <c r="E6" i="11"/>
  <c r="E7" i="11"/>
  <c r="E8" i="11"/>
  <c r="E9" i="11"/>
  <c r="E10" i="11"/>
  <c r="E11" i="11"/>
  <c r="E4" i="11"/>
  <c r="E5" i="10"/>
  <c r="E6" i="10"/>
  <c r="E7" i="10"/>
  <c r="E8" i="10"/>
  <c r="E9" i="10"/>
  <c r="E10" i="10"/>
  <c r="E11" i="10"/>
  <c r="E4" i="10"/>
  <c r="E11" i="8"/>
  <c r="E10" i="8"/>
  <c r="E9" i="8"/>
  <c r="E8" i="8"/>
  <c r="E7" i="8"/>
  <c r="E6" i="8"/>
  <c r="E5" i="8"/>
  <c r="E5" i="7"/>
  <c r="E6" i="7"/>
  <c r="E7" i="7"/>
  <c r="E8" i="7"/>
  <c r="E9" i="7"/>
  <c r="E10" i="7"/>
  <c r="E11" i="7"/>
</calcChain>
</file>

<file path=xl/sharedStrings.xml><?xml version="1.0" encoding="utf-8"?>
<sst xmlns="http://schemas.openxmlformats.org/spreadsheetml/2006/main" count="436" uniqueCount="73">
  <si>
    <t>Employee Name</t>
  </si>
  <si>
    <t>Entry Time</t>
  </si>
  <si>
    <t>Adam Smith</t>
  </si>
  <si>
    <t>Scott Murdock</t>
  </si>
  <si>
    <t>Rachel Ross</t>
  </si>
  <si>
    <t>Victor Rosario</t>
  </si>
  <si>
    <t>Kristin Moran</t>
  </si>
  <si>
    <t>Julia Johnson</t>
  </si>
  <si>
    <t>Elaine Gardner</t>
  </si>
  <si>
    <t>Mary Smith</t>
  </si>
  <si>
    <t>Calculate Time in Excel</t>
  </si>
  <si>
    <t>Exit Time</t>
  </si>
  <si>
    <t>Working Hours</t>
  </si>
  <si>
    <t>h:mm</t>
  </si>
  <si>
    <t>h:mm:ss</t>
  </si>
  <si>
    <t>h</t>
  </si>
  <si>
    <t>Working Time (in Hours)</t>
  </si>
  <si>
    <t>Only Hours</t>
  </si>
  <si>
    <t>Working Time (in Sec)</t>
  </si>
  <si>
    <t>Working Time (in Min)</t>
  </si>
  <si>
    <t>Working Time (in Hour)</t>
  </si>
  <si>
    <t>Working Time (in Minutes)</t>
  </si>
  <si>
    <t>Working Time (in Seconds)</t>
  </si>
  <si>
    <t>Working Time (hh:mm)</t>
  </si>
  <si>
    <t>Working Time (hh:mm:ss)</t>
  </si>
  <si>
    <t>Hours</t>
  </si>
  <si>
    <t>Minutes</t>
  </si>
  <si>
    <t>Seconds</t>
  </si>
  <si>
    <t>Project</t>
  </si>
  <si>
    <t>Steamy Ray</t>
  </si>
  <si>
    <t>Aurora</t>
  </si>
  <si>
    <t>Severe</t>
  </si>
  <si>
    <t>Random</t>
  </si>
  <si>
    <t>Firecracker</t>
  </si>
  <si>
    <t>Navy Hurdle</t>
  </si>
  <si>
    <t>Ivory</t>
  </si>
  <si>
    <t>Start Time</t>
  </si>
  <si>
    <t>Elapsed Time</t>
  </si>
  <si>
    <t>Start Date</t>
  </si>
  <si>
    <t>End Date</t>
  </si>
  <si>
    <t xml:space="preserve">1/5/2018 8:00:20 </t>
  </si>
  <si>
    <t>2/6/2019 8:30:20</t>
  </si>
  <si>
    <t xml:space="preserve">4/5/2017 9:00:20 </t>
  </si>
  <si>
    <t xml:space="preserve">1/5/2017 8:00:20 </t>
  </si>
  <si>
    <t xml:space="preserve">7/8/2020 10:00:20 </t>
  </si>
  <si>
    <t>1/5/2021 8:20:01</t>
  </si>
  <si>
    <t>1/1/2022 9:00:00</t>
  </si>
  <si>
    <t>7/5/2019 10:20:02</t>
  </si>
  <si>
    <t>1/5/2020 8:20:03</t>
  </si>
  <si>
    <t>1/1/2022 8:20:04</t>
  </si>
  <si>
    <t>1/11/2022 10:20:02</t>
  </si>
  <si>
    <t>1/5/2022 8:20:03</t>
  </si>
  <si>
    <t>1/7/2022 8:20:04</t>
  </si>
  <si>
    <t>1/8/2022 8:20:01</t>
  </si>
  <si>
    <t>1/1/2022 9:00:00 AM</t>
  </si>
  <si>
    <t>1/8/2022 8:20:01 AM</t>
  </si>
  <si>
    <t>1/11/2022 10:20:02 AM</t>
  </si>
  <si>
    <t>1/5/2022 8:20:03 AM</t>
  </si>
  <si>
    <t>1/7/2022 8:20:04 AM</t>
  </si>
  <si>
    <t>Estimated Time</t>
  </si>
  <si>
    <t>Finish Time</t>
  </si>
  <si>
    <t>Subtracted  Time</t>
  </si>
  <si>
    <t>Time</t>
  </si>
  <si>
    <t>Total Day &amp; Time</t>
  </si>
  <si>
    <t>Total Time</t>
  </si>
  <si>
    <t>Total Minutes</t>
  </si>
  <si>
    <t>Total Seconds</t>
  </si>
  <si>
    <t>Do it YourSelf</t>
  </si>
  <si>
    <t>Working Hour</t>
  </si>
  <si>
    <t>Break (minutes)</t>
  </si>
  <si>
    <t>Gift (Minutes)</t>
  </si>
  <si>
    <t>Seconds to Add</t>
  </si>
  <si>
    <t>Seconds to Substract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</si>
</sst>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([$$-409]* #,##0_);_([$$-409]* \(#,##0\);_([$$-409]* &quot;-&quot;??_);_(@_)"/>
    <numFmt numFmtId="165" formatCode="[$-F400]h:mm:ss\ AM/PM"/>
    <numFmt numFmtId="166" formatCode="[$-409]h:mm:ss\ AM/PM;@"/>
    <numFmt numFmtId="167" formatCode="h"/>
    <numFmt numFmtId="168" formatCode="h:mm:ss;@"/>
    <numFmt numFmtId="169" formatCode="d\ayys:h:mm:ss\ "/>
    <numFmt numFmtId="170" formatCode="[$-409]m/d/yy\ h:mm\ AM/PM;@"/>
    <numFmt numFmtId="171" formatCode="[$-409]m/d/yy\ h:mm:ss\ AM/PM;@"/>
    <numFmt numFmtId="172" formatCode="[mm]"/>
    <numFmt numFmtId="173" formatCode="[ss]"/>
  </numFmts>
  <fonts count="8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6"/>
      <color rgb="FF002060"/>
      <name val="Calibri"/>
      <family val="2"/>
      <scheme val="minor"/>
    </font>
    <font>
      <b/>
      <i/>
      <sz val="14"/>
      <color rgb="FF002060"/>
      <name val="Calibri"/>
      <family val="2"/>
      <scheme val="minor"/>
    </font>
    <font>
      <b/>
      <i/>
      <sz val="16"/>
      <color theme="3"/>
      <name val="Calibri"/>
      <family val="2"/>
      <scheme val="minor"/>
    </font>
    <font>
      <b/>
      <i/>
      <sz val="14"/>
      <color theme="4" tint="-0.499984740745262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33">
    <xf numFmtId="0" fontId="0" fillId="0" borderId="0" xfId="0"/>
    <xf numFmtId="0" fontId="2" fillId="0" borderId="2" xfId="0" applyFont="1" applyBorder="1" applyAlignment="1">
      <alignment horizontal="center"/>
    </xf>
    <xf numFmtId="165" fontId="2" fillId="0" borderId="2" xfId="0" applyNumberFormat="1" applyFont="1" applyBorder="1" applyAlignment="1">
      <alignment horizontal="center" vertical="center"/>
    </xf>
    <xf numFmtId="166" fontId="2" fillId="0" borderId="2" xfId="0" applyNumberFormat="1" applyFont="1" applyBorder="1" applyAlignment="1">
      <alignment horizontal="center" vertical="center"/>
    </xf>
    <xf numFmtId="0" fontId="0" fillId="0" borderId="2" xfId="0" applyBorder="1"/>
    <xf numFmtId="164" fontId="2" fillId="0" borderId="0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20" fontId="2" fillId="0" borderId="2" xfId="0" applyNumberFormat="1" applyFont="1" applyBorder="1" applyAlignment="1">
      <alignment horizontal="center" vertical="center"/>
    </xf>
    <xf numFmtId="167" fontId="2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2" fontId="2" fillId="0" borderId="2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21" fontId="2" fillId="0" borderId="2" xfId="0" applyNumberFormat="1" applyFont="1" applyBorder="1" applyAlignment="1">
      <alignment horizontal="center" vertical="center"/>
    </xf>
    <xf numFmtId="169" fontId="2" fillId="0" borderId="2" xfId="0" applyNumberFormat="1" applyFont="1" applyBorder="1" applyAlignment="1">
      <alignment horizontal="center" vertical="center"/>
    </xf>
    <xf numFmtId="170" fontId="2" fillId="0" borderId="2" xfId="0" applyNumberFormat="1" applyFont="1" applyBorder="1" applyAlignment="1">
      <alignment horizontal="center" vertical="center"/>
    </xf>
    <xf numFmtId="165" fontId="0" fillId="0" borderId="0" xfId="0" applyNumberFormat="1"/>
    <xf numFmtId="165" fontId="2" fillId="0" borderId="2" xfId="0" applyNumberFormat="1" applyFont="1" applyBorder="1" applyAlignment="1">
      <alignment horizontal="center"/>
    </xf>
    <xf numFmtId="170" fontId="0" fillId="0" borderId="0" xfId="0" applyNumberFormat="1"/>
    <xf numFmtId="170" fontId="2" fillId="0" borderId="2" xfId="0" applyNumberFormat="1" applyFont="1" applyBorder="1" applyAlignment="1">
      <alignment horizontal="center"/>
    </xf>
    <xf numFmtId="171" fontId="2" fillId="0" borderId="2" xfId="0" applyNumberFormat="1" applyFont="1" applyBorder="1" applyAlignment="1">
      <alignment horizontal="center" vertical="center"/>
    </xf>
    <xf numFmtId="168" fontId="6" fillId="3" borderId="2" xfId="0" applyNumberFormat="1" applyFont="1" applyFill="1" applyBorder="1" applyAlignment="1">
      <alignment horizontal="center"/>
    </xf>
    <xf numFmtId="168" fontId="2" fillId="0" borderId="2" xfId="0" applyNumberFormat="1" applyFont="1" applyBorder="1" applyAlignment="1">
      <alignment horizontal="center"/>
    </xf>
    <xf numFmtId="168" fontId="2" fillId="0" borderId="2" xfId="0" applyNumberFormat="1" applyFont="1" applyFill="1" applyBorder="1" applyAlignment="1">
      <alignment horizontal="center"/>
    </xf>
    <xf numFmtId="46" fontId="2" fillId="0" borderId="2" xfId="0" applyNumberFormat="1" applyFont="1" applyBorder="1" applyAlignment="1">
      <alignment horizontal="center"/>
    </xf>
    <xf numFmtId="172" fontId="2" fillId="0" borderId="2" xfId="0" applyNumberFormat="1" applyFont="1" applyBorder="1" applyAlignment="1">
      <alignment horizontal="center"/>
    </xf>
    <xf numFmtId="168" fontId="4" fillId="2" borderId="2" xfId="0" applyNumberFormat="1" applyFont="1" applyFill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73" fontId="2" fillId="0" borderId="2" xfId="0" applyNumberFormat="1" applyFont="1" applyBorder="1" applyAlignment="1">
      <alignment horizontal="center"/>
    </xf>
    <xf numFmtId="0" fontId="3" fillId="2" borderId="1" xfId="1" applyFont="1" applyFill="1" applyAlignment="1">
      <alignment horizontal="center"/>
    </xf>
    <xf numFmtId="0" fontId="5" fillId="2" borderId="1" xfId="1" applyFont="1" applyFill="1" applyAlignment="1">
      <alignment horizontal="center"/>
    </xf>
    <xf numFmtId="166" fontId="0" fillId="0" borderId="0" xfId="0" applyNumberFormat="1"/>
  </cellXfs>
  <cellStyles count="2">
    <cellStyle name="Heading 1" xfId="1" builtinId="1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F2841-763C-43FB-92AF-0C6D567B6C73}">
  <dimension ref="B1:D14"/>
  <sheetViews>
    <sheetView showGridLines="0" zoomScaleNormal="100" workbookViewId="0">
      <selection activeCell="I10" sqref="I10"/>
    </sheetView>
  </sheetViews>
  <sheetFormatPr defaultRowHeight="20.100000000000001" customHeight="1" x14ac:dyDescent="0.25"/>
  <cols>
    <col min="1" max="1" width="5.28515625" customWidth="1"/>
    <col min="2" max="2" width="20" bestFit="1" customWidth="1"/>
    <col min="3" max="3" width="17.7109375" customWidth="1"/>
    <col min="4" max="4" width="14.28515625" bestFit="1" customWidth="1"/>
  </cols>
  <sheetData>
    <row r="1" spans="2:4" ht="20.100000000000001" customHeight="1" thickBot="1" x14ac:dyDescent="0.4">
      <c r="B1" s="30" t="s">
        <v>10</v>
      </c>
      <c r="C1" s="30"/>
      <c r="D1" s="30"/>
    </row>
    <row r="2" spans="2:4" ht="20.100000000000001" customHeight="1" thickTop="1" x14ac:dyDescent="0.25"/>
    <row r="3" spans="2:4" ht="20.100000000000001" customHeight="1" x14ac:dyDescent="0.3">
      <c r="B3" s="6" t="s">
        <v>0</v>
      </c>
      <c r="C3" s="6" t="s">
        <v>1</v>
      </c>
      <c r="D3" s="6" t="s">
        <v>11</v>
      </c>
    </row>
    <row r="4" spans="2:4" ht="20.100000000000001" customHeight="1" x14ac:dyDescent="0.25">
      <c r="B4" s="1" t="s">
        <v>2</v>
      </c>
      <c r="C4" s="2">
        <v>0.33333333333333331</v>
      </c>
      <c r="D4" s="3">
        <v>0.66666666666666663</v>
      </c>
    </row>
    <row r="5" spans="2:4" ht="20.100000000000001" customHeight="1" x14ac:dyDescent="0.25">
      <c r="B5" s="1" t="s">
        <v>3</v>
      </c>
      <c r="C5" s="2">
        <v>0.39583333333333331</v>
      </c>
      <c r="D5" s="3">
        <v>0.70833333333333304</v>
      </c>
    </row>
    <row r="6" spans="2:4" ht="20.100000000000001" customHeight="1" x14ac:dyDescent="0.25">
      <c r="B6" s="1" t="s">
        <v>4</v>
      </c>
      <c r="C6" s="2">
        <v>0.43055555555555558</v>
      </c>
      <c r="D6" s="3">
        <v>0.66666666666666663</v>
      </c>
    </row>
    <row r="7" spans="2:4" ht="20.100000000000001" customHeight="1" x14ac:dyDescent="0.25">
      <c r="B7" s="1" t="s">
        <v>5</v>
      </c>
      <c r="C7" s="2">
        <v>0.4375</v>
      </c>
      <c r="D7" s="3">
        <v>0.74305555555555547</v>
      </c>
    </row>
    <row r="8" spans="2:4" ht="20.100000000000001" customHeight="1" x14ac:dyDescent="0.25">
      <c r="B8" s="1" t="s">
        <v>6</v>
      </c>
      <c r="C8" s="2">
        <v>0.40277777777777773</v>
      </c>
      <c r="D8" s="2">
        <v>0.69444444444444453</v>
      </c>
    </row>
    <row r="9" spans="2:4" ht="20.100000000000001" customHeight="1" x14ac:dyDescent="0.25">
      <c r="B9" s="1" t="s">
        <v>7</v>
      </c>
      <c r="C9" s="3">
        <v>0.4513888888888889</v>
      </c>
      <c r="D9" s="3">
        <v>0.78472222222222221</v>
      </c>
    </row>
    <row r="10" spans="2:4" ht="20.100000000000001" customHeight="1" x14ac:dyDescent="0.25">
      <c r="B10" s="1" t="s">
        <v>8</v>
      </c>
      <c r="C10" s="2">
        <v>0.375</v>
      </c>
      <c r="D10" s="3">
        <v>0.75</v>
      </c>
    </row>
    <row r="11" spans="2:4" ht="20.100000000000001" customHeight="1" x14ac:dyDescent="0.25">
      <c r="B11" s="1" t="s">
        <v>9</v>
      </c>
      <c r="C11" s="2">
        <v>0.39583333333333331</v>
      </c>
      <c r="D11" s="3">
        <v>0.69791666666666663</v>
      </c>
    </row>
    <row r="12" spans="2:4" ht="20.100000000000001" customHeight="1" x14ac:dyDescent="0.25">
      <c r="B12" s="5"/>
    </row>
    <row r="13" spans="2:4" ht="20.100000000000001" customHeight="1" x14ac:dyDescent="0.25">
      <c r="B13" s="5"/>
    </row>
    <row r="14" spans="2:4" ht="20.100000000000001" customHeight="1" x14ac:dyDescent="0.25">
      <c r="B14" s="5"/>
    </row>
  </sheetData>
  <mergeCells count="1">
    <mergeCell ref="B1:D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257D3-AFD4-4493-B373-503099C92E87}">
  <dimension ref="B1:E14"/>
  <sheetViews>
    <sheetView showGridLines="0" zoomScaleNormal="100" workbookViewId="0">
      <selection activeCell="C15" sqref="C15"/>
    </sheetView>
  </sheetViews>
  <sheetFormatPr defaultRowHeight="20.100000000000001" customHeight="1" x14ac:dyDescent="0.25"/>
  <cols>
    <col min="1" max="1" width="5.28515625" customWidth="1"/>
    <col min="2" max="2" width="20" bestFit="1" customWidth="1"/>
    <col min="3" max="3" width="17.7109375" customWidth="1"/>
    <col min="4" max="4" width="14.28515625" bestFit="1" customWidth="1"/>
    <col min="5" max="5" width="30" bestFit="1" customWidth="1"/>
  </cols>
  <sheetData>
    <row r="1" spans="2:5" ht="20.100000000000001" customHeight="1" thickBot="1" x14ac:dyDescent="0.4">
      <c r="B1" s="31" t="s">
        <v>10</v>
      </c>
      <c r="C1" s="31"/>
      <c r="D1" s="31"/>
      <c r="E1" s="31"/>
    </row>
    <row r="2" spans="2:5" ht="20.100000000000001" customHeight="1" thickTop="1" x14ac:dyDescent="0.25"/>
    <row r="3" spans="2:5" ht="20.100000000000001" customHeight="1" x14ac:dyDescent="0.3">
      <c r="B3" s="6" t="s">
        <v>0</v>
      </c>
      <c r="C3" s="6" t="s">
        <v>1</v>
      </c>
      <c r="D3" s="6" t="s">
        <v>11</v>
      </c>
      <c r="E3" s="6" t="s">
        <v>23</v>
      </c>
    </row>
    <row r="4" spans="2:5" ht="20.100000000000001" customHeight="1" x14ac:dyDescent="0.25">
      <c r="B4" s="1" t="s">
        <v>2</v>
      </c>
      <c r="C4" s="2">
        <v>0.33333333333333331</v>
      </c>
      <c r="D4" s="3">
        <v>0.66666666666666663</v>
      </c>
      <c r="E4" s="11" t="str">
        <f>TEXT(D4-C4,"[hh]:mm")</f>
        <v>08:00</v>
      </c>
    </row>
    <row r="5" spans="2:5" ht="20.100000000000001" customHeight="1" x14ac:dyDescent="0.25">
      <c r="B5" s="1" t="s">
        <v>3</v>
      </c>
      <c r="C5" s="2">
        <v>0.39583333333333331</v>
      </c>
      <c r="D5" s="3">
        <v>0.70833333333333304</v>
      </c>
      <c r="E5" s="11" t="str">
        <f t="shared" ref="E5:E11" si="0">TEXT(D5-C5,"[hh]:mm")</f>
        <v>07:30</v>
      </c>
    </row>
    <row r="6" spans="2:5" ht="20.100000000000001" customHeight="1" x14ac:dyDescent="0.25">
      <c r="B6" s="1" t="s">
        <v>4</v>
      </c>
      <c r="C6" s="2">
        <v>0.43055555555555558</v>
      </c>
      <c r="D6" s="3">
        <v>0.66666666666666663</v>
      </c>
      <c r="E6" s="11" t="str">
        <f t="shared" si="0"/>
        <v>05:40</v>
      </c>
    </row>
    <row r="7" spans="2:5" ht="20.100000000000001" customHeight="1" x14ac:dyDescent="0.25">
      <c r="B7" s="1" t="s">
        <v>5</v>
      </c>
      <c r="C7" s="2">
        <v>0.4375</v>
      </c>
      <c r="D7" s="3">
        <v>0.74305555555555547</v>
      </c>
      <c r="E7" s="11" t="str">
        <f t="shared" si="0"/>
        <v>07:20</v>
      </c>
    </row>
    <row r="8" spans="2:5" ht="20.100000000000001" customHeight="1" x14ac:dyDescent="0.25">
      <c r="B8" s="1" t="s">
        <v>6</v>
      </c>
      <c r="C8" s="2">
        <v>0.40277777777777773</v>
      </c>
      <c r="D8" s="2">
        <v>0.69444444444444453</v>
      </c>
      <c r="E8" s="11" t="str">
        <f t="shared" si="0"/>
        <v>07:00</v>
      </c>
    </row>
    <row r="9" spans="2:5" ht="20.100000000000001" customHeight="1" x14ac:dyDescent="0.25">
      <c r="B9" s="1" t="s">
        <v>7</v>
      </c>
      <c r="C9" s="3">
        <v>0.4513888888888889</v>
      </c>
      <c r="D9" s="3">
        <v>0.78472222222222221</v>
      </c>
      <c r="E9" s="11" t="str">
        <f t="shared" si="0"/>
        <v>08:00</v>
      </c>
    </row>
    <row r="10" spans="2:5" ht="20.100000000000001" customHeight="1" x14ac:dyDescent="0.25">
      <c r="B10" s="1" t="s">
        <v>8</v>
      </c>
      <c r="C10" s="2">
        <v>0.375</v>
      </c>
      <c r="D10" s="3">
        <v>0.75</v>
      </c>
      <c r="E10" s="11" t="str">
        <f t="shared" si="0"/>
        <v>09:00</v>
      </c>
    </row>
    <row r="11" spans="2:5" ht="20.100000000000001" customHeight="1" x14ac:dyDescent="0.25">
      <c r="B11" s="1" t="s">
        <v>9</v>
      </c>
      <c r="C11" s="2">
        <v>0.39583333333333331</v>
      </c>
      <c r="D11" s="3">
        <v>0.69791666666666663</v>
      </c>
      <c r="E11" s="11" t="str">
        <f t="shared" si="0"/>
        <v>07:15</v>
      </c>
    </row>
    <row r="12" spans="2:5" ht="20.100000000000001" customHeight="1" x14ac:dyDescent="0.25">
      <c r="B12" s="5"/>
    </row>
    <row r="13" spans="2:5" ht="20.100000000000001" customHeight="1" x14ac:dyDescent="0.25">
      <c r="B13" s="5"/>
    </row>
    <row r="14" spans="2:5" ht="20.100000000000001" customHeight="1" x14ac:dyDescent="0.25">
      <c r="B14" s="5"/>
    </row>
  </sheetData>
  <mergeCells count="1">
    <mergeCell ref="B1:E1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7C95E-6EA0-42BA-BCD4-65974A4436BA}">
  <dimension ref="B1:E14"/>
  <sheetViews>
    <sheetView showGridLines="0" zoomScaleNormal="100" workbookViewId="0">
      <selection activeCell="C15" sqref="C15"/>
    </sheetView>
  </sheetViews>
  <sheetFormatPr defaultRowHeight="20.100000000000001" customHeight="1" x14ac:dyDescent="0.25"/>
  <cols>
    <col min="1" max="1" width="5.28515625" customWidth="1"/>
    <col min="2" max="2" width="20" bestFit="1" customWidth="1"/>
    <col min="3" max="3" width="17.7109375" customWidth="1"/>
    <col min="4" max="4" width="14.28515625" bestFit="1" customWidth="1"/>
    <col min="5" max="5" width="30" bestFit="1" customWidth="1"/>
  </cols>
  <sheetData>
    <row r="1" spans="2:5" ht="20.100000000000001" customHeight="1" thickBot="1" x14ac:dyDescent="0.4">
      <c r="B1" s="31" t="s">
        <v>10</v>
      </c>
      <c r="C1" s="31"/>
      <c r="D1" s="31"/>
      <c r="E1" s="31"/>
    </row>
    <row r="2" spans="2:5" ht="20.100000000000001" customHeight="1" thickTop="1" x14ac:dyDescent="0.25"/>
    <row r="3" spans="2:5" ht="20.100000000000001" customHeight="1" x14ac:dyDescent="0.3">
      <c r="B3" s="6" t="s">
        <v>0</v>
      </c>
      <c r="C3" s="6" t="s">
        <v>1</v>
      </c>
      <c r="D3" s="6" t="s">
        <v>11</v>
      </c>
      <c r="E3" s="6" t="s">
        <v>24</v>
      </c>
    </row>
    <row r="4" spans="2:5" ht="20.100000000000001" customHeight="1" x14ac:dyDescent="0.25">
      <c r="B4" s="1" t="s">
        <v>2</v>
      </c>
      <c r="C4" s="2">
        <v>0.33333333333333331</v>
      </c>
      <c r="D4" s="3">
        <v>0.66666666666666663</v>
      </c>
      <c r="E4" s="11" t="str">
        <f>TEXT(D4-C4,"hh:mm:ss")</f>
        <v>08:00:00</v>
      </c>
    </row>
    <row r="5" spans="2:5" ht="20.100000000000001" customHeight="1" x14ac:dyDescent="0.25">
      <c r="B5" s="1" t="s">
        <v>3</v>
      </c>
      <c r="C5" s="2">
        <v>0.39583333333333331</v>
      </c>
      <c r="D5" s="3">
        <v>0.70833333333333304</v>
      </c>
      <c r="E5" s="11" t="str">
        <f t="shared" ref="E5:E11" si="0">TEXT(D5-C5,"hh:mm:ss")</f>
        <v>07:30:00</v>
      </c>
    </row>
    <row r="6" spans="2:5" ht="20.100000000000001" customHeight="1" x14ac:dyDescent="0.25">
      <c r="B6" s="1" t="s">
        <v>4</v>
      </c>
      <c r="C6" s="2">
        <v>0.43055555555555558</v>
      </c>
      <c r="D6" s="3">
        <v>0.66666666666666663</v>
      </c>
      <c r="E6" s="11" t="str">
        <f t="shared" si="0"/>
        <v>05:40:00</v>
      </c>
    </row>
    <row r="7" spans="2:5" ht="20.100000000000001" customHeight="1" x14ac:dyDescent="0.25">
      <c r="B7" s="1" t="s">
        <v>5</v>
      </c>
      <c r="C7" s="2">
        <v>0.4375</v>
      </c>
      <c r="D7" s="3">
        <v>0.74305555555555547</v>
      </c>
      <c r="E7" s="11" t="str">
        <f t="shared" si="0"/>
        <v>07:20:00</v>
      </c>
    </row>
    <row r="8" spans="2:5" ht="20.100000000000001" customHeight="1" x14ac:dyDescent="0.25">
      <c r="B8" s="1" t="s">
        <v>6</v>
      </c>
      <c r="C8" s="2">
        <v>0.40277777777777773</v>
      </c>
      <c r="D8" s="2">
        <v>0.69444444444444453</v>
      </c>
      <c r="E8" s="11" t="str">
        <f t="shared" si="0"/>
        <v>07:00:00</v>
      </c>
    </row>
    <row r="9" spans="2:5" ht="20.100000000000001" customHeight="1" x14ac:dyDescent="0.25">
      <c r="B9" s="1" t="s">
        <v>7</v>
      </c>
      <c r="C9" s="3">
        <v>0.4513888888888889</v>
      </c>
      <c r="D9" s="3">
        <v>0.78472222222222221</v>
      </c>
      <c r="E9" s="11" t="str">
        <f t="shared" si="0"/>
        <v>08:00:00</v>
      </c>
    </row>
    <row r="10" spans="2:5" ht="20.100000000000001" customHeight="1" x14ac:dyDescent="0.25">
      <c r="B10" s="1" t="s">
        <v>8</v>
      </c>
      <c r="C10" s="2">
        <v>0.375</v>
      </c>
      <c r="D10" s="3">
        <v>0.75</v>
      </c>
      <c r="E10" s="11" t="str">
        <f t="shared" si="0"/>
        <v>09:00:00</v>
      </c>
    </row>
    <row r="11" spans="2:5" ht="20.100000000000001" customHeight="1" x14ac:dyDescent="0.25">
      <c r="B11" s="1" t="s">
        <v>9</v>
      </c>
      <c r="C11" s="2">
        <v>0.39583333333333331</v>
      </c>
      <c r="D11" s="3">
        <v>0.69791666666666663</v>
      </c>
      <c r="E11" s="11" t="str">
        <f t="shared" si="0"/>
        <v>07:15:00</v>
      </c>
    </row>
    <row r="12" spans="2:5" ht="20.100000000000001" customHeight="1" x14ac:dyDescent="0.25">
      <c r="B12" s="5"/>
    </row>
    <row r="13" spans="2:5" ht="20.100000000000001" customHeight="1" x14ac:dyDescent="0.25">
      <c r="B13" s="5"/>
    </row>
    <row r="14" spans="2:5" ht="20.100000000000001" customHeight="1" x14ac:dyDescent="0.25">
      <c r="B14" s="5"/>
    </row>
  </sheetData>
  <mergeCells count="1">
    <mergeCell ref="B1:E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264FB-7F58-40CA-8F88-42100E1F0EBF}">
  <dimension ref="B1:G14"/>
  <sheetViews>
    <sheetView showGridLines="0" zoomScaleNormal="100" workbookViewId="0">
      <selection activeCell="E4" sqref="E4"/>
    </sheetView>
  </sheetViews>
  <sheetFormatPr defaultRowHeight="20.100000000000001" customHeight="1" x14ac:dyDescent="0.25"/>
  <cols>
    <col min="1" max="1" width="5.28515625" customWidth="1"/>
    <col min="2" max="2" width="20" bestFit="1" customWidth="1"/>
    <col min="3" max="3" width="17.7109375" customWidth="1"/>
    <col min="4" max="4" width="14.28515625" bestFit="1" customWidth="1"/>
    <col min="5" max="5" width="12.7109375" customWidth="1"/>
    <col min="6" max="6" width="11.42578125" bestFit="1" customWidth="1"/>
    <col min="7" max="7" width="11.140625" bestFit="1" customWidth="1"/>
  </cols>
  <sheetData>
    <row r="1" spans="2:7" ht="20.100000000000001" customHeight="1" thickBot="1" x14ac:dyDescent="0.4">
      <c r="B1" s="31" t="s">
        <v>10</v>
      </c>
      <c r="C1" s="31"/>
      <c r="D1" s="31"/>
      <c r="E1" s="31"/>
      <c r="F1" s="31"/>
      <c r="G1" s="31"/>
    </row>
    <row r="2" spans="2:7" ht="20.100000000000001" customHeight="1" thickTop="1" x14ac:dyDescent="0.25"/>
    <row r="3" spans="2:7" ht="20.100000000000001" customHeight="1" x14ac:dyDescent="0.3">
      <c r="B3" s="6" t="s">
        <v>0</v>
      </c>
      <c r="C3" s="6" t="s">
        <v>1</v>
      </c>
      <c r="D3" s="6" t="s">
        <v>11</v>
      </c>
      <c r="E3" s="6" t="s">
        <v>25</v>
      </c>
      <c r="F3" s="6" t="s">
        <v>26</v>
      </c>
      <c r="G3" s="6" t="s">
        <v>27</v>
      </c>
    </row>
    <row r="4" spans="2:7" ht="20.100000000000001" customHeight="1" x14ac:dyDescent="0.25">
      <c r="B4" s="1" t="s">
        <v>2</v>
      </c>
      <c r="C4" s="2">
        <v>0.33356481481481487</v>
      </c>
      <c r="D4" s="3">
        <v>0.66724537037037035</v>
      </c>
      <c r="E4" s="11">
        <f>HOUR(D4-C4)</f>
        <v>8</v>
      </c>
      <c r="F4" s="4">
        <f>MINUTE(D4-C4)</f>
        <v>0</v>
      </c>
      <c r="G4" s="4">
        <f>SECOND(D4-C4)</f>
        <v>30</v>
      </c>
    </row>
    <row r="5" spans="2:7" ht="20.100000000000001" customHeight="1" x14ac:dyDescent="0.25">
      <c r="B5" s="1" t="s">
        <v>3</v>
      </c>
      <c r="C5" s="2">
        <v>0.39583333333333331</v>
      </c>
      <c r="D5" s="3">
        <v>0.70833333333333304</v>
      </c>
      <c r="E5" s="11">
        <f t="shared" ref="E5:E11" si="0">HOUR(D5-C5)</f>
        <v>7</v>
      </c>
      <c r="F5" s="4">
        <f t="shared" ref="F5:F11" si="1">MINUTE(D5-C5)</f>
        <v>30</v>
      </c>
      <c r="G5" s="4">
        <f t="shared" ref="G5:G11" si="2">SECOND(D5-C5)</f>
        <v>0</v>
      </c>
    </row>
    <row r="6" spans="2:7" ht="20.100000000000001" customHeight="1" x14ac:dyDescent="0.25">
      <c r="B6" s="1" t="s">
        <v>4</v>
      </c>
      <c r="C6" s="2">
        <v>0.43069444444444444</v>
      </c>
      <c r="D6" s="3">
        <v>0.66666666666666663</v>
      </c>
      <c r="E6" s="11">
        <f t="shared" si="0"/>
        <v>5</v>
      </c>
      <c r="F6" s="4">
        <f t="shared" si="1"/>
        <v>39</v>
      </c>
      <c r="G6" s="4">
        <f t="shared" si="2"/>
        <v>48</v>
      </c>
    </row>
    <row r="7" spans="2:7" ht="20.100000000000001" customHeight="1" x14ac:dyDescent="0.25">
      <c r="B7" s="1" t="s">
        <v>5</v>
      </c>
      <c r="C7" s="2">
        <v>0.43762731481481482</v>
      </c>
      <c r="D7" s="3">
        <v>0.74305555555555547</v>
      </c>
      <c r="E7" s="11">
        <f t="shared" si="0"/>
        <v>7</v>
      </c>
      <c r="F7" s="4">
        <f t="shared" si="1"/>
        <v>19</v>
      </c>
      <c r="G7" s="4">
        <f t="shared" si="2"/>
        <v>49</v>
      </c>
    </row>
    <row r="8" spans="2:7" ht="20.100000000000001" customHeight="1" x14ac:dyDescent="0.25">
      <c r="B8" s="1" t="s">
        <v>6</v>
      </c>
      <c r="C8" s="2">
        <v>0.40303240740740742</v>
      </c>
      <c r="D8" s="2">
        <v>0.687962962962963</v>
      </c>
      <c r="E8" s="11">
        <f t="shared" si="0"/>
        <v>6</v>
      </c>
      <c r="F8" s="4">
        <f t="shared" si="1"/>
        <v>50</v>
      </c>
      <c r="G8" s="4">
        <f t="shared" si="2"/>
        <v>18</v>
      </c>
    </row>
    <row r="9" spans="2:7" ht="20.100000000000001" customHeight="1" x14ac:dyDescent="0.25">
      <c r="B9" s="1" t="s">
        <v>7</v>
      </c>
      <c r="C9" s="3">
        <v>0.45162037037037034</v>
      </c>
      <c r="D9" s="3">
        <v>0.77083333333333337</v>
      </c>
      <c r="E9" s="11">
        <f t="shared" si="0"/>
        <v>7</v>
      </c>
      <c r="F9" s="4">
        <f t="shared" si="1"/>
        <v>39</v>
      </c>
      <c r="G9" s="4">
        <f t="shared" si="2"/>
        <v>40</v>
      </c>
    </row>
    <row r="10" spans="2:7" ht="20.100000000000001" customHeight="1" x14ac:dyDescent="0.25">
      <c r="B10" s="1" t="s">
        <v>8</v>
      </c>
      <c r="C10" s="2">
        <v>0.3822916666666667</v>
      </c>
      <c r="D10" s="3">
        <v>0.75</v>
      </c>
      <c r="E10" s="11">
        <f t="shared" si="0"/>
        <v>8</v>
      </c>
      <c r="F10" s="4">
        <f t="shared" si="1"/>
        <v>49</v>
      </c>
      <c r="G10" s="4">
        <f t="shared" si="2"/>
        <v>30</v>
      </c>
    </row>
    <row r="11" spans="2:7" ht="20.100000000000001" customHeight="1" x14ac:dyDescent="0.25">
      <c r="B11" s="1" t="s">
        <v>9</v>
      </c>
      <c r="C11" s="2">
        <v>0.39583333333333331</v>
      </c>
      <c r="D11" s="3">
        <v>0.69828703703703709</v>
      </c>
      <c r="E11" s="11">
        <f t="shared" si="0"/>
        <v>7</v>
      </c>
      <c r="F11" s="4">
        <f t="shared" si="1"/>
        <v>15</v>
      </c>
      <c r="G11" s="4">
        <f t="shared" si="2"/>
        <v>32</v>
      </c>
    </row>
    <row r="12" spans="2:7" ht="20.100000000000001" customHeight="1" x14ac:dyDescent="0.25">
      <c r="B12" s="5"/>
    </row>
    <row r="13" spans="2:7" ht="20.100000000000001" customHeight="1" x14ac:dyDescent="0.25">
      <c r="B13" s="5"/>
    </row>
    <row r="14" spans="2:7" ht="20.100000000000001" customHeight="1" x14ac:dyDescent="0.25">
      <c r="B14" s="5"/>
    </row>
  </sheetData>
  <mergeCells count="1">
    <mergeCell ref="B1:G1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E10FD-8EEB-4CE5-91C1-DE1C1818964B}">
  <dimension ref="B1:D14"/>
  <sheetViews>
    <sheetView showGridLines="0" zoomScaleNormal="100" workbookViewId="0">
      <selection activeCell="D5" sqref="D5"/>
    </sheetView>
  </sheetViews>
  <sheetFormatPr defaultRowHeight="20.100000000000001" customHeight="1" x14ac:dyDescent="0.25"/>
  <cols>
    <col min="1" max="1" width="5.28515625" customWidth="1"/>
    <col min="2" max="2" width="20" bestFit="1" customWidth="1"/>
    <col min="3" max="3" width="23.42578125" bestFit="1" customWidth="1"/>
    <col min="4" max="4" width="17.28515625" bestFit="1" customWidth="1"/>
  </cols>
  <sheetData>
    <row r="1" spans="2:4" ht="20.100000000000001" customHeight="1" thickBot="1" x14ac:dyDescent="0.4">
      <c r="B1" s="31" t="s">
        <v>10</v>
      </c>
      <c r="C1" s="31"/>
      <c r="D1" s="31"/>
    </row>
    <row r="2" spans="2:4" ht="20.100000000000001" customHeight="1" thickTop="1" x14ac:dyDescent="0.25"/>
    <row r="3" spans="2:4" ht="20.100000000000001" customHeight="1" x14ac:dyDescent="0.3">
      <c r="B3" s="12" t="s">
        <v>28</v>
      </c>
      <c r="C3" s="12" t="s">
        <v>38</v>
      </c>
      <c r="D3" s="6" t="s">
        <v>37</v>
      </c>
    </row>
    <row r="4" spans="2:4" ht="20.100000000000001" customHeight="1" x14ac:dyDescent="0.25">
      <c r="B4" s="1" t="s">
        <v>29</v>
      </c>
      <c r="C4" s="13" t="s">
        <v>54</v>
      </c>
      <c r="D4" s="10">
        <f ca="1">NOW()-C4</f>
        <v>11.338249421292858</v>
      </c>
    </row>
    <row r="5" spans="2:4" ht="20.100000000000001" customHeight="1" x14ac:dyDescent="0.25">
      <c r="B5" s="1" t="s">
        <v>30</v>
      </c>
      <c r="C5" s="13" t="s">
        <v>55</v>
      </c>
      <c r="D5" s="10">
        <f t="shared" ref="D5:D8" ca="1" si="0">NOW()-C5</f>
        <v>4.3660156249970896</v>
      </c>
    </row>
    <row r="6" spans="2:4" ht="20.100000000000001" customHeight="1" x14ac:dyDescent="0.25">
      <c r="B6" s="1" t="s">
        <v>31</v>
      </c>
      <c r="C6" s="13" t="s">
        <v>56</v>
      </c>
      <c r="D6" s="10">
        <f t="shared" ca="1" si="0"/>
        <v>1.2826707175918273</v>
      </c>
    </row>
    <row r="7" spans="2:4" ht="20.100000000000001" customHeight="1" x14ac:dyDescent="0.25">
      <c r="B7" s="1" t="s">
        <v>32</v>
      </c>
      <c r="C7" s="13" t="s">
        <v>57</v>
      </c>
      <c r="D7" s="10">
        <f t="shared" ca="1" si="0"/>
        <v>7.3659924768508063</v>
      </c>
    </row>
    <row r="8" spans="2:4" ht="20.100000000000001" customHeight="1" x14ac:dyDescent="0.25">
      <c r="B8" s="1" t="s">
        <v>33</v>
      </c>
      <c r="C8" s="13" t="s">
        <v>58</v>
      </c>
      <c r="D8" s="10">
        <f t="shared" ca="1" si="0"/>
        <v>5.3659809027740266</v>
      </c>
    </row>
    <row r="12" spans="2:4" ht="20.100000000000001" customHeight="1" x14ac:dyDescent="0.25">
      <c r="B12" s="5"/>
    </row>
    <row r="13" spans="2:4" ht="20.100000000000001" customHeight="1" x14ac:dyDescent="0.25">
      <c r="B13" s="5"/>
    </row>
    <row r="14" spans="2:4" ht="20.100000000000001" customHeight="1" x14ac:dyDescent="0.25">
      <c r="B14" s="5"/>
    </row>
  </sheetData>
  <mergeCells count="1">
    <mergeCell ref="B1:D1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555C92-ACAA-4BAF-A53D-A2171EB61C61}">
  <dimension ref="B1:D14"/>
  <sheetViews>
    <sheetView showGridLines="0" zoomScaleNormal="100" workbookViewId="0">
      <selection activeCell="D5" sqref="D5"/>
    </sheetView>
  </sheetViews>
  <sheetFormatPr defaultRowHeight="20.100000000000001" customHeight="1" x14ac:dyDescent="0.25"/>
  <cols>
    <col min="1" max="1" width="5.28515625" customWidth="1"/>
    <col min="2" max="2" width="20" bestFit="1" customWidth="1"/>
    <col min="3" max="3" width="17.7109375" customWidth="1"/>
    <col min="4" max="4" width="31" customWidth="1"/>
  </cols>
  <sheetData>
    <row r="1" spans="2:4" ht="20.100000000000001" customHeight="1" thickBot="1" x14ac:dyDescent="0.4">
      <c r="B1" s="31" t="s">
        <v>10</v>
      </c>
      <c r="C1" s="31"/>
      <c r="D1" s="31"/>
    </row>
    <row r="2" spans="2:4" ht="20.100000000000001" customHeight="1" thickTop="1" x14ac:dyDescent="0.25"/>
    <row r="3" spans="2:4" ht="20.100000000000001" customHeight="1" x14ac:dyDescent="0.3">
      <c r="B3" s="12" t="s">
        <v>28</v>
      </c>
      <c r="C3" s="6" t="s">
        <v>36</v>
      </c>
      <c r="D3" s="6" t="s">
        <v>37</v>
      </c>
    </row>
    <row r="4" spans="2:4" ht="20.100000000000001" customHeight="1" x14ac:dyDescent="0.25">
      <c r="B4" s="1" t="s">
        <v>29</v>
      </c>
      <c r="C4" s="2">
        <v>0.33356481481481487</v>
      </c>
      <c r="D4" s="3">
        <f ca="1">TIME(HOUR(NOW()), MINUTE(NOW()), SECOND(NOW())) - C4</f>
        <v>0.37968750000000001</v>
      </c>
    </row>
    <row r="5" spans="2:4" ht="20.100000000000001" customHeight="1" x14ac:dyDescent="0.25">
      <c r="B5" s="1" t="s">
        <v>30</v>
      </c>
      <c r="C5" s="2">
        <v>0.39583333333333331</v>
      </c>
      <c r="D5" s="3">
        <f t="shared" ref="D5:D10" ca="1" si="0">TIME(HOUR(NOW()), MINUTE(NOW()), SECOND(NOW())) - C5</f>
        <v>0.31741898148148157</v>
      </c>
    </row>
    <row r="6" spans="2:4" ht="20.100000000000001" customHeight="1" x14ac:dyDescent="0.25">
      <c r="B6" s="1" t="s">
        <v>31</v>
      </c>
      <c r="C6" s="2">
        <v>0.43069444444444444</v>
      </c>
      <c r="D6" s="3">
        <f t="shared" ca="1" si="0"/>
        <v>0.28255787037037045</v>
      </c>
    </row>
    <row r="7" spans="2:4" ht="20.100000000000001" customHeight="1" x14ac:dyDescent="0.25">
      <c r="B7" s="1" t="s">
        <v>32</v>
      </c>
      <c r="C7" s="2">
        <v>0.43762731481481482</v>
      </c>
      <c r="D7" s="3">
        <f t="shared" ca="1" si="0"/>
        <v>0.27562500000000006</v>
      </c>
    </row>
    <row r="8" spans="2:4" ht="20.100000000000001" customHeight="1" x14ac:dyDescent="0.25">
      <c r="B8" s="1" t="s">
        <v>33</v>
      </c>
      <c r="C8" s="2">
        <v>0.40303240740740742</v>
      </c>
      <c r="D8" s="3">
        <f t="shared" ca="1" si="0"/>
        <v>0.31021990740740746</v>
      </c>
    </row>
    <row r="9" spans="2:4" ht="20.100000000000001" customHeight="1" x14ac:dyDescent="0.25">
      <c r="B9" s="1" t="s">
        <v>34</v>
      </c>
      <c r="C9" s="3">
        <v>0.45162037037037034</v>
      </c>
      <c r="D9" s="3">
        <f t="shared" ca="1" si="0"/>
        <v>0.26163194444444454</v>
      </c>
    </row>
    <row r="10" spans="2:4" ht="20.100000000000001" customHeight="1" x14ac:dyDescent="0.25">
      <c r="B10" s="1" t="s">
        <v>35</v>
      </c>
      <c r="C10" s="2">
        <v>0.3822916666666667</v>
      </c>
      <c r="D10" s="3">
        <f t="shared" ca="1" si="0"/>
        <v>0.33096064814814818</v>
      </c>
    </row>
    <row r="12" spans="2:4" ht="20.100000000000001" customHeight="1" x14ac:dyDescent="0.25">
      <c r="B12" s="5"/>
    </row>
    <row r="13" spans="2:4" ht="20.100000000000001" customHeight="1" x14ac:dyDescent="0.25">
      <c r="B13" s="5"/>
    </row>
    <row r="14" spans="2:4" ht="20.100000000000001" customHeight="1" x14ac:dyDescent="0.25">
      <c r="B14" s="5"/>
    </row>
  </sheetData>
  <mergeCells count="1">
    <mergeCell ref="B1:D1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A0CBF-0B61-4C54-A0CA-8656C439FC6F}">
  <dimension ref="B1:D14"/>
  <sheetViews>
    <sheetView showGridLines="0" zoomScaleNormal="100" workbookViewId="0">
      <selection activeCell="D5" sqref="D5"/>
    </sheetView>
  </sheetViews>
  <sheetFormatPr defaultRowHeight="20.100000000000001" customHeight="1" x14ac:dyDescent="0.25"/>
  <cols>
    <col min="1" max="1" width="5.28515625" customWidth="1"/>
    <col min="2" max="2" width="20" bestFit="1" customWidth="1"/>
    <col min="3" max="3" width="21.7109375" bestFit="1" customWidth="1"/>
    <col min="4" max="4" width="27.5703125" customWidth="1"/>
  </cols>
  <sheetData>
    <row r="1" spans="2:4" ht="20.100000000000001" customHeight="1" thickBot="1" x14ac:dyDescent="0.4">
      <c r="B1" s="31" t="s">
        <v>10</v>
      </c>
      <c r="C1" s="31"/>
      <c r="D1" s="31"/>
    </row>
    <row r="2" spans="2:4" ht="20.100000000000001" customHeight="1" thickTop="1" x14ac:dyDescent="0.25"/>
    <row r="3" spans="2:4" ht="20.100000000000001" customHeight="1" x14ac:dyDescent="0.3">
      <c r="B3" s="12" t="s">
        <v>28</v>
      </c>
      <c r="C3" s="12" t="s">
        <v>38</v>
      </c>
      <c r="D3" s="6" t="s">
        <v>37</v>
      </c>
    </row>
    <row r="4" spans="2:4" ht="20.100000000000001" customHeight="1" x14ac:dyDescent="0.25">
      <c r="B4" s="1" t="s">
        <v>29</v>
      </c>
      <c r="C4" s="13" t="s">
        <v>46</v>
      </c>
      <c r="D4" s="15" t="str">
        <f ca="1">TEXT(NOW()-C4,"dd hh:mm:ss")</f>
        <v>11 08:07:05</v>
      </c>
    </row>
    <row r="5" spans="2:4" ht="20.100000000000001" customHeight="1" x14ac:dyDescent="0.25">
      <c r="B5" s="1" t="s">
        <v>30</v>
      </c>
      <c r="C5" s="13" t="s">
        <v>53</v>
      </c>
      <c r="D5" s="15" t="str">
        <f t="shared" ref="D5:D8" ca="1" si="0">TEXT(NOW()-C5,"dd hh:mm:ss")</f>
        <v>04 08:47:04</v>
      </c>
    </row>
    <row r="6" spans="2:4" ht="20.100000000000001" customHeight="1" x14ac:dyDescent="0.25">
      <c r="B6" s="1" t="s">
        <v>31</v>
      </c>
      <c r="C6" s="13" t="s">
        <v>50</v>
      </c>
      <c r="D6" s="15" t="str">
        <f t="shared" ca="1" si="0"/>
        <v>01 06:47:03</v>
      </c>
    </row>
    <row r="7" spans="2:4" ht="20.100000000000001" customHeight="1" x14ac:dyDescent="0.25">
      <c r="B7" s="1" t="s">
        <v>32</v>
      </c>
      <c r="C7" s="13" t="s">
        <v>51</v>
      </c>
      <c r="D7" s="15" t="str">
        <f t="shared" ca="1" si="0"/>
        <v>07 08:47:02</v>
      </c>
    </row>
    <row r="8" spans="2:4" ht="20.100000000000001" customHeight="1" x14ac:dyDescent="0.25">
      <c r="B8" s="1" t="s">
        <v>33</v>
      </c>
      <c r="C8" s="13" t="s">
        <v>52</v>
      </c>
      <c r="D8" s="15" t="str">
        <f t="shared" ca="1" si="0"/>
        <v>05 08:47:01</v>
      </c>
    </row>
    <row r="12" spans="2:4" ht="20.100000000000001" customHeight="1" x14ac:dyDescent="0.25">
      <c r="B12" s="5"/>
    </row>
    <row r="13" spans="2:4" ht="20.100000000000001" customHeight="1" x14ac:dyDescent="0.25">
      <c r="B13" s="5"/>
    </row>
    <row r="14" spans="2:4" ht="20.100000000000001" customHeight="1" x14ac:dyDescent="0.25">
      <c r="B14" s="5"/>
    </row>
  </sheetData>
  <mergeCells count="1">
    <mergeCell ref="B1:D1"/>
  </mergeCells>
  <phoneticPr fontId="7" type="noConversion"/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D552B4-5DF0-4DF2-8B13-A8F6E8AE2748}">
  <dimension ref="B1:E14"/>
  <sheetViews>
    <sheetView showGridLines="0" topLeftCell="B1" zoomScaleNormal="100" workbookViewId="0">
      <selection activeCell="E5" sqref="E5"/>
    </sheetView>
  </sheetViews>
  <sheetFormatPr defaultRowHeight="20.100000000000001" customHeight="1" x14ac:dyDescent="0.25"/>
  <cols>
    <col min="1" max="1" width="3.85546875" customWidth="1"/>
    <col min="2" max="2" width="11.7109375" bestFit="1" customWidth="1"/>
    <col min="3" max="3" width="19" bestFit="1" customWidth="1"/>
    <col min="4" max="4" width="18.42578125" bestFit="1" customWidth="1"/>
    <col min="5" max="5" width="44.85546875" customWidth="1"/>
  </cols>
  <sheetData>
    <row r="1" spans="2:5" ht="20.100000000000001" customHeight="1" thickBot="1" x14ac:dyDescent="0.4">
      <c r="B1" s="31" t="s">
        <v>10</v>
      </c>
      <c r="C1" s="31"/>
      <c r="D1" s="31"/>
      <c r="E1" s="31"/>
    </row>
    <row r="2" spans="2:5" ht="20.100000000000001" customHeight="1" thickTop="1" x14ac:dyDescent="0.25"/>
    <row r="3" spans="2:5" ht="20.100000000000001" customHeight="1" x14ac:dyDescent="0.3">
      <c r="B3" s="12" t="s">
        <v>28</v>
      </c>
      <c r="C3" s="12" t="s">
        <v>38</v>
      </c>
      <c r="D3" s="12" t="s">
        <v>39</v>
      </c>
      <c r="E3" s="6" t="s">
        <v>59</v>
      </c>
    </row>
    <row r="4" spans="2:5" ht="20.100000000000001" customHeight="1" x14ac:dyDescent="0.25">
      <c r="B4" s="1" t="s">
        <v>29</v>
      </c>
      <c r="C4" s="13" t="s">
        <v>40</v>
      </c>
      <c r="D4" s="13" t="s">
        <v>46</v>
      </c>
      <c r="E4" s="3" t="str">
        <f>INT(D4-C4) &amp; " days, " &amp; HOUR(D4-C4) &amp; " hours, " &amp; MINUTE(D4-C4) &amp; " minutes and " &amp; SECOND(D4-C4) &amp; " seconds"</f>
        <v>1457 days, 0 hours, 59 minutes and 40 seconds</v>
      </c>
    </row>
    <row r="5" spans="2:5" ht="20.100000000000001" customHeight="1" x14ac:dyDescent="0.25">
      <c r="B5" s="1" t="s">
        <v>30</v>
      </c>
      <c r="C5" s="13" t="s">
        <v>41</v>
      </c>
      <c r="D5" s="13" t="s">
        <v>45</v>
      </c>
      <c r="E5" s="3" t="str">
        <f t="shared" ref="E5:E8" si="0">INT(D5-C5) &amp; " days, " &amp; HOUR(D5-C5) &amp; " hours, " &amp; MINUTE(D5-C5) &amp; " minutes and " &amp; SECOND(D5-C5) &amp; " seconds"</f>
        <v>698 days, 23 hours, 49 minutes and 41 seconds</v>
      </c>
    </row>
    <row r="6" spans="2:5" ht="20.100000000000001" customHeight="1" x14ac:dyDescent="0.25">
      <c r="B6" s="1" t="s">
        <v>31</v>
      </c>
      <c r="C6" s="13" t="s">
        <v>42</v>
      </c>
      <c r="D6" s="13" t="s">
        <v>47</v>
      </c>
      <c r="E6" s="3" t="str">
        <f t="shared" si="0"/>
        <v>821 days, 1 hours, 19 minutes and 42 seconds</v>
      </c>
    </row>
    <row r="7" spans="2:5" ht="20.100000000000001" customHeight="1" x14ac:dyDescent="0.25">
      <c r="B7" s="1" t="s">
        <v>32</v>
      </c>
      <c r="C7" s="13" t="s">
        <v>43</v>
      </c>
      <c r="D7" s="13" t="s">
        <v>48</v>
      </c>
      <c r="E7" s="3" t="str">
        <f t="shared" si="0"/>
        <v>1095 days, 0 hours, 19 minutes and 43 seconds</v>
      </c>
    </row>
    <row r="8" spans="2:5" ht="20.100000000000001" customHeight="1" x14ac:dyDescent="0.25">
      <c r="B8" s="1" t="s">
        <v>33</v>
      </c>
      <c r="C8" s="13" t="s">
        <v>44</v>
      </c>
      <c r="D8" s="13" t="s">
        <v>49</v>
      </c>
      <c r="E8" s="3" t="str">
        <f t="shared" si="0"/>
        <v>541 days, 22 hours, 19 minutes and 44 seconds</v>
      </c>
    </row>
    <row r="12" spans="2:5" ht="20.100000000000001" customHeight="1" x14ac:dyDescent="0.25">
      <c r="B12" s="5"/>
    </row>
    <row r="13" spans="2:5" ht="20.100000000000001" customHeight="1" x14ac:dyDescent="0.25">
      <c r="B13" s="5"/>
    </row>
    <row r="14" spans="2:5" ht="20.100000000000001" customHeight="1" x14ac:dyDescent="0.25">
      <c r="B14" s="5"/>
    </row>
  </sheetData>
  <mergeCells count="1">
    <mergeCell ref="B1:E1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777A5-B1B7-4D47-83DB-D90BBCAD01BC}">
  <dimension ref="B1:F14"/>
  <sheetViews>
    <sheetView showGridLines="0" zoomScaleNormal="100" workbookViewId="0">
      <selection activeCell="C10" sqref="C10"/>
    </sheetView>
  </sheetViews>
  <sheetFormatPr defaultRowHeight="20.100000000000001" customHeight="1" x14ac:dyDescent="0.25"/>
  <cols>
    <col min="1" max="1" width="5.28515625" customWidth="1"/>
    <col min="2" max="2" width="20" bestFit="1" customWidth="1"/>
    <col min="3" max="3" width="17.7109375" customWidth="1"/>
    <col min="4" max="4" width="14.28515625" bestFit="1" customWidth="1"/>
    <col min="5" max="5" width="19.7109375" bestFit="1" customWidth="1"/>
    <col min="6" max="6" width="15.28515625" customWidth="1"/>
  </cols>
  <sheetData>
    <row r="1" spans="2:6" ht="20.100000000000001" customHeight="1" thickBot="1" x14ac:dyDescent="0.4">
      <c r="B1" s="31" t="s">
        <v>10</v>
      </c>
      <c r="C1" s="31"/>
      <c r="D1" s="31"/>
      <c r="E1" s="31"/>
    </row>
    <row r="2" spans="2:6" ht="20.100000000000001" customHeight="1" thickTop="1" x14ac:dyDescent="0.25"/>
    <row r="3" spans="2:6" ht="20.100000000000001" customHeight="1" x14ac:dyDescent="0.3">
      <c r="B3" s="6" t="s">
        <v>0</v>
      </c>
      <c r="C3" s="6" t="s">
        <v>1</v>
      </c>
      <c r="D3" s="6" t="s">
        <v>11</v>
      </c>
      <c r="E3" s="6" t="s">
        <v>59</v>
      </c>
    </row>
    <row r="4" spans="2:6" ht="20.100000000000001" customHeight="1" x14ac:dyDescent="0.25">
      <c r="B4" s="1" t="s">
        <v>2</v>
      </c>
      <c r="C4" s="2">
        <v>0.33356481481481487</v>
      </c>
      <c r="D4" s="3">
        <v>0.75057870370370372</v>
      </c>
      <c r="E4" s="14">
        <f>IF((D4-C4)&lt;0,1-(D4-C4),(D4-C4))</f>
        <v>0.41701388888888885</v>
      </c>
      <c r="F4" s="32"/>
    </row>
    <row r="5" spans="2:6" ht="20.100000000000001" customHeight="1" x14ac:dyDescent="0.25">
      <c r="B5" s="1" t="s">
        <v>3</v>
      </c>
      <c r="C5" s="2">
        <v>0.39583333333333331</v>
      </c>
      <c r="D5" s="3">
        <v>0.70833333333333304</v>
      </c>
      <c r="E5" s="14">
        <f t="shared" ref="E5:E11" si="0">IF((D5-C5)&lt;0,1-(D5-C5),(D5-C5))</f>
        <v>0.31249999999999972</v>
      </c>
      <c r="F5" s="32"/>
    </row>
    <row r="6" spans="2:6" ht="20.100000000000001" customHeight="1" x14ac:dyDescent="0.25">
      <c r="B6" s="1" t="s">
        <v>4</v>
      </c>
      <c r="C6" s="3">
        <v>0.66666666666666663</v>
      </c>
      <c r="D6" s="2">
        <v>0.33356481481481487</v>
      </c>
      <c r="E6" s="14">
        <f t="shared" si="0"/>
        <v>1.3331018518518518</v>
      </c>
      <c r="F6" s="32"/>
    </row>
    <row r="7" spans="2:6" ht="20.100000000000001" customHeight="1" x14ac:dyDescent="0.25">
      <c r="B7" s="1" t="s">
        <v>5</v>
      </c>
      <c r="C7" s="2">
        <v>0.7292939814814815</v>
      </c>
      <c r="D7" s="3">
        <v>0.40972222222222227</v>
      </c>
      <c r="E7" s="14">
        <f t="shared" si="0"/>
        <v>1.3195717592592593</v>
      </c>
      <c r="F7" s="32"/>
    </row>
    <row r="8" spans="2:6" ht="20.100000000000001" customHeight="1" x14ac:dyDescent="0.25">
      <c r="B8" s="1" t="s">
        <v>6</v>
      </c>
      <c r="C8" s="2">
        <v>0.40303240740740742</v>
      </c>
      <c r="D8" s="2">
        <v>0.687962962962963</v>
      </c>
      <c r="E8" s="14">
        <f t="shared" si="0"/>
        <v>0.28493055555555558</v>
      </c>
      <c r="F8" s="32"/>
    </row>
    <row r="9" spans="2:6" ht="20.100000000000001" customHeight="1" x14ac:dyDescent="0.25">
      <c r="B9" s="1" t="s">
        <v>7</v>
      </c>
      <c r="C9" s="3">
        <v>0.95162037037037039</v>
      </c>
      <c r="D9" s="3">
        <v>0.77083333333333337</v>
      </c>
      <c r="E9" s="14">
        <f t="shared" si="0"/>
        <v>1.180787037037037</v>
      </c>
      <c r="F9" s="32"/>
    </row>
    <row r="10" spans="2:6" ht="20.100000000000001" customHeight="1" x14ac:dyDescent="0.25">
      <c r="B10" s="1" t="s">
        <v>8</v>
      </c>
      <c r="C10" s="2">
        <v>0.7572916666666667</v>
      </c>
      <c r="D10" s="3">
        <v>0.375</v>
      </c>
      <c r="E10" s="14">
        <f t="shared" si="0"/>
        <v>1.3822916666666667</v>
      </c>
      <c r="F10" s="32"/>
    </row>
    <row r="11" spans="2:6" ht="20.100000000000001" customHeight="1" x14ac:dyDescent="0.25">
      <c r="B11" s="1" t="s">
        <v>9</v>
      </c>
      <c r="C11" s="2">
        <v>0.27083333333333331</v>
      </c>
      <c r="D11" s="3">
        <v>0.57328703703703698</v>
      </c>
      <c r="E11" s="14">
        <f>IF((D11-C11)&lt;0,1-(D11-C11),(D11-C11))</f>
        <v>0.30245370370370367</v>
      </c>
      <c r="F11" s="32"/>
    </row>
    <row r="12" spans="2:6" ht="20.100000000000001" customHeight="1" x14ac:dyDescent="0.25">
      <c r="B12" s="5"/>
    </row>
    <row r="13" spans="2:6" ht="20.100000000000001" customHeight="1" x14ac:dyDescent="0.25">
      <c r="B13" s="5"/>
    </row>
    <row r="14" spans="2:6" ht="20.100000000000001" customHeight="1" x14ac:dyDescent="0.25">
      <c r="B14" s="5"/>
    </row>
  </sheetData>
  <mergeCells count="1">
    <mergeCell ref="B1:E1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093A3-C7CF-44BF-811D-9FF6D3BFBE62}">
  <dimension ref="B1:E14"/>
  <sheetViews>
    <sheetView showGridLines="0" zoomScaleNormal="100" workbookViewId="0">
      <selection activeCell="E5" sqref="E5"/>
    </sheetView>
  </sheetViews>
  <sheetFormatPr defaultRowHeight="20.100000000000001" customHeight="1" x14ac:dyDescent="0.25"/>
  <cols>
    <col min="1" max="1" width="5.28515625" customWidth="1"/>
    <col min="2" max="2" width="20" bestFit="1" customWidth="1"/>
    <col min="3" max="3" width="17.7109375" customWidth="1"/>
    <col min="4" max="4" width="14.28515625" bestFit="1" customWidth="1"/>
    <col min="5" max="5" width="19.7109375" bestFit="1" customWidth="1"/>
  </cols>
  <sheetData>
    <row r="1" spans="2:5" ht="20.100000000000001" customHeight="1" thickBot="1" x14ac:dyDescent="0.4">
      <c r="B1" s="31" t="s">
        <v>10</v>
      </c>
      <c r="C1" s="31"/>
      <c r="D1" s="31"/>
      <c r="E1" s="31"/>
    </row>
    <row r="2" spans="2:5" ht="20.100000000000001" customHeight="1" thickTop="1" x14ac:dyDescent="0.25"/>
    <row r="3" spans="2:5" ht="20.100000000000001" customHeight="1" x14ac:dyDescent="0.3">
      <c r="B3" s="6" t="s">
        <v>0</v>
      </c>
      <c r="C3" s="6" t="s">
        <v>1</v>
      </c>
      <c r="D3" s="6" t="s">
        <v>11</v>
      </c>
      <c r="E3" s="6" t="s">
        <v>59</v>
      </c>
    </row>
    <row r="4" spans="2:5" ht="20.100000000000001" customHeight="1" x14ac:dyDescent="0.25">
      <c r="B4" s="1" t="s">
        <v>2</v>
      </c>
      <c r="C4" s="2">
        <v>0.33356481481481487</v>
      </c>
      <c r="D4" s="3">
        <v>0.75057870370370372</v>
      </c>
      <c r="E4" s="14">
        <f>IF(D4-C4&gt;0, D4-C4, TEXT(ABS(D4-C4),"-h:mm"))</f>
        <v>0.41701388888888885</v>
      </c>
    </row>
    <row r="5" spans="2:5" ht="20.100000000000001" customHeight="1" x14ac:dyDescent="0.25">
      <c r="B5" s="1" t="s">
        <v>3</v>
      </c>
      <c r="C5" s="2">
        <v>0.39583333333333331</v>
      </c>
      <c r="D5" s="3">
        <v>0.70833333333333304</v>
      </c>
      <c r="E5" s="14">
        <f t="shared" ref="E5:E11" si="0">IF(D5-C5&gt;0, D5-C5, TEXT(ABS(D5-C5),"-h:mm"))</f>
        <v>0.31249999999999972</v>
      </c>
    </row>
    <row r="6" spans="2:5" ht="20.100000000000001" customHeight="1" x14ac:dyDescent="0.25">
      <c r="B6" s="1" t="s">
        <v>4</v>
      </c>
      <c r="C6" s="3">
        <v>0.66666666666666663</v>
      </c>
      <c r="D6" s="2">
        <v>0.33356481481481487</v>
      </c>
      <c r="E6" s="14" t="str">
        <f t="shared" si="0"/>
        <v>-7:59</v>
      </c>
    </row>
    <row r="7" spans="2:5" ht="20.100000000000001" customHeight="1" x14ac:dyDescent="0.25">
      <c r="B7" s="1" t="s">
        <v>5</v>
      </c>
      <c r="C7" s="2">
        <v>0.7292939814814815</v>
      </c>
      <c r="D7" s="3">
        <v>0.40972222222222227</v>
      </c>
      <c r="E7" s="14" t="str">
        <f t="shared" si="0"/>
        <v>-7:40</v>
      </c>
    </row>
    <row r="8" spans="2:5" ht="20.100000000000001" customHeight="1" x14ac:dyDescent="0.25">
      <c r="B8" s="1" t="s">
        <v>6</v>
      </c>
      <c r="C8" s="2">
        <v>0.40303240740740742</v>
      </c>
      <c r="D8" s="2">
        <v>0.687962962962963</v>
      </c>
      <c r="E8" s="14">
        <f t="shared" si="0"/>
        <v>0.28493055555555558</v>
      </c>
    </row>
    <row r="9" spans="2:5" ht="20.100000000000001" customHeight="1" x14ac:dyDescent="0.25">
      <c r="B9" s="1" t="s">
        <v>7</v>
      </c>
      <c r="C9" s="3">
        <v>0.95162037037037039</v>
      </c>
      <c r="D9" s="3">
        <v>0.77083333333333337</v>
      </c>
      <c r="E9" s="14" t="str">
        <f t="shared" si="0"/>
        <v>-4:20</v>
      </c>
    </row>
    <row r="10" spans="2:5" ht="20.100000000000001" customHeight="1" x14ac:dyDescent="0.25">
      <c r="B10" s="1" t="s">
        <v>8</v>
      </c>
      <c r="C10" s="2">
        <v>0.7572916666666667</v>
      </c>
      <c r="D10" s="3">
        <v>0.375</v>
      </c>
      <c r="E10" s="14" t="str">
        <f t="shared" si="0"/>
        <v>-9:10</v>
      </c>
    </row>
    <row r="11" spans="2:5" ht="20.100000000000001" customHeight="1" x14ac:dyDescent="0.25">
      <c r="B11" s="1" t="s">
        <v>9</v>
      </c>
      <c r="C11" s="2">
        <v>0.27083333333333331</v>
      </c>
      <c r="D11" s="3">
        <v>0.57328703703703698</v>
      </c>
      <c r="E11" s="14">
        <f t="shared" si="0"/>
        <v>0.30245370370370367</v>
      </c>
    </row>
    <row r="12" spans="2:5" ht="20.100000000000001" customHeight="1" x14ac:dyDescent="0.25">
      <c r="B12" s="5"/>
    </row>
    <row r="13" spans="2:5" ht="20.100000000000001" customHeight="1" x14ac:dyDescent="0.25">
      <c r="B13" s="5"/>
    </row>
    <row r="14" spans="2:5" ht="20.100000000000001" customHeight="1" x14ac:dyDescent="0.25">
      <c r="B14" s="5"/>
    </row>
  </sheetData>
  <mergeCells count="1">
    <mergeCell ref="B1:E1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6BCB1-8469-4DE4-A22A-C1AE66E076C9}">
  <dimension ref="B1:E14"/>
  <sheetViews>
    <sheetView showGridLines="0" zoomScaleNormal="100" workbookViewId="0">
      <selection activeCell="E5" sqref="E5"/>
    </sheetView>
  </sheetViews>
  <sheetFormatPr defaultRowHeight="20.100000000000001" customHeight="1" x14ac:dyDescent="0.25"/>
  <cols>
    <col min="1" max="1" width="5.28515625" customWidth="1"/>
    <col min="2" max="2" width="20" bestFit="1" customWidth="1"/>
    <col min="3" max="3" width="17.7109375" customWidth="1"/>
    <col min="4" max="4" width="18.28515625" bestFit="1" customWidth="1"/>
    <col min="5" max="5" width="19.5703125" customWidth="1"/>
  </cols>
  <sheetData>
    <row r="1" spans="2:5" ht="20.100000000000001" customHeight="1" thickBot="1" x14ac:dyDescent="0.4">
      <c r="B1" s="31" t="s">
        <v>10</v>
      </c>
      <c r="C1" s="31"/>
      <c r="D1" s="31"/>
      <c r="E1" s="31"/>
    </row>
    <row r="2" spans="2:5" ht="20.100000000000001" customHeight="1" thickTop="1" x14ac:dyDescent="0.25"/>
    <row r="3" spans="2:5" ht="20.100000000000001" customHeight="1" x14ac:dyDescent="0.3">
      <c r="B3" s="6" t="s">
        <v>0</v>
      </c>
      <c r="C3" s="6" t="s">
        <v>1</v>
      </c>
      <c r="D3" s="6" t="s">
        <v>68</v>
      </c>
      <c r="E3" s="6" t="s">
        <v>11</v>
      </c>
    </row>
    <row r="4" spans="2:5" ht="20.100000000000001" customHeight="1" x14ac:dyDescent="0.25">
      <c r="B4" s="1" t="s">
        <v>2</v>
      </c>
      <c r="C4" s="2">
        <v>0.33356481481481487</v>
      </c>
      <c r="D4" s="28">
        <v>8</v>
      </c>
      <c r="E4" s="3">
        <f>C4 + TIME(8, 0, 0)</f>
        <v>0.66689814814814818</v>
      </c>
    </row>
    <row r="5" spans="2:5" ht="20.100000000000001" customHeight="1" x14ac:dyDescent="0.25">
      <c r="B5" s="1" t="s">
        <v>3</v>
      </c>
      <c r="C5" s="2">
        <v>0.39583333333333331</v>
      </c>
      <c r="D5" s="28">
        <v>8</v>
      </c>
      <c r="E5" s="3">
        <f t="shared" ref="E5:E11" si="0">C5 + TIME(8, 0, 0)</f>
        <v>0.72916666666666663</v>
      </c>
    </row>
    <row r="6" spans="2:5" ht="20.100000000000001" customHeight="1" x14ac:dyDescent="0.25">
      <c r="B6" s="1" t="s">
        <v>4</v>
      </c>
      <c r="C6" s="2">
        <v>0.43055555555555558</v>
      </c>
      <c r="D6" s="28">
        <v>8</v>
      </c>
      <c r="E6" s="3">
        <f t="shared" si="0"/>
        <v>0.76388888888888884</v>
      </c>
    </row>
    <row r="7" spans="2:5" ht="20.100000000000001" customHeight="1" x14ac:dyDescent="0.25">
      <c r="B7" s="1" t="s">
        <v>5</v>
      </c>
      <c r="C7" s="2">
        <v>0.4375</v>
      </c>
      <c r="D7" s="28">
        <v>8</v>
      </c>
      <c r="E7" s="3">
        <f t="shared" si="0"/>
        <v>0.77083333333333326</v>
      </c>
    </row>
    <row r="8" spans="2:5" ht="20.100000000000001" customHeight="1" x14ac:dyDescent="0.25">
      <c r="B8" s="1" t="s">
        <v>6</v>
      </c>
      <c r="C8" s="2">
        <v>0.40277777777777773</v>
      </c>
      <c r="D8" s="28">
        <v>8</v>
      </c>
      <c r="E8" s="3">
        <f t="shared" si="0"/>
        <v>0.73611111111111105</v>
      </c>
    </row>
    <row r="9" spans="2:5" ht="20.100000000000001" customHeight="1" x14ac:dyDescent="0.25">
      <c r="B9" s="1" t="s">
        <v>7</v>
      </c>
      <c r="C9" s="3">
        <v>0.4513888888888889</v>
      </c>
      <c r="D9" s="28">
        <v>8</v>
      </c>
      <c r="E9" s="3">
        <f t="shared" si="0"/>
        <v>0.78472222222222221</v>
      </c>
    </row>
    <row r="10" spans="2:5" ht="20.100000000000001" customHeight="1" x14ac:dyDescent="0.25">
      <c r="B10" s="1" t="s">
        <v>8</v>
      </c>
      <c r="C10" s="2">
        <v>0.375</v>
      </c>
      <c r="D10" s="28">
        <v>8</v>
      </c>
      <c r="E10" s="3">
        <f t="shared" si="0"/>
        <v>0.70833333333333326</v>
      </c>
    </row>
    <row r="11" spans="2:5" ht="20.100000000000001" customHeight="1" x14ac:dyDescent="0.25">
      <c r="B11" s="1" t="s">
        <v>9</v>
      </c>
      <c r="C11" s="2">
        <v>0.39583333333333331</v>
      </c>
      <c r="D11" s="28">
        <v>8</v>
      </c>
      <c r="E11" s="3">
        <f t="shared" si="0"/>
        <v>0.72916666666666663</v>
      </c>
    </row>
    <row r="12" spans="2:5" ht="20.100000000000001" customHeight="1" x14ac:dyDescent="0.25">
      <c r="B12" s="5"/>
    </row>
    <row r="13" spans="2:5" ht="20.100000000000001" customHeight="1" x14ac:dyDescent="0.25">
      <c r="B13" s="5"/>
    </row>
    <row r="14" spans="2:5" ht="20.100000000000001" customHeight="1" x14ac:dyDescent="0.25">
      <c r="B14" s="5"/>
    </row>
  </sheetData>
  <mergeCells count="1">
    <mergeCell ref="B1:E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A1207-777D-497B-BB08-B5D2E715D632}">
  <dimension ref="B1:E14"/>
  <sheetViews>
    <sheetView showGridLines="0" zoomScaleNormal="100" workbookViewId="0">
      <selection activeCell="E5" sqref="E5:E11"/>
    </sheetView>
  </sheetViews>
  <sheetFormatPr defaultRowHeight="20.100000000000001" customHeight="1" x14ac:dyDescent="0.25"/>
  <cols>
    <col min="1" max="1" width="5.28515625" customWidth="1"/>
    <col min="2" max="2" width="20" bestFit="1" customWidth="1"/>
    <col min="3" max="3" width="17.7109375" customWidth="1"/>
    <col min="4" max="4" width="14.28515625" bestFit="1" customWidth="1"/>
    <col min="5" max="5" width="19.28515625" bestFit="1" customWidth="1"/>
  </cols>
  <sheetData>
    <row r="1" spans="2:5" ht="20.100000000000001" customHeight="1" thickBot="1" x14ac:dyDescent="0.4">
      <c r="B1" s="31" t="s">
        <v>10</v>
      </c>
      <c r="C1" s="31"/>
      <c r="D1" s="31"/>
      <c r="E1" s="31"/>
    </row>
    <row r="2" spans="2:5" ht="20.100000000000001" customHeight="1" thickTop="1" x14ac:dyDescent="0.25"/>
    <row r="3" spans="2:5" ht="20.100000000000001" customHeight="1" x14ac:dyDescent="0.3">
      <c r="B3" s="6" t="s">
        <v>0</v>
      </c>
      <c r="C3" s="6" t="s">
        <v>1</v>
      </c>
      <c r="D3" s="6" t="s">
        <v>11</v>
      </c>
      <c r="E3" s="6" t="s">
        <v>12</v>
      </c>
    </row>
    <row r="4" spans="2:5" ht="20.100000000000001" customHeight="1" x14ac:dyDescent="0.25">
      <c r="B4" s="1" t="s">
        <v>2</v>
      </c>
      <c r="C4" s="2">
        <v>0.33333333333333331</v>
      </c>
      <c r="D4" s="3">
        <v>0.66666666666666663</v>
      </c>
      <c r="E4" s="3">
        <f>D4-C4</f>
        <v>0.33333333333333331</v>
      </c>
    </row>
    <row r="5" spans="2:5" ht="20.100000000000001" customHeight="1" x14ac:dyDescent="0.25">
      <c r="B5" s="1" t="s">
        <v>3</v>
      </c>
      <c r="C5" s="2">
        <v>0.39583333333333331</v>
      </c>
      <c r="D5" s="3">
        <v>0.70833333333333304</v>
      </c>
      <c r="E5" s="3">
        <f t="shared" ref="E5:E11" si="0">D5-C5</f>
        <v>0.31249999999999972</v>
      </c>
    </row>
    <row r="6" spans="2:5" ht="20.100000000000001" customHeight="1" x14ac:dyDescent="0.25">
      <c r="B6" s="1" t="s">
        <v>4</v>
      </c>
      <c r="C6" s="2">
        <v>0.43055555555555558</v>
      </c>
      <c r="D6" s="3">
        <v>0.66666666666666663</v>
      </c>
      <c r="E6" s="3">
        <f t="shared" si="0"/>
        <v>0.23611111111111105</v>
      </c>
    </row>
    <row r="7" spans="2:5" ht="20.100000000000001" customHeight="1" x14ac:dyDescent="0.25">
      <c r="B7" s="1" t="s">
        <v>5</v>
      </c>
      <c r="C7" s="2">
        <v>0.4375</v>
      </c>
      <c r="D7" s="3">
        <v>0.74305555555555547</v>
      </c>
      <c r="E7" s="3">
        <f t="shared" si="0"/>
        <v>0.30555555555555547</v>
      </c>
    </row>
    <row r="8" spans="2:5" ht="20.100000000000001" customHeight="1" x14ac:dyDescent="0.25">
      <c r="B8" s="1" t="s">
        <v>6</v>
      </c>
      <c r="C8" s="2">
        <v>0.40277777777777773</v>
      </c>
      <c r="D8" s="2">
        <v>0.69444444444444453</v>
      </c>
      <c r="E8" s="3">
        <f t="shared" si="0"/>
        <v>0.2916666666666668</v>
      </c>
    </row>
    <row r="9" spans="2:5" ht="20.100000000000001" customHeight="1" x14ac:dyDescent="0.25">
      <c r="B9" s="1" t="s">
        <v>7</v>
      </c>
      <c r="C9" s="3">
        <v>0.4513888888888889</v>
      </c>
      <c r="D9" s="3">
        <v>0.78472222222222221</v>
      </c>
      <c r="E9" s="3">
        <f t="shared" si="0"/>
        <v>0.33333333333333331</v>
      </c>
    </row>
    <row r="10" spans="2:5" ht="20.100000000000001" customHeight="1" x14ac:dyDescent="0.25">
      <c r="B10" s="1" t="s">
        <v>8</v>
      </c>
      <c r="C10" s="2">
        <v>0.375</v>
      </c>
      <c r="D10" s="3">
        <v>0.75</v>
      </c>
      <c r="E10" s="3">
        <f t="shared" si="0"/>
        <v>0.375</v>
      </c>
    </row>
    <row r="11" spans="2:5" ht="20.100000000000001" customHeight="1" x14ac:dyDescent="0.25">
      <c r="B11" s="1" t="s">
        <v>9</v>
      </c>
      <c r="C11" s="2">
        <v>0.39583333333333331</v>
      </c>
      <c r="D11" s="3">
        <v>0.69791666666666663</v>
      </c>
      <c r="E11" s="3">
        <f t="shared" si="0"/>
        <v>0.30208333333333331</v>
      </c>
    </row>
    <row r="12" spans="2:5" ht="20.100000000000001" customHeight="1" x14ac:dyDescent="0.25">
      <c r="B12" s="5"/>
    </row>
    <row r="13" spans="2:5" ht="20.100000000000001" customHeight="1" x14ac:dyDescent="0.25">
      <c r="B13" s="5"/>
    </row>
    <row r="14" spans="2:5" ht="20.100000000000001" customHeight="1" x14ac:dyDescent="0.25">
      <c r="B14" s="5"/>
    </row>
  </sheetData>
  <mergeCells count="1">
    <mergeCell ref="B1:E1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7C4065-AAFB-4777-A338-ECFE7EC9953D}">
  <dimension ref="B1:D14"/>
  <sheetViews>
    <sheetView showGridLines="0" zoomScaleNormal="100" workbookViewId="0">
      <selection activeCell="D5" sqref="D5"/>
    </sheetView>
  </sheetViews>
  <sheetFormatPr defaultRowHeight="20.100000000000001" customHeight="1" x14ac:dyDescent="0.25"/>
  <cols>
    <col min="1" max="1" width="5.28515625" customWidth="1"/>
    <col min="2" max="2" width="20" bestFit="1" customWidth="1"/>
    <col min="3" max="3" width="21.7109375" bestFit="1" customWidth="1"/>
    <col min="4" max="4" width="18.140625" bestFit="1" customWidth="1"/>
  </cols>
  <sheetData>
    <row r="1" spans="2:4" ht="20.100000000000001" customHeight="1" thickBot="1" x14ac:dyDescent="0.4">
      <c r="B1" s="31" t="s">
        <v>10</v>
      </c>
      <c r="C1" s="31"/>
      <c r="D1" s="31"/>
    </row>
    <row r="2" spans="2:4" ht="20.100000000000001" customHeight="1" thickTop="1" x14ac:dyDescent="0.25"/>
    <row r="3" spans="2:4" ht="20.100000000000001" customHeight="1" x14ac:dyDescent="0.3">
      <c r="B3" s="12" t="s">
        <v>28</v>
      </c>
      <c r="C3" s="12" t="s">
        <v>38</v>
      </c>
      <c r="D3" s="6" t="s">
        <v>60</v>
      </c>
    </row>
    <row r="4" spans="2:4" ht="20.100000000000001" customHeight="1" x14ac:dyDescent="0.25">
      <c r="B4" s="1" t="s">
        <v>29</v>
      </c>
      <c r="C4" s="13" t="s">
        <v>54</v>
      </c>
      <c r="D4" s="16">
        <f>C4+ (48/24)</f>
        <v>44564.375</v>
      </c>
    </row>
    <row r="5" spans="2:4" ht="20.100000000000001" customHeight="1" x14ac:dyDescent="0.25">
      <c r="B5" s="1" t="s">
        <v>30</v>
      </c>
      <c r="C5" s="13" t="s">
        <v>55</v>
      </c>
      <c r="D5" s="16">
        <f t="shared" ref="D5:D8" si="0">C5+ (48/24)</f>
        <v>44571.347233796296</v>
      </c>
    </row>
    <row r="6" spans="2:4" ht="20.100000000000001" customHeight="1" x14ac:dyDescent="0.25">
      <c r="B6" s="1" t="s">
        <v>31</v>
      </c>
      <c r="C6" s="13" t="s">
        <v>56</v>
      </c>
      <c r="D6" s="16">
        <f t="shared" si="0"/>
        <v>44574.430578703701</v>
      </c>
    </row>
    <row r="7" spans="2:4" ht="20.100000000000001" customHeight="1" x14ac:dyDescent="0.25">
      <c r="B7" s="1" t="s">
        <v>32</v>
      </c>
      <c r="C7" s="13" t="s">
        <v>57</v>
      </c>
      <c r="D7" s="16">
        <f t="shared" si="0"/>
        <v>44568.347256944442</v>
      </c>
    </row>
    <row r="8" spans="2:4" ht="20.100000000000001" customHeight="1" x14ac:dyDescent="0.25">
      <c r="B8" s="1" t="s">
        <v>33</v>
      </c>
      <c r="C8" s="13" t="s">
        <v>58</v>
      </c>
      <c r="D8" s="16">
        <f t="shared" si="0"/>
        <v>44570.347268518519</v>
      </c>
    </row>
    <row r="12" spans="2:4" ht="20.100000000000001" customHeight="1" x14ac:dyDescent="0.25">
      <c r="B12" s="5"/>
    </row>
    <row r="13" spans="2:4" ht="20.100000000000001" customHeight="1" x14ac:dyDescent="0.25">
      <c r="B13" s="5"/>
    </row>
    <row r="14" spans="2:4" ht="20.100000000000001" customHeight="1" x14ac:dyDescent="0.25">
      <c r="B14" s="5"/>
    </row>
  </sheetData>
  <mergeCells count="1">
    <mergeCell ref="B1:D1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C951B-1F6F-44A5-BD10-AE4E58728DF1}">
  <dimension ref="B1:G14"/>
  <sheetViews>
    <sheetView showGridLines="0" zoomScaleNormal="100" workbookViewId="0">
      <selection activeCell="E4" sqref="E4"/>
    </sheetView>
  </sheetViews>
  <sheetFormatPr defaultRowHeight="20.100000000000001" customHeight="1" x14ac:dyDescent="0.25"/>
  <cols>
    <col min="1" max="1" width="5.28515625" customWidth="1"/>
    <col min="2" max="2" width="20" bestFit="1" customWidth="1"/>
    <col min="3" max="3" width="17.7109375" customWidth="1"/>
    <col min="4" max="4" width="18.28515625" bestFit="1" customWidth="1"/>
    <col min="5" max="5" width="14.28515625" bestFit="1" customWidth="1"/>
    <col min="7" max="7" width="10.42578125" bestFit="1" customWidth="1"/>
  </cols>
  <sheetData>
    <row r="1" spans="2:7" ht="20.100000000000001" customHeight="1" thickBot="1" x14ac:dyDescent="0.4">
      <c r="B1" s="31" t="s">
        <v>10</v>
      </c>
      <c r="C1" s="31"/>
      <c r="D1" s="31"/>
      <c r="E1" s="31"/>
    </row>
    <row r="2" spans="2:7" ht="20.100000000000001" customHeight="1" thickTop="1" x14ac:dyDescent="0.25"/>
    <row r="3" spans="2:7" ht="20.100000000000001" customHeight="1" x14ac:dyDescent="0.3">
      <c r="B3" s="6" t="s">
        <v>0</v>
      </c>
      <c r="C3" s="6" t="s">
        <v>11</v>
      </c>
      <c r="D3" s="6" t="s">
        <v>68</v>
      </c>
      <c r="E3" s="6" t="s">
        <v>1</v>
      </c>
    </row>
    <row r="4" spans="2:7" ht="20.100000000000001" customHeight="1" x14ac:dyDescent="0.25">
      <c r="B4" s="1" t="s">
        <v>2</v>
      </c>
      <c r="C4" s="18">
        <v>0.66689814814814818</v>
      </c>
      <c r="D4" s="28">
        <v>8</v>
      </c>
      <c r="E4" s="3">
        <f t="shared" ref="E4:E11" si="0">C4 - TIME(D4, 0, 0)</f>
        <v>0.33356481481481487</v>
      </c>
    </row>
    <row r="5" spans="2:7" ht="20.100000000000001" customHeight="1" x14ac:dyDescent="0.25">
      <c r="B5" s="1" t="s">
        <v>3</v>
      </c>
      <c r="C5" s="18">
        <v>0.72916666666666663</v>
      </c>
      <c r="D5" s="28">
        <v>8</v>
      </c>
      <c r="E5" s="3">
        <f t="shared" si="0"/>
        <v>0.39583333333333331</v>
      </c>
    </row>
    <row r="6" spans="2:7" ht="20.100000000000001" customHeight="1" x14ac:dyDescent="0.25">
      <c r="B6" s="1" t="s">
        <v>4</v>
      </c>
      <c r="C6" s="18">
        <v>0.76388888888888884</v>
      </c>
      <c r="D6" s="28">
        <v>8</v>
      </c>
      <c r="E6" s="3">
        <f t="shared" si="0"/>
        <v>0.43055555555555552</v>
      </c>
      <c r="G6" s="17"/>
    </row>
    <row r="7" spans="2:7" ht="20.100000000000001" customHeight="1" x14ac:dyDescent="0.25">
      <c r="B7" s="1" t="s">
        <v>5</v>
      </c>
      <c r="C7" s="18">
        <v>0.77083333333333326</v>
      </c>
      <c r="D7" s="28">
        <v>8</v>
      </c>
      <c r="E7" s="3">
        <f t="shared" si="0"/>
        <v>0.43749999999999994</v>
      </c>
      <c r="G7" s="17"/>
    </row>
    <row r="8" spans="2:7" ht="20.100000000000001" customHeight="1" x14ac:dyDescent="0.25">
      <c r="B8" s="1" t="s">
        <v>6</v>
      </c>
      <c r="C8" s="18">
        <v>0.73611111111111105</v>
      </c>
      <c r="D8" s="28">
        <v>8</v>
      </c>
      <c r="E8" s="3">
        <f t="shared" si="0"/>
        <v>0.40277777777777773</v>
      </c>
      <c r="G8" s="17"/>
    </row>
    <row r="9" spans="2:7" ht="20.100000000000001" customHeight="1" x14ac:dyDescent="0.25">
      <c r="B9" s="1" t="s">
        <v>7</v>
      </c>
      <c r="C9" s="18">
        <v>0.78472222222222221</v>
      </c>
      <c r="D9" s="28">
        <v>8</v>
      </c>
      <c r="E9" s="3">
        <f t="shared" si="0"/>
        <v>0.4513888888888889</v>
      </c>
      <c r="G9" s="17"/>
    </row>
    <row r="10" spans="2:7" ht="20.100000000000001" customHeight="1" x14ac:dyDescent="0.25">
      <c r="B10" s="1" t="s">
        <v>8</v>
      </c>
      <c r="C10" s="18">
        <v>0.70833333333333326</v>
      </c>
      <c r="D10" s="28">
        <v>8</v>
      </c>
      <c r="E10" s="3">
        <f t="shared" si="0"/>
        <v>0.37499999999999994</v>
      </c>
      <c r="G10" s="17"/>
    </row>
    <row r="11" spans="2:7" ht="20.100000000000001" customHeight="1" x14ac:dyDescent="0.25">
      <c r="B11" s="1" t="s">
        <v>9</v>
      </c>
      <c r="C11" s="18">
        <v>0.72916666666666663</v>
      </c>
      <c r="D11" s="28">
        <v>8</v>
      </c>
      <c r="E11" s="3">
        <f t="shared" si="0"/>
        <v>0.39583333333333331</v>
      </c>
      <c r="G11" s="17"/>
    </row>
    <row r="12" spans="2:7" ht="20.100000000000001" customHeight="1" x14ac:dyDescent="0.25">
      <c r="B12" s="5"/>
      <c r="G12" s="17"/>
    </row>
    <row r="13" spans="2:7" ht="20.100000000000001" customHeight="1" x14ac:dyDescent="0.25">
      <c r="B13" s="5"/>
      <c r="G13" s="17"/>
    </row>
    <row r="14" spans="2:7" ht="20.100000000000001" customHeight="1" x14ac:dyDescent="0.25">
      <c r="B14" s="5"/>
    </row>
  </sheetData>
  <mergeCells count="1">
    <mergeCell ref="B1:E1"/>
  </mergeCell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E542CA-812C-47EE-AF21-A49DBEF1D992}">
  <dimension ref="B1:E14"/>
  <sheetViews>
    <sheetView showGridLines="0" zoomScaleNormal="100" workbookViewId="0">
      <selection activeCell="E5" sqref="E5"/>
    </sheetView>
  </sheetViews>
  <sheetFormatPr defaultRowHeight="20.100000000000001" customHeight="1" x14ac:dyDescent="0.25"/>
  <cols>
    <col min="1" max="1" width="5.28515625" customWidth="1"/>
    <col min="2" max="2" width="20" bestFit="1" customWidth="1"/>
    <col min="3" max="3" width="17.7109375" customWidth="1"/>
    <col min="4" max="4" width="20.28515625" bestFit="1" customWidth="1"/>
    <col min="5" max="5" width="20.5703125" customWidth="1"/>
  </cols>
  <sheetData>
    <row r="1" spans="2:5" ht="20.100000000000001" customHeight="1" thickBot="1" x14ac:dyDescent="0.4">
      <c r="B1" s="31" t="s">
        <v>10</v>
      </c>
      <c r="C1" s="31"/>
      <c r="D1" s="31"/>
      <c r="E1" s="31"/>
    </row>
    <row r="2" spans="2:5" ht="20.100000000000001" customHeight="1" thickTop="1" x14ac:dyDescent="0.25"/>
    <row r="3" spans="2:5" ht="20.100000000000001" customHeight="1" x14ac:dyDescent="0.3">
      <c r="B3" s="6" t="s">
        <v>0</v>
      </c>
      <c r="C3" s="6" t="s">
        <v>1</v>
      </c>
      <c r="D3" s="6" t="s">
        <v>69</v>
      </c>
      <c r="E3" s="6" t="s">
        <v>11</v>
      </c>
    </row>
    <row r="4" spans="2:5" ht="20.100000000000001" customHeight="1" x14ac:dyDescent="0.25">
      <c r="B4" s="1" t="s">
        <v>2</v>
      </c>
      <c r="C4" s="2">
        <v>0.33356481481481487</v>
      </c>
      <c r="D4" s="11">
        <v>40</v>
      </c>
      <c r="E4" s="3">
        <f>C4 + TIME(0, D4, 0)</f>
        <v>0.36134259259259266</v>
      </c>
    </row>
    <row r="5" spans="2:5" ht="20.100000000000001" customHeight="1" x14ac:dyDescent="0.25">
      <c r="B5" s="1" t="s">
        <v>3</v>
      </c>
      <c r="C5" s="2">
        <v>0.39583333333333331</v>
      </c>
      <c r="D5" s="11">
        <v>40</v>
      </c>
      <c r="E5" s="3">
        <f t="shared" ref="E5:E11" si="0">C5 + TIME(0, D5, 0)</f>
        <v>0.4236111111111111</v>
      </c>
    </row>
    <row r="6" spans="2:5" ht="20.100000000000001" customHeight="1" x14ac:dyDescent="0.25">
      <c r="B6" s="1" t="s">
        <v>4</v>
      </c>
      <c r="C6" s="2">
        <v>0.43055555555555558</v>
      </c>
      <c r="D6" s="11">
        <v>40</v>
      </c>
      <c r="E6" s="3">
        <f t="shared" si="0"/>
        <v>0.45833333333333337</v>
      </c>
    </row>
    <row r="7" spans="2:5" ht="20.100000000000001" customHeight="1" x14ac:dyDescent="0.25">
      <c r="B7" s="1" t="s">
        <v>5</v>
      </c>
      <c r="C7" s="2">
        <v>0.4375</v>
      </c>
      <c r="D7" s="11">
        <v>40</v>
      </c>
      <c r="E7" s="3">
        <f t="shared" si="0"/>
        <v>0.46527777777777779</v>
      </c>
    </row>
    <row r="8" spans="2:5" ht="20.100000000000001" customHeight="1" x14ac:dyDescent="0.25">
      <c r="B8" s="1" t="s">
        <v>6</v>
      </c>
      <c r="C8" s="2">
        <v>0.40277777777777773</v>
      </c>
      <c r="D8" s="11">
        <v>40</v>
      </c>
      <c r="E8" s="3">
        <f t="shared" si="0"/>
        <v>0.43055555555555552</v>
      </c>
    </row>
    <row r="9" spans="2:5" ht="20.100000000000001" customHeight="1" x14ac:dyDescent="0.25">
      <c r="B9" s="1" t="s">
        <v>7</v>
      </c>
      <c r="C9" s="3">
        <v>0.4513888888888889</v>
      </c>
      <c r="D9" s="11">
        <v>40</v>
      </c>
      <c r="E9" s="3">
        <f t="shared" si="0"/>
        <v>0.47916666666666669</v>
      </c>
    </row>
    <row r="10" spans="2:5" ht="20.100000000000001" customHeight="1" x14ac:dyDescent="0.25">
      <c r="B10" s="1" t="s">
        <v>8</v>
      </c>
      <c r="C10" s="2">
        <v>0.375</v>
      </c>
      <c r="D10" s="11">
        <v>40</v>
      </c>
      <c r="E10" s="3">
        <f t="shared" si="0"/>
        <v>0.40277777777777779</v>
      </c>
    </row>
    <row r="11" spans="2:5" ht="20.100000000000001" customHeight="1" x14ac:dyDescent="0.25">
      <c r="B11" s="1" t="s">
        <v>9</v>
      </c>
      <c r="C11" s="2">
        <v>0.39583333333333331</v>
      </c>
      <c r="D11" s="11">
        <v>40</v>
      </c>
      <c r="E11" s="3">
        <f t="shared" si="0"/>
        <v>0.4236111111111111</v>
      </c>
    </row>
    <row r="12" spans="2:5" ht="20.100000000000001" customHeight="1" x14ac:dyDescent="0.25">
      <c r="B12" s="5"/>
    </row>
    <row r="13" spans="2:5" ht="20.100000000000001" customHeight="1" x14ac:dyDescent="0.25">
      <c r="B13" s="5"/>
    </row>
    <row r="14" spans="2:5" ht="20.100000000000001" customHeight="1" x14ac:dyDescent="0.25">
      <c r="B14" s="5"/>
    </row>
  </sheetData>
  <mergeCells count="1">
    <mergeCell ref="B1:E1"/>
  </mergeCell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4D76B7-1078-409F-89E0-083646E97AD7}">
  <dimension ref="B1:E14"/>
  <sheetViews>
    <sheetView showGridLines="0" zoomScaleNormal="100" workbookViewId="0">
      <selection activeCell="E5" sqref="E5"/>
    </sheetView>
  </sheetViews>
  <sheetFormatPr defaultRowHeight="20.100000000000001" customHeight="1" x14ac:dyDescent="0.25"/>
  <cols>
    <col min="1" max="1" width="5.28515625" customWidth="1"/>
    <col min="2" max="2" width="20" bestFit="1" customWidth="1"/>
    <col min="3" max="3" width="17.7109375" customWidth="1"/>
    <col min="4" max="4" width="19.5703125" bestFit="1" customWidth="1"/>
    <col min="5" max="5" width="14.28515625" bestFit="1" customWidth="1"/>
  </cols>
  <sheetData>
    <row r="1" spans="2:5" ht="21" customHeight="1" thickBot="1" x14ac:dyDescent="0.4">
      <c r="B1" s="31" t="s">
        <v>10</v>
      </c>
      <c r="C1" s="31"/>
      <c r="D1" s="31"/>
      <c r="E1" s="31"/>
    </row>
    <row r="2" spans="2:5" ht="22.5" customHeight="1" thickTop="1" x14ac:dyDescent="0.25"/>
    <row r="3" spans="2:5" ht="20.100000000000001" customHeight="1" x14ac:dyDescent="0.3">
      <c r="B3" s="6" t="s">
        <v>0</v>
      </c>
      <c r="C3" s="6" t="s">
        <v>1</v>
      </c>
      <c r="D3" s="6" t="s">
        <v>71</v>
      </c>
      <c r="E3" s="6" t="s">
        <v>11</v>
      </c>
    </row>
    <row r="4" spans="2:5" ht="20.100000000000001" customHeight="1" x14ac:dyDescent="0.25">
      <c r="B4" s="1" t="s">
        <v>2</v>
      </c>
      <c r="C4" s="2">
        <v>0.33356481481481487</v>
      </c>
      <c r="D4" s="11">
        <v>50</v>
      </c>
      <c r="E4" s="3">
        <f>C4 + TIME(0, 0, D4)</f>
        <v>0.33414351851851859</v>
      </c>
    </row>
    <row r="5" spans="2:5" ht="20.100000000000001" customHeight="1" x14ac:dyDescent="0.25">
      <c r="B5" s="1" t="s">
        <v>3</v>
      </c>
      <c r="C5" s="2">
        <v>0.39583333333333331</v>
      </c>
      <c r="D5" s="11">
        <v>50</v>
      </c>
      <c r="E5" s="3">
        <f t="shared" ref="E5:E11" si="0">C5 + TIME(0, 0, D5)</f>
        <v>0.39641203703703703</v>
      </c>
    </row>
    <row r="6" spans="2:5" ht="20.100000000000001" customHeight="1" x14ac:dyDescent="0.25">
      <c r="B6" s="1" t="s">
        <v>4</v>
      </c>
      <c r="C6" s="2">
        <v>0.43055555555555558</v>
      </c>
      <c r="D6" s="11">
        <v>50</v>
      </c>
      <c r="E6" s="3">
        <f t="shared" si="0"/>
        <v>0.4311342592592593</v>
      </c>
    </row>
    <row r="7" spans="2:5" ht="20.100000000000001" customHeight="1" x14ac:dyDescent="0.25">
      <c r="B7" s="1" t="s">
        <v>5</v>
      </c>
      <c r="C7" s="2">
        <v>0.4375</v>
      </c>
      <c r="D7" s="11">
        <v>50</v>
      </c>
      <c r="E7" s="3">
        <f t="shared" si="0"/>
        <v>0.43807870370370372</v>
      </c>
    </row>
    <row r="8" spans="2:5" ht="20.100000000000001" customHeight="1" x14ac:dyDescent="0.25">
      <c r="B8" s="1" t="s">
        <v>6</v>
      </c>
      <c r="C8" s="2">
        <v>0.40277777777777773</v>
      </c>
      <c r="D8" s="11">
        <v>50</v>
      </c>
      <c r="E8" s="3">
        <f t="shared" si="0"/>
        <v>0.40335648148148145</v>
      </c>
    </row>
    <row r="9" spans="2:5" ht="20.100000000000001" customHeight="1" x14ac:dyDescent="0.25">
      <c r="B9" s="1" t="s">
        <v>7</v>
      </c>
      <c r="C9" s="3">
        <v>0.4513888888888889</v>
      </c>
      <c r="D9" s="11">
        <v>50</v>
      </c>
      <c r="E9" s="3">
        <f t="shared" si="0"/>
        <v>0.45196759259259262</v>
      </c>
    </row>
    <row r="10" spans="2:5" ht="20.100000000000001" customHeight="1" x14ac:dyDescent="0.25">
      <c r="B10" s="1" t="s">
        <v>8</v>
      </c>
      <c r="C10" s="2">
        <v>0.375</v>
      </c>
      <c r="D10" s="11">
        <v>50</v>
      </c>
      <c r="E10" s="3">
        <f t="shared" si="0"/>
        <v>0.37557870370370372</v>
      </c>
    </row>
    <row r="11" spans="2:5" ht="20.100000000000001" customHeight="1" x14ac:dyDescent="0.25">
      <c r="B11" s="1" t="s">
        <v>9</v>
      </c>
      <c r="C11" s="2">
        <v>0.39583333333333331</v>
      </c>
      <c r="D11" s="11">
        <v>50</v>
      </c>
      <c r="E11" s="3">
        <f t="shared" si="0"/>
        <v>0.39641203703703703</v>
      </c>
    </row>
    <row r="12" spans="2:5" ht="20.100000000000001" customHeight="1" x14ac:dyDescent="0.25">
      <c r="B12" s="5"/>
    </row>
    <row r="13" spans="2:5" ht="20.100000000000001" customHeight="1" x14ac:dyDescent="0.25">
      <c r="B13" s="5"/>
    </row>
    <row r="14" spans="2:5" ht="20.100000000000001" customHeight="1" x14ac:dyDescent="0.25">
      <c r="B14" s="5"/>
    </row>
  </sheetData>
  <mergeCells count="1">
    <mergeCell ref="B1:E1"/>
  </mergeCell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FA037B-2DF3-4ABD-8ECB-444649FE8D7B}">
  <dimension ref="B1:F14"/>
  <sheetViews>
    <sheetView showGridLines="0" zoomScaleNormal="100" workbookViewId="0">
      <selection activeCell="D5" sqref="D5"/>
    </sheetView>
  </sheetViews>
  <sheetFormatPr defaultRowHeight="20.100000000000001" customHeight="1" x14ac:dyDescent="0.25"/>
  <cols>
    <col min="1" max="1" width="5.28515625" customWidth="1"/>
    <col min="2" max="2" width="20" bestFit="1" customWidth="1"/>
    <col min="3" max="3" width="21.7109375" bestFit="1" customWidth="1"/>
    <col min="4" max="4" width="18.140625" bestFit="1" customWidth="1"/>
    <col min="6" max="6" width="16.28515625" bestFit="1" customWidth="1"/>
  </cols>
  <sheetData>
    <row r="1" spans="2:6" ht="20.100000000000001" customHeight="1" thickBot="1" x14ac:dyDescent="0.4">
      <c r="B1" s="31" t="s">
        <v>10</v>
      </c>
      <c r="C1" s="31"/>
      <c r="D1" s="31"/>
    </row>
    <row r="2" spans="2:6" ht="20.100000000000001" customHeight="1" thickTop="1" x14ac:dyDescent="0.25"/>
    <row r="3" spans="2:6" ht="20.100000000000001" customHeight="1" x14ac:dyDescent="0.3">
      <c r="B3" s="12" t="s">
        <v>28</v>
      </c>
      <c r="C3" s="12" t="s">
        <v>38</v>
      </c>
      <c r="D3" s="6" t="s">
        <v>60</v>
      </c>
    </row>
    <row r="4" spans="2:6" ht="20.100000000000001" customHeight="1" x14ac:dyDescent="0.25">
      <c r="B4" s="1" t="s">
        <v>29</v>
      </c>
      <c r="C4" s="20">
        <v>44564.375</v>
      </c>
      <c r="D4" s="16">
        <f>C4 - (48/24)</f>
        <v>44562.375</v>
      </c>
    </row>
    <row r="5" spans="2:6" ht="20.100000000000001" customHeight="1" x14ac:dyDescent="0.25">
      <c r="B5" s="1" t="s">
        <v>30</v>
      </c>
      <c r="C5" s="20">
        <v>44571.347233796296</v>
      </c>
      <c r="D5" s="16">
        <f t="shared" ref="D5:D8" si="0">C5 - (48/24)</f>
        <v>44569.347233796296</v>
      </c>
      <c r="F5" s="19"/>
    </row>
    <row r="6" spans="2:6" ht="20.100000000000001" customHeight="1" x14ac:dyDescent="0.25">
      <c r="B6" s="1" t="s">
        <v>31</v>
      </c>
      <c r="C6" s="20">
        <v>44574.430578703701</v>
      </c>
      <c r="D6" s="16">
        <f t="shared" si="0"/>
        <v>44572.430578703701</v>
      </c>
      <c r="F6" s="19"/>
    </row>
    <row r="7" spans="2:6" ht="20.100000000000001" customHeight="1" x14ac:dyDescent="0.25">
      <c r="B7" s="1" t="s">
        <v>32</v>
      </c>
      <c r="C7" s="20">
        <v>44568.347256944442</v>
      </c>
      <c r="D7" s="16">
        <f t="shared" si="0"/>
        <v>44566.347256944442</v>
      </c>
      <c r="F7" s="19"/>
    </row>
    <row r="8" spans="2:6" ht="20.100000000000001" customHeight="1" x14ac:dyDescent="0.25">
      <c r="B8" s="1" t="s">
        <v>33</v>
      </c>
      <c r="C8" s="20">
        <v>44570.347268518519</v>
      </c>
      <c r="D8" s="16">
        <f t="shared" si="0"/>
        <v>44568.347268518519</v>
      </c>
      <c r="E8" s="9"/>
      <c r="F8" s="19"/>
    </row>
    <row r="9" spans="2:6" ht="20.100000000000001" customHeight="1" x14ac:dyDescent="0.25">
      <c r="F9" s="19"/>
    </row>
    <row r="12" spans="2:6" ht="20.100000000000001" customHeight="1" x14ac:dyDescent="0.25">
      <c r="B12" s="5"/>
    </row>
    <row r="13" spans="2:6" ht="20.100000000000001" customHeight="1" x14ac:dyDescent="0.25">
      <c r="B13" s="5"/>
    </row>
    <row r="14" spans="2:6" ht="20.100000000000001" customHeight="1" x14ac:dyDescent="0.25">
      <c r="B14" s="5"/>
    </row>
  </sheetData>
  <mergeCells count="1">
    <mergeCell ref="B1:D1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942D29-E238-4427-B622-87ED0F8F7BC8}">
  <dimension ref="B1:E14"/>
  <sheetViews>
    <sheetView showGridLines="0" zoomScaleNormal="100" workbookViewId="0">
      <selection activeCell="D5" sqref="D5"/>
    </sheetView>
  </sheetViews>
  <sheetFormatPr defaultRowHeight="20.100000000000001" customHeight="1" x14ac:dyDescent="0.25"/>
  <cols>
    <col min="1" max="1" width="5.28515625" customWidth="1"/>
    <col min="2" max="2" width="20" bestFit="1" customWidth="1"/>
    <col min="3" max="3" width="21.7109375" bestFit="1" customWidth="1"/>
    <col min="4" max="4" width="18.140625" bestFit="1" customWidth="1"/>
  </cols>
  <sheetData>
    <row r="1" spans="2:5" ht="20.100000000000001" customHeight="1" thickBot="1" x14ac:dyDescent="0.4">
      <c r="B1" s="31" t="s">
        <v>10</v>
      </c>
      <c r="C1" s="31"/>
      <c r="D1" s="31"/>
    </row>
    <row r="2" spans="2:5" ht="20.100000000000001" customHeight="1" thickTop="1" x14ac:dyDescent="0.25"/>
    <row r="3" spans="2:5" ht="20.100000000000001" customHeight="1" x14ac:dyDescent="0.3">
      <c r="B3" s="12" t="s">
        <v>28</v>
      </c>
      <c r="C3" s="12" t="s">
        <v>38</v>
      </c>
      <c r="D3" s="6" t="s">
        <v>60</v>
      </c>
    </row>
    <row r="4" spans="2:5" ht="20.100000000000001" customHeight="1" x14ac:dyDescent="0.25">
      <c r="B4" s="1" t="s">
        <v>29</v>
      </c>
      <c r="C4" s="13" t="s">
        <v>54</v>
      </c>
      <c r="D4" s="16">
        <f>C4+ (480/1440)</f>
        <v>44562.708333333336</v>
      </c>
    </row>
    <row r="5" spans="2:5" ht="20.100000000000001" customHeight="1" x14ac:dyDescent="0.25">
      <c r="B5" s="1" t="s">
        <v>30</v>
      </c>
      <c r="C5" s="13" t="s">
        <v>55</v>
      </c>
      <c r="D5" s="16">
        <f t="shared" ref="D5:D8" si="0">C5+ (480/1440)</f>
        <v>44569.680567129632</v>
      </c>
    </row>
    <row r="6" spans="2:5" ht="20.100000000000001" customHeight="1" x14ac:dyDescent="0.25">
      <c r="B6" s="1" t="s">
        <v>31</v>
      </c>
      <c r="C6" s="13" t="s">
        <v>56</v>
      </c>
      <c r="D6" s="16">
        <f t="shared" si="0"/>
        <v>44572.763912037037</v>
      </c>
    </row>
    <row r="7" spans="2:5" ht="20.100000000000001" customHeight="1" x14ac:dyDescent="0.25">
      <c r="B7" s="1" t="s">
        <v>32</v>
      </c>
      <c r="C7" s="13" t="s">
        <v>57</v>
      </c>
      <c r="D7" s="16">
        <f t="shared" si="0"/>
        <v>44566.680590277778</v>
      </c>
    </row>
    <row r="8" spans="2:5" ht="20.100000000000001" customHeight="1" x14ac:dyDescent="0.25">
      <c r="B8" s="1" t="s">
        <v>33</v>
      </c>
      <c r="C8" s="13" t="s">
        <v>58</v>
      </c>
      <c r="D8" s="16">
        <f t="shared" si="0"/>
        <v>44568.680601851855</v>
      </c>
      <c r="E8" s="9"/>
    </row>
    <row r="12" spans="2:5" ht="20.100000000000001" customHeight="1" x14ac:dyDescent="0.25">
      <c r="B12" s="5"/>
    </row>
    <row r="13" spans="2:5" ht="20.100000000000001" customHeight="1" x14ac:dyDescent="0.25">
      <c r="B13" s="5"/>
    </row>
    <row r="14" spans="2:5" ht="20.100000000000001" customHeight="1" x14ac:dyDescent="0.25">
      <c r="B14" s="5"/>
    </row>
  </sheetData>
  <mergeCells count="1">
    <mergeCell ref="B1:D1"/>
  </mergeCell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4E8B4-F97D-447B-B9A8-339183E736DE}">
  <dimension ref="B1:E14"/>
  <sheetViews>
    <sheetView showGridLines="0" zoomScaleNormal="100" workbookViewId="0">
      <selection activeCell="E5" sqref="E5"/>
    </sheetView>
  </sheetViews>
  <sheetFormatPr defaultRowHeight="20.100000000000001" customHeight="1" x14ac:dyDescent="0.25"/>
  <cols>
    <col min="1" max="1" width="5.28515625" customWidth="1"/>
    <col min="2" max="2" width="20" bestFit="1" customWidth="1"/>
    <col min="3" max="3" width="17.7109375" customWidth="1"/>
    <col min="4" max="4" width="20.28515625" bestFit="1" customWidth="1"/>
    <col min="5" max="5" width="21.42578125" bestFit="1" customWidth="1"/>
  </cols>
  <sheetData>
    <row r="1" spans="2:5" ht="20.100000000000001" customHeight="1" thickBot="1" x14ac:dyDescent="0.4">
      <c r="B1" s="31" t="s">
        <v>10</v>
      </c>
      <c r="C1" s="31"/>
      <c r="D1" s="31"/>
      <c r="E1" s="31"/>
    </row>
    <row r="2" spans="2:5" ht="20.100000000000001" customHeight="1" thickTop="1" x14ac:dyDescent="0.25"/>
    <row r="3" spans="2:5" ht="20.100000000000001" customHeight="1" x14ac:dyDescent="0.3">
      <c r="B3" s="6" t="s">
        <v>0</v>
      </c>
      <c r="C3" s="6" t="s">
        <v>1</v>
      </c>
      <c r="D3" s="6" t="s">
        <v>70</v>
      </c>
      <c r="E3" s="6" t="s">
        <v>61</v>
      </c>
    </row>
    <row r="4" spans="2:5" ht="20.100000000000001" customHeight="1" x14ac:dyDescent="0.25">
      <c r="B4" s="1" t="s">
        <v>2</v>
      </c>
      <c r="C4" s="2">
        <v>0.33356481481481487</v>
      </c>
      <c r="D4" s="11">
        <v>40</v>
      </c>
      <c r="E4" s="3">
        <f>C4 - TIME(0, D4, 0)</f>
        <v>0.30578703703703708</v>
      </c>
    </row>
    <row r="5" spans="2:5" ht="20.100000000000001" customHeight="1" x14ac:dyDescent="0.25">
      <c r="B5" s="1" t="s">
        <v>3</v>
      </c>
      <c r="C5" s="2">
        <v>0.39583333333333331</v>
      </c>
      <c r="D5" s="11">
        <v>40</v>
      </c>
      <c r="E5" s="3">
        <f t="shared" ref="E5:E11" si="0">C5 - TIME(0, D5, 0)</f>
        <v>0.36805555555555552</v>
      </c>
    </row>
    <row r="6" spans="2:5" ht="20.100000000000001" customHeight="1" x14ac:dyDescent="0.25">
      <c r="B6" s="1" t="s">
        <v>4</v>
      </c>
      <c r="C6" s="2">
        <v>0.43055555555555558</v>
      </c>
      <c r="D6" s="11">
        <v>40</v>
      </c>
      <c r="E6" s="3">
        <f t="shared" si="0"/>
        <v>0.40277777777777779</v>
      </c>
    </row>
    <row r="7" spans="2:5" ht="20.100000000000001" customHeight="1" x14ac:dyDescent="0.25">
      <c r="B7" s="1" t="s">
        <v>5</v>
      </c>
      <c r="C7" s="2">
        <v>0.4375</v>
      </c>
      <c r="D7" s="11">
        <v>40</v>
      </c>
      <c r="E7" s="3">
        <f t="shared" si="0"/>
        <v>0.40972222222222221</v>
      </c>
    </row>
    <row r="8" spans="2:5" ht="20.100000000000001" customHeight="1" x14ac:dyDescent="0.25">
      <c r="B8" s="1" t="s">
        <v>6</v>
      </c>
      <c r="C8" s="2">
        <v>0.40277777777777773</v>
      </c>
      <c r="D8" s="11">
        <v>40</v>
      </c>
      <c r="E8" s="3">
        <f t="shared" si="0"/>
        <v>0.37499999999999994</v>
      </c>
    </row>
    <row r="9" spans="2:5" ht="20.100000000000001" customHeight="1" x14ac:dyDescent="0.25">
      <c r="B9" s="1" t="s">
        <v>7</v>
      </c>
      <c r="C9" s="3">
        <v>0.4513888888888889</v>
      </c>
      <c r="D9" s="11">
        <v>40</v>
      </c>
      <c r="E9" s="3">
        <f t="shared" si="0"/>
        <v>0.4236111111111111</v>
      </c>
    </row>
    <row r="10" spans="2:5" ht="20.100000000000001" customHeight="1" x14ac:dyDescent="0.25">
      <c r="B10" s="1" t="s">
        <v>8</v>
      </c>
      <c r="C10" s="2">
        <v>0.375</v>
      </c>
      <c r="D10" s="11">
        <v>40</v>
      </c>
      <c r="E10" s="3">
        <f t="shared" si="0"/>
        <v>0.34722222222222221</v>
      </c>
    </row>
    <row r="11" spans="2:5" ht="20.100000000000001" customHeight="1" x14ac:dyDescent="0.25">
      <c r="B11" s="1" t="s">
        <v>9</v>
      </c>
      <c r="C11" s="2">
        <v>0.39583333333333331</v>
      </c>
      <c r="D11" s="11">
        <v>40</v>
      </c>
      <c r="E11" s="3">
        <f t="shared" si="0"/>
        <v>0.36805555555555552</v>
      </c>
    </row>
    <row r="12" spans="2:5" ht="20.100000000000001" customHeight="1" x14ac:dyDescent="0.25">
      <c r="B12" s="5"/>
    </row>
    <row r="13" spans="2:5" ht="20.100000000000001" customHeight="1" x14ac:dyDescent="0.25">
      <c r="B13" s="5"/>
    </row>
    <row r="14" spans="2:5" ht="20.100000000000001" customHeight="1" x14ac:dyDescent="0.25">
      <c r="B14" s="5"/>
    </row>
  </sheetData>
  <mergeCells count="1">
    <mergeCell ref="B1:E1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491964-B40B-4F2B-A10E-F844F749DE42}">
  <dimension ref="B1:E14"/>
  <sheetViews>
    <sheetView showGridLines="0" zoomScaleNormal="100" workbookViewId="0">
      <selection activeCell="D5" sqref="D5"/>
    </sheetView>
  </sheetViews>
  <sheetFormatPr defaultRowHeight="20.100000000000001" customHeight="1" x14ac:dyDescent="0.25"/>
  <cols>
    <col min="1" max="1" width="5.28515625" customWidth="1"/>
    <col min="2" max="2" width="20" bestFit="1" customWidth="1"/>
    <col min="3" max="3" width="21.7109375" bestFit="1" customWidth="1"/>
    <col min="4" max="4" width="18.140625" bestFit="1" customWidth="1"/>
  </cols>
  <sheetData>
    <row r="1" spans="2:5" ht="20.100000000000001" customHeight="1" thickBot="1" x14ac:dyDescent="0.4">
      <c r="B1" s="31" t="s">
        <v>10</v>
      </c>
      <c r="C1" s="31"/>
      <c r="D1" s="31"/>
    </row>
    <row r="2" spans="2:5" ht="20.100000000000001" customHeight="1" thickTop="1" x14ac:dyDescent="0.25"/>
    <row r="3" spans="2:5" ht="20.100000000000001" customHeight="1" x14ac:dyDescent="0.3">
      <c r="B3" s="12" t="s">
        <v>28</v>
      </c>
      <c r="C3" s="12" t="s">
        <v>38</v>
      </c>
      <c r="D3" s="6" t="s">
        <v>60</v>
      </c>
    </row>
    <row r="4" spans="2:5" ht="20.100000000000001" customHeight="1" x14ac:dyDescent="0.25">
      <c r="B4" s="1" t="s">
        <v>29</v>
      </c>
      <c r="C4" s="13" t="s">
        <v>54</v>
      </c>
      <c r="D4" s="16">
        <f>C4- (480/1440)</f>
        <v>44562.041666666664</v>
      </c>
    </row>
    <row r="5" spans="2:5" ht="20.100000000000001" customHeight="1" x14ac:dyDescent="0.25">
      <c r="B5" s="1" t="s">
        <v>30</v>
      </c>
      <c r="C5" s="13" t="s">
        <v>55</v>
      </c>
      <c r="D5" s="16">
        <f t="shared" ref="D5:D8" si="0">C5- (480/1440)</f>
        <v>44569.01390046296</v>
      </c>
    </row>
    <row r="6" spans="2:5" ht="20.100000000000001" customHeight="1" x14ac:dyDescent="0.25">
      <c r="B6" s="1" t="s">
        <v>31</v>
      </c>
      <c r="C6" s="13" t="s">
        <v>56</v>
      </c>
      <c r="D6" s="16">
        <f t="shared" si="0"/>
        <v>44572.097245370365</v>
      </c>
    </row>
    <row r="7" spans="2:5" ht="20.100000000000001" customHeight="1" x14ac:dyDescent="0.25">
      <c r="B7" s="1" t="s">
        <v>32</v>
      </c>
      <c r="C7" s="13" t="s">
        <v>57</v>
      </c>
      <c r="D7" s="16">
        <f t="shared" si="0"/>
        <v>44566.013923611106</v>
      </c>
    </row>
    <row r="8" spans="2:5" ht="20.100000000000001" customHeight="1" x14ac:dyDescent="0.25">
      <c r="B8" s="1" t="s">
        <v>33</v>
      </c>
      <c r="C8" s="13" t="s">
        <v>58</v>
      </c>
      <c r="D8" s="16">
        <f t="shared" si="0"/>
        <v>44568.013935185183</v>
      </c>
      <c r="E8" s="9"/>
    </row>
    <row r="12" spans="2:5" ht="20.100000000000001" customHeight="1" x14ac:dyDescent="0.25">
      <c r="B12" s="5"/>
    </row>
    <row r="13" spans="2:5" ht="20.100000000000001" customHeight="1" x14ac:dyDescent="0.25">
      <c r="B13" s="5"/>
    </row>
    <row r="14" spans="2:5" ht="20.100000000000001" customHeight="1" x14ac:dyDescent="0.25">
      <c r="B14" s="5"/>
    </row>
  </sheetData>
  <mergeCells count="1">
    <mergeCell ref="B1:D1"/>
  </mergeCell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B0768B-91BE-4029-8667-6B614D7A63FA}">
  <dimension ref="B1:D14"/>
  <sheetViews>
    <sheetView showGridLines="0" zoomScaleNormal="100" workbookViewId="0">
      <selection activeCell="D5" sqref="D5"/>
    </sheetView>
  </sheetViews>
  <sheetFormatPr defaultRowHeight="20.100000000000001" customHeight="1" x14ac:dyDescent="0.25"/>
  <cols>
    <col min="1" max="1" width="5.28515625" customWidth="1"/>
    <col min="2" max="2" width="20" bestFit="1" customWidth="1"/>
    <col min="3" max="3" width="21.7109375" bestFit="1" customWidth="1"/>
    <col min="4" max="4" width="21" bestFit="1" customWidth="1"/>
  </cols>
  <sheetData>
    <row r="1" spans="2:4" ht="20.100000000000001" customHeight="1" thickBot="1" x14ac:dyDescent="0.4">
      <c r="B1" s="31" t="s">
        <v>10</v>
      </c>
      <c r="C1" s="31"/>
      <c r="D1" s="31"/>
    </row>
    <row r="2" spans="2:4" ht="20.100000000000001" customHeight="1" thickTop="1" x14ac:dyDescent="0.25"/>
    <row r="3" spans="2:4" ht="20.100000000000001" customHeight="1" x14ac:dyDescent="0.3">
      <c r="B3" s="12" t="s">
        <v>28</v>
      </c>
      <c r="C3" s="12" t="s">
        <v>38</v>
      </c>
      <c r="D3" s="6" t="s">
        <v>60</v>
      </c>
    </row>
    <row r="4" spans="2:4" ht="20.100000000000001" customHeight="1" x14ac:dyDescent="0.25">
      <c r="B4" s="1" t="s">
        <v>29</v>
      </c>
      <c r="C4" s="13" t="s">
        <v>54</v>
      </c>
      <c r="D4" s="21">
        <f>C4+ (320/86400)</f>
        <v>44562.378703703704</v>
      </c>
    </row>
    <row r="5" spans="2:4" ht="20.100000000000001" customHeight="1" x14ac:dyDescent="0.25">
      <c r="B5" s="1" t="s">
        <v>30</v>
      </c>
      <c r="C5" s="13" t="s">
        <v>55</v>
      </c>
      <c r="D5" s="21">
        <f t="shared" ref="D5:D8" si="0">C5+ (320/86400)</f>
        <v>44569.350937499999</v>
      </c>
    </row>
    <row r="6" spans="2:4" ht="20.100000000000001" customHeight="1" x14ac:dyDescent="0.25">
      <c r="B6" s="1" t="s">
        <v>31</v>
      </c>
      <c r="C6" s="13" t="s">
        <v>56</v>
      </c>
      <c r="D6" s="21">
        <f t="shared" si="0"/>
        <v>44572.434282407405</v>
      </c>
    </row>
    <row r="7" spans="2:4" ht="20.100000000000001" customHeight="1" x14ac:dyDescent="0.25">
      <c r="B7" s="1" t="s">
        <v>32</v>
      </c>
      <c r="C7" s="13" t="s">
        <v>57</v>
      </c>
      <c r="D7" s="21">
        <f t="shared" si="0"/>
        <v>44566.350960648146</v>
      </c>
    </row>
    <row r="8" spans="2:4" ht="20.100000000000001" customHeight="1" x14ac:dyDescent="0.25">
      <c r="B8" s="1" t="s">
        <v>33</v>
      </c>
      <c r="C8" s="13" t="s">
        <v>58</v>
      </c>
      <c r="D8" s="21">
        <f t="shared" si="0"/>
        <v>44568.350972222222</v>
      </c>
    </row>
    <row r="12" spans="2:4" ht="20.100000000000001" customHeight="1" x14ac:dyDescent="0.25">
      <c r="B12" s="5"/>
    </row>
    <row r="13" spans="2:4" ht="20.100000000000001" customHeight="1" x14ac:dyDescent="0.25">
      <c r="B13" s="5"/>
    </row>
    <row r="14" spans="2:4" ht="20.100000000000001" customHeight="1" x14ac:dyDescent="0.25">
      <c r="B14" s="5"/>
    </row>
  </sheetData>
  <mergeCells count="1">
    <mergeCell ref="B1:D1"/>
  </mergeCell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16CFE9-E2B9-430E-A8B6-5279798EF799}">
  <dimension ref="B1:E14"/>
  <sheetViews>
    <sheetView showGridLines="0" zoomScaleNormal="100" workbookViewId="0">
      <selection activeCell="E6" sqref="E6"/>
    </sheetView>
  </sheetViews>
  <sheetFormatPr defaultRowHeight="20.100000000000001" customHeight="1" x14ac:dyDescent="0.25"/>
  <cols>
    <col min="1" max="1" width="5.28515625" customWidth="1"/>
    <col min="2" max="2" width="20" bestFit="1" customWidth="1"/>
    <col min="3" max="3" width="17.7109375" customWidth="1"/>
    <col min="4" max="4" width="30.7109375" bestFit="1" customWidth="1"/>
    <col min="5" max="5" width="14.28515625" bestFit="1" customWidth="1"/>
  </cols>
  <sheetData>
    <row r="1" spans="2:5" ht="20.100000000000001" customHeight="1" thickBot="1" x14ac:dyDescent="0.4">
      <c r="B1" s="31" t="s">
        <v>10</v>
      </c>
      <c r="C1" s="31"/>
      <c r="D1" s="31"/>
      <c r="E1" s="31"/>
    </row>
    <row r="2" spans="2:5" ht="20.100000000000001" customHeight="1" thickTop="1" x14ac:dyDescent="0.25"/>
    <row r="3" spans="2:5" ht="20.100000000000001" customHeight="1" x14ac:dyDescent="0.3">
      <c r="B3" s="6" t="s">
        <v>0</v>
      </c>
      <c r="C3" s="6" t="s">
        <v>1</v>
      </c>
      <c r="D3" s="6" t="s">
        <v>72</v>
      </c>
      <c r="E3" s="6" t="s">
        <v>11</v>
      </c>
    </row>
    <row r="4" spans="2:5" ht="20.100000000000001" customHeight="1" x14ac:dyDescent="0.25">
      <c r="B4" s="1" t="s">
        <v>2</v>
      </c>
      <c r="C4" s="2">
        <v>0.33356481481481487</v>
      </c>
      <c r="D4" s="11">
        <v>50</v>
      </c>
      <c r="E4" s="3">
        <f>C4 - TIME(0, 0, D4)</f>
        <v>0.33298611111111115</v>
      </c>
    </row>
    <row r="5" spans="2:5" ht="20.100000000000001" customHeight="1" x14ac:dyDescent="0.25">
      <c r="B5" s="1" t="s">
        <v>3</v>
      </c>
      <c r="C5" s="2">
        <v>0.39583333333333331</v>
      </c>
      <c r="D5" s="11">
        <v>50</v>
      </c>
      <c r="E5" s="3">
        <f>C5 - TIME(0, 0, D5)</f>
        <v>0.39525462962962959</v>
      </c>
    </row>
    <row r="6" spans="2:5" ht="20.100000000000001" customHeight="1" x14ac:dyDescent="0.25">
      <c r="B6" s="1" t="s">
        <v>4</v>
      </c>
      <c r="C6" s="2">
        <v>0.43055555555555558</v>
      </c>
      <c r="D6" s="11">
        <v>50</v>
      </c>
      <c r="E6" s="3">
        <f t="shared" ref="E5:E11" si="0">C6 - TIME(0, 0, D6)</f>
        <v>0.42997685185185186</v>
      </c>
    </row>
    <row r="7" spans="2:5" ht="20.100000000000001" customHeight="1" x14ac:dyDescent="0.25">
      <c r="B7" s="1" t="s">
        <v>5</v>
      </c>
      <c r="C7" s="2">
        <v>0.4375</v>
      </c>
      <c r="D7" s="11">
        <v>50</v>
      </c>
      <c r="E7" s="3">
        <f t="shared" si="0"/>
        <v>0.43692129629629628</v>
      </c>
    </row>
    <row r="8" spans="2:5" ht="20.100000000000001" customHeight="1" x14ac:dyDescent="0.25">
      <c r="B8" s="1" t="s">
        <v>6</v>
      </c>
      <c r="C8" s="2">
        <v>0.40277777777777773</v>
      </c>
      <c r="D8" s="11">
        <v>50</v>
      </c>
      <c r="E8" s="3">
        <f t="shared" si="0"/>
        <v>0.40219907407407401</v>
      </c>
    </row>
    <row r="9" spans="2:5" ht="20.100000000000001" customHeight="1" x14ac:dyDescent="0.25">
      <c r="B9" s="1" t="s">
        <v>7</v>
      </c>
      <c r="C9" s="3">
        <v>0.4513888888888889</v>
      </c>
      <c r="D9" s="11">
        <v>50</v>
      </c>
      <c r="E9" s="3">
        <f t="shared" si="0"/>
        <v>0.45081018518518517</v>
      </c>
    </row>
    <row r="10" spans="2:5" ht="20.100000000000001" customHeight="1" x14ac:dyDescent="0.25">
      <c r="B10" s="1" t="s">
        <v>8</v>
      </c>
      <c r="C10" s="2">
        <v>0.375</v>
      </c>
      <c r="D10" s="11">
        <v>50</v>
      </c>
      <c r="E10" s="3">
        <f t="shared" si="0"/>
        <v>0.37442129629629628</v>
      </c>
    </row>
    <row r="11" spans="2:5" ht="20.100000000000001" customHeight="1" x14ac:dyDescent="0.25">
      <c r="B11" s="1" t="s">
        <v>9</v>
      </c>
      <c r="C11" s="2">
        <v>0.39583333333333331</v>
      </c>
      <c r="D11" s="11">
        <v>50</v>
      </c>
      <c r="E11" s="3">
        <f t="shared" si="0"/>
        <v>0.39525462962962959</v>
      </c>
    </row>
    <row r="12" spans="2:5" ht="20.100000000000001" customHeight="1" x14ac:dyDescent="0.25">
      <c r="B12" s="5"/>
    </row>
    <row r="13" spans="2:5" ht="20.100000000000001" customHeight="1" x14ac:dyDescent="0.25">
      <c r="B13" s="5"/>
    </row>
    <row r="14" spans="2:5" ht="20.100000000000001" customHeight="1" x14ac:dyDescent="0.25">
      <c r="B14" s="5"/>
    </row>
  </sheetData>
  <mergeCells count="1">
    <mergeCell ref="B1:E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1F866-B8A9-46FC-9B24-6E367C14A0F5}">
  <dimension ref="B1:G14"/>
  <sheetViews>
    <sheetView showGridLines="0" zoomScaleNormal="100" workbookViewId="0">
      <selection activeCell="H14" sqref="H14"/>
    </sheetView>
  </sheetViews>
  <sheetFormatPr defaultRowHeight="20.100000000000001" customHeight="1" x14ac:dyDescent="0.25"/>
  <cols>
    <col min="1" max="1" width="5.28515625" customWidth="1"/>
    <col min="2" max="2" width="20" bestFit="1" customWidth="1"/>
    <col min="3" max="3" width="17.7109375" customWidth="1"/>
    <col min="4" max="4" width="14.28515625" bestFit="1" customWidth="1"/>
    <col min="5" max="5" width="12.7109375" customWidth="1"/>
    <col min="6" max="6" width="11.5703125" bestFit="1" customWidth="1"/>
    <col min="7" max="7" width="17.85546875" customWidth="1"/>
  </cols>
  <sheetData>
    <row r="1" spans="2:7" ht="20.100000000000001" customHeight="1" thickBot="1" x14ac:dyDescent="0.4">
      <c r="B1" s="31" t="s">
        <v>10</v>
      </c>
      <c r="C1" s="31"/>
      <c r="D1" s="31"/>
      <c r="E1" s="31"/>
      <c r="F1" s="31"/>
      <c r="G1" s="31"/>
    </row>
    <row r="2" spans="2:7" ht="20.100000000000001" customHeight="1" thickTop="1" x14ac:dyDescent="0.25"/>
    <row r="3" spans="2:7" ht="20.100000000000001" customHeight="1" x14ac:dyDescent="0.3">
      <c r="B3" s="6" t="s">
        <v>0</v>
      </c>
      <c r="C3" s="6" t="s">
        <v>1</v>
      </c>
      <c r="D3" s="6" t="s">
        <v>11</v>
      </c>
      <c r="E3" s="6" t="s">
        <v>15</v>
      </c>
      <c r="F3" s="6" t="s">
        <v>13</v>
      </c>
      <c r="G3" s="6" t="s">
        <v>14</v>
      </c>
    </row>
    <row r="4" spans="2:7" ht="20.100000000000001" customHeight="1" x14ac:dyDescent="0.25">
      <c r="B4" s="1" t="s">
        <v>2</v>
      </c>
      <c r="C4" s="2">
        <v>0.33333333333333331</v>
      </c>
      <c r="D4" s="3">
        <v>0.66666666666666663</v>
      </c>
      <c r="E4" s="8">
        <f>D4-C4</f>
        <v>0.33333333333333331</v>
      </c>
      <c r="F4" s="7">
        <f>D4-C4</f>
        <v>0.33333333333333331</v>
      </c>
      <c r="G4" s="23">
        <f>D4-C4</f>
        <v>0.33333333333333331</v>
      </c>
    </row>
    <row r="5" spans="2:7" ht="20.100000000000001" customHeight="1" x14ac:dyDescent="0.25">
      <c r="B5" s="1" t="s">
        <v>3</v>
      </c>
      <c r="C5" s="2">
        <v>0.39583333333333331</v>
      </c>
      <c r="D5" s="3">
        <v>0.70833333333333304</v>
      </c>
      <c r="E5" s="8">
        <f t="shared" ref="E5:E11" si="0">D5-C5</f>
        <v>0.31249999999999972</v>
      </c>
      <c r="F5" s="7">
        <f t="shared" ref="F5:F11" si="1">D5-C5</f>
        <v>0.31249999999999972</v>
      </c>
      <c r="G5" s="23">
        <f t="shared" ref="G5:G11" si="2">D5-C5</f>
        <v>0.31249999999999972</v>
      </c>
    </row>
    <row r="6" spans="2:7" ht="20.100000000000001" customHeight="1" x14ac:dyDescent="0.25">
      <c r="B6" s="1" t="s">
        <v>4</v>
      </c>
      <c r="C6" s="2">
        <v>0.43055555555555558</v>
      </c>
      <c r="D6" s="3">
        <v>0.66666666666666663</v>
      </c>
      <c r="E6" s="8">
        <f t="shared" si="0"/>
        <v>0.23611111111111105</v>
      </c>
      <c r="F6" s="7">
        <f t="shared" si="1"/>
        <v>0.23611111111111105</v>
      </c>
      <c r="G6" s="23">
        <f>D6-C6</f>
        <v>0.23611111111111105</v>
      </c>
    </row>
    <row r="7" spans="2:7" ht="20.100000000000001" customHeight="1" x14ac:dyDescent="0.25">
      <c r="B7" s="1" t="s">
        <v>5</v>
      </c>
      <c r="C7" s="2">
        <v>0.4375</v>
      </c>
      <c r="D7" s="3">
        <v>0.74305555555555547</v>
      </c>
      <c r="E7" s="8">
        <f t="shared" si="0"/>
        <v>0.30555555555555547</v>
      </c>
      <c r="F7" s="7">
        <f t="shared" si="1"/>
        <v>0.30555555555555547</v>
      </c>
      <c r="G7" s="23">
        <f t="shared" si="2"/>
        <v>0.30555555555555547</v>
      </c>
    </row>
    <row r="8" spans="2:7" ht="20.100000000000001" customHeight="1" x14ac:dyDescent="0.25">
      <c r="B8" s="1" t="s">
        <v>6</v>
      </c>
      <c r="C8" s="2">
        <v>0.40277777777777773</v>
      </c>
      <c r="D8" s="2">
        <v>0.69444444444444453</v>
      </c>
      <c r="E8" s="8">
        <f t="shared" si="0"/>
        <v>0.2916666666666668</v>
      </c>
      <c r="F8" s="7">
        <f t="shared" si="1"/>
        <v>0.2916666666666668</v>
      </c>
      <c r="G8" s="23">
        <f>D8-C8</f>
        <v>0.2916666666666668</v>
      </c>
    </row>
    <row r="9" spans="2:7" ht="20.100000000000001" customHeight="1" x14ac:dyDescent="0.25">
      <c r="B9" s="1" t="s">
        <v>7</v>
      </c>
      <c r="C9" s="3">
        <v>0.4513888888888889</v>
      </c>
      <c r="D9" s="3">
        <v>0.78472222222222221</v>
      </c>
      <c r="E9" s="8">
        <f t="shared" si="0"/>
        <v>0.33333333333333331</v>
      </c>
      <c r="F9" s="7">
        <f t="shared" si="1"/>
        <v>0.33333333333333331</v>
      </c>
      <c r="G9" s="23">
        <f t="shared" si="2"/>
        <v>0.33333333333333331</v>
      </c>
    </row>
    <row r="10" spans="2:7" ht="20.100000000000001" customHeight="1" x14ac:dyDescent="0.25">
      <c r="B10" s="1" t="s">
        <v>8</v>
      </c>
      <c r="C10" s="2">
        <v>0.375</v>
      </c>
      <c r="D10" s="3">
        <v>0.75</v>
      </c>
      <c r="E10" s="8">
        <f t="shared" si="0"/>
        <v>0.375</v>
      </c>
      <c r="F10" s="7">
        <f t="shared" si="1"/>
        <v>0.375</v>
      </c>
      <c r="G10" s="23">
        <f t="shared" si="2"/>
        <v>0.375</v>
      </c>
    </row>
    <row r="11" spans="2:7" ht="20.100000000000001" customHeight="1" x14ac:dyDescent="0.25">
      <c r="B11" s="1" t="s">
        <v>9</v>
      </c>
      <c r="C11" s="2">
        <v>0.39583333333333331</v>
      </c>
      <c r="D11" s="3">
        <v>0.69791666666666663</v>
      </c>
      <c r="E11" s="8">
        <f t="shared" si="0"/>
        <v>0.30208333333333331</v>
      </c>
      <c r="F11" s="7">
        <f t="shared" si="1"/>
        <v>0.30208333333333331</v>
      </c>
      <c r="G11" s="23">
        <f t="shared" si="2"/>
        <v>0.30208333333333331</v>
      </c>
    </row>
    <row r="12" spans="2:7" ht="20.100000000000001" customHeight="1" x14ac:dyDescent="0.25">
      <c r="B12" s="5"/>
    </row>
    <row r="13" spans="2:7" ht="20.100000000000001" customHeight="1" x14ac:dyDescent="0.25">
      <c r="B13" s="5"/>
    </row>
    <row r="14" spans="2:7" ht="20.100000000000001" customHeight="1" x14ac:dyDescent="0.25">
      <c r="B14" s="5"/>
    </row>
  </sheetData>
  <mergeCells count="1">
    <mergeCell ref="B1:G1"/>
  </mergeCell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9D72DE-CCC2-4A06-BF06-793D1EE376CA}">
  <dimension ref="B1:D14"/>
  <sheetViews>
    <sheetView showGridLines="0" zoomScaleNormal="100" workbookViewId="0">
      <selection activeCell="D5" sqref="D5"/>
    </sheetView>
  </sheetViews>
  <sheetFormatPr defaultRowHeight="20.100000000000001" customHeight="1" x14ac:dyDescent="0.25"/>
  <cols>
    <col min="1" max="1" width="5.28515625" customWidth="1"/>
    <col min="2" max="2" width="20" bestFit="1" customWidth="1"/>
    <col min="3" max="3" width="21.7109375" bestFit="1" customWidth="1"/>
    <col min="4" max="4" width="21" bestFit="1" customWidth="1"/>
  </cols>
  <sheetData>
    <row r="1" spans="2:4" ht="20.100000000000001" customHeight="1" thickBot="1" x14ac:dyDescent="0.4">
      <c r="B1" s="31" t="s">
        <v>10</v>
      </c>
      <c r="C1" s="31"/>
      <c r="D1" s="31"/>
    </row>
    <row r="2" spans="2:4" ht="20.100000000000001" customHeight="1" thickTop="1" x14ac:dyDescent="0.25"/>
    <row r="3" spans="2:4" ht="20.100000000000001" customHeight="1" x14ac:dyDescent="0.3">
      <c r="B3" s="12" t="s">
        <v>28</v>
      </c>
      <c r="C3" s="12" t="s">
        <v>38</v>
      </c>
      <c r="D3" s="6" t="s">
        <v>60</v>
      </c>
    </row>
    <row r="4" spans="2:4" ht="20.100000000000001" customHeight="1" x14ac:dyDescent="0.25">
      <c r="B4" s="1" t="s">
        <v>29</v>
      </c>
      <c r="C4" s="13" t="s">
        <v>54</v>
      </c>
      <c r="D4" s="21">
        <f>C4 -(488/86400)</f>
        <v>44562.369351851848</v>
      </c>
    </row>
    <row r="5" spans="2:4" ht="20.100000000000001" customHeight="1" x14ac:dyDescent="0.25">
      <c r="B5" s="1" t="s">
        <v>30</v>
      </c>
      <c r="C5" s="13" t="s">
        <v>55</v>
      </c>
      <c r="D5" s="21">
        <f t="shared" ref="D5:D8" si="0">C5 -(488/86400)</f>
        <v>44569.341585648144</v>
      </c>
    </row>
    <row r="6" spans="2:4" ht="20.100000000000001" customHeight="1" x14ac:dyDescent="0.25">
      <c r="B6" s="1" t="s">
        <v>31</v>
      </c>
      <c r="C6" s="13" t="s">
        <v>56</v>
      </c>
      <c r="D6" s="21">
        <f t="shared" si="0"/>
        <v>44572.42493055555</v>
      </c>
    </row>
    <row r="7" spans="2:4" ht="20.100000000000001" customHeight="1" x14ac:dyDescent="0.25">
      <c r="B7" s="1" t="s">
        <v>32</v>
      </c>
      <c r="C7" s="13" t="s">
        <v>57</v>
      </c>
      <c r="D7" s="21">
        <f t="shared" si="0"/>
        <v>44566.341608796291</v>
      </c>
    </row>
    <row r="8" spans="2:4" ht="20.100000000000001" customHeight="1" x14ac:dyDescent="0.25">
      <c r="B8" s="1" t="s">
        <v>33</v>
      </c>
      <c r="C8" s="13" t="s">
        <v>58</v>
      </c>
      <c r="D8" s="21">
        <f t="shared" si="0"/>
        <v>44568.341620370367</v>
      </c>
    </row>
    <row r="12" spans="2:4" ht="20.100000000000001" customHeight="1" x14ac:dyDescent="0.25">
      <c r="B12" s="5"/>
    </row>
    <row r="13" spans="2:4" ht="20.100000000000001" customHeight="1" x14ac:dyDescent="0.25">
      <c r="B13" s="5"/>
    </row>
    <row r="14" spans="2:4" ht="20.100000000000001" customHeight="1" x14ac:dyDescent="0.25">
      <c r="B14" s="5"/>
    </row>
  </sheetData>
  <mergeCells count="1">
    <mergeCell ref="B1:D1"/>
  </mergeCell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9F9A3-2E22-4662-BD3E-A9D30329F2F8}">
  <dimension ref="B1:F14"/>
  <sheetViews>
    <sheetView showGridLines="0" zoomScaleNormal="100" workbookViewId="0">
      <selection activeCell="F5" sqref="F5"/>
    </sheetView>
  </sheetViews>
  <sheetFormatPr defaultRowHeight="20.100000000000001" customHeight="1" x14ac:dyDescent="0.25"/>
  <cols>
    <col min="1" max="1" width="5.28515625" customWidth="1"/>
    <col min="2" max="2" width="20" bestFit="1" customWidth="1"/>
    <col min="3" max="3" width="21.7109375" bestFit="1" customWidth="1"/>
    <col min="4" max="4" width="4.85546875" customWidth="1"/>
    <col min="5" max="5" width="18.140625" bestFit="1" customWidth="1"/>
    <col min="6" max="6" width="18.28515625" customWidth="1"/>
  </cols>
  <sheetData>
    <row r="1" spans="2:6" ht="20.100000000000001" customHeight="1" thickBot="1" x14ac:dyDescent="0.4">
      <c r="B1" s="31" t="s">
        <v>10</v>
      </c>
      <c r="C1" s="31"/>
      <c r="D1" s="31"/>
      <c r="E1" s="31"/>
      <c r="F1" s="31"/>
    </row>
    <row r="2" spans="2:6" ht="20.100000000000001" customHeight="1" thickTop="1" x14ac:dyDescent="0.25"/>
    <row r="3" spans="2:6" ht="20.100000000000001" customHeight="1" x14ac:dyDescent="0.3">
      <c r="B3" s="22" t="s">
        <v>28</v>
      </c>
      <c r="C3" s="22" t="s">
        <v>62</v>
      </c>
    </row>
    <row r="4" spans="2:6" ht="20.100000000000001" customHeight="1" x14ac:dyDescent="0.3">
      <c r="B4" s="23" t="s">
        <v>29</v>
      </c>
      <c r="C4" s="7">
        <v>0.36828703703703702</v>
      </c>
      <c r="E4" s="27" t="s">
        <v>64</v>
      </c>
      <c r="F4" s="25">
        <f>SUM(C4:C8)</f>
        <v>2.0349537037037035</v>
      </c>
    </row>
    <row r="5" spans="2:6" ht="20.100000000000001" customHeight="1" x14ac:dyDescent="0.3">
      <c r="B5" s="23" t="s">
        <v>30</v>
      </c>
      <c r="C5" s="7">
        <v>0.39583333333333331</v>
      </c>
      <c r="E5" s="6" t="s">
        <v>65</v>
      </c>
      <c r="F5" s="26">
        <f>SUM(C4:C8)</f>
        <v>2.0349537037037035</v>
      </c>
    </row>
    <row r="6" spans="2:6" ht="20.100000000000001" customHeight="1" x14ac:dyDescent="0.3">
      <c r="B6" s="23" t="s">
        <v>31</v>
      </c>
      <c r="C6" s="7">
        <v>0.43055555555555558</v>
      </c>
      <c r="E6" s="27" t="s">
        <v>66</v>
      </c>
      <c r="F6" s="29">
        <f>SUM(C4:C8)</f>
        <v>2.0349537037037035</v>
      </c>
    </row>
    <row r="7" spans="2:6" ht="20.100000000000001" customHeight="1" x14ac:dyDescent="0.25">
      <c r="B7" s="23" t="s">
        <v>32</v>
      </c>
      <c r="C7" s="7">
        <v>0.4375</v>
      </c>
    </row>
    <row r="8" spans="2:6" ht="20.100000000000001" customHeight="1" x14ac:dyDescent="0.25">
      <c r="B8" s="23" t="s">
        <v>33</v>
      </c>
      <c r="C8" s="7">
        <v>0.40277777777777773</v>
      </c>
    </row>
    <row r="12" spans="2:6" ht="20.100000000000001" customHeight="1" x14ac:dyDescent="0.25">
      <c r="B12" s="5"/>
    </row>
    <row r="13" spans="2:6" ht="20.100000000000001" customHeight="1" x14ac:dyDescent="0.25">
      <c r="B13" s="5"/>
    </row>
    <row r="14" spans="2:6" ht="20.100000000000001" customHeight="1" x14ac:dyDescent="0.25">
      <c r="B14" s="5"/>
    </row>
  </sheetData>
  <mergeCells count="1">
    <mergeCell ref="B1:F1"/>
  </mergeCell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20CCDF-553B-4B6D-B7AF-84DA64DD1012}">
  <dimension ref="B1:C14"/>
  <sheetViews>
    <sheetView showGridLines="0" zoomScaleNormal="100" workbookViewId="0">
      <selection activeCell="C11" sqref="C11"/>
    </sheetView>
  </sheetViews>
  <sheetFormatPr defaultRowHeight="20.100000000000001" customHeight="1" x14ac:dyDescent="0.25"/>
  <cols>
    <col min="1" max="1" width="5.28515625" customWidth="1"/>
    <col min="2" max="2" width="20" bestFit="1" customWidth="1"/>
    <col min="3" max="3" width="33" customWidth="1"/>
  </cols>
  <sheetData>
    <row r="1" spans="2:3" ht="20.100000000000001" customHeight="1" thickBot="1" x14ac:dyDescent="0.4">
      <c r="B1" s="31" t="s">
        <v>10</v>
      </c>
      <c r="C1" s="31"/>
    </row>
    <row r="2" spans="2:3" ht="20.100000000000001" customHeight="1" thickTop="1" x14ac:dyDescent="0.25"/>
    <row r="3" spans="2:3" ht="20.100000000000001" customHeight="1" x14ac:dyDescent="0.3">
      <c r="B3" s="22" t="s">
        <v>28</v>
      </c>
      <c r="C3" s="22" t="s">
        <v>62</v>
      </c>
    </row>
    <row r="4" spans="2:3" ht="20.100000000000001" customHeight="1" x14ac:dyDescent="0.25">
      <c r="B4" s="23" t="s">
        <v>29</v>
      </c>
      <c r="C4" s="7">
        <v>0.36828703703703702</v>
      </c>
    </row>
    <row r="5" spans="2:3" ht="20.100000000000001" customHeight="1" x14ac:dyDescent="0.25">
      <c r="B5" s="23" t="s">
        <v>30</v>
      </c>
      <c r="C5" s="7">
        <v>0.39583333333333331</v>
      </c>
    </row>
    <row r="6" spans="2:3" ht="20.100000000000001" customHeight="1" x14ac:dyDescent="0.25">
      <c r="B6" s="23" t="s">
        <v>31</v>
      </c>
      <c r="C6" s="7">
        <v>0.43055555555555558</v>
      </c>
    </row>
    <row r="7" spans="2:3" ht="20.100000000000001" customHeight="1" x14ac:dyDescent="0.25">
      <c r="B7" s="23" t="s">
        <v>32</v>
      </c>
      <c r="C7" s="7">
        <v>0.4375</v>
      </c>
    </row>
    <row r="8" spans="2:3" ht="20.100000000000001" customHeight="1" x14ac:dyDescent="0.25">
      <c r="B8" s="23" t="s">
        <v>33</v>
      </c>
      <c r="C8" s="7">
        <v>0.40277777777777773</v>
      </c>
    </row>
    <row r="9" spans="2:3" ht="20.100000000000001" customHeight="1" x14ac:dyDescent="0.25">
      <c r="B9" s="24" t="s">
        <v>64</v>
      </c>
      <c r="C9" s="1" t="str">
        <f>TEXT(SUM(C4:C8),"[h]:mm:ss")</f>
        <v>48:50:20</v>
      </c>
    </row>
    <row r="10" spans="2:3" ht="20.100000000000001" customHeight="1" x14ac:dyDescent="0.25">
      <c r="B10" s="1" t="s">
        <v>63</v>
      </c>
      <c r="C10" s="1" t="str">
        <f>TEXT(SUM(C4:C8),"dd hh:mm:ss")</f>
        <v>02 00:50:20</v>
      </c>
    </row>
    <row r="12" spans="2:3" ht="20.100000000000001" customHeight="1" x14ac:dyDescent="0.25">
      <c r="B12" s="5"/>
    </row>
    <row r="13" spans="2:3" ht="20.100000000000001" customHeight="1" x14ac:dyDescent="0.25">
      <c r="B13" s="5"/>
    </row>
    <row r="14" spans="2:3" ht="20.100000000000001" customHeight="1" x14ac:dyDescent="0.25">
      <c r="B14" s="5"/>
    </row>
  </sheetData>
  <mergeCells count="1">
    <mergeCell ref="B1:C1"/>
  </mergeCell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472AFE-2B4C-404D-86DE-0F31F349132B}">
  <dimension ref="B1:E14"/>
  <sheetViews>
    <sheetView showGridLines="0" zoomScaleNormal="100" workbookViewId="0">
      <selection activeCell="I11" sqref="I11"/>
    </sheetView>
  </sheetViews>
  <sheetFormatPr defaultRowHeight="20.100000000000001" customHeight="1" x14ac:dyDescent="0.25"/>
  <cols>
    <col min="1" max="1" width="5.28515625" customWidth="1"/>
    <col min="2" max="2" width="20" bestFit="1" customWidth="1"/>
    <col min="3" max="3" width="17.7109375" customWidth="1"/>
    <col min="4" max="4" width="14.28515625" bestFit="1" customWidth="1"/>
    <col min="5" max="5" width="19.28515625" bestFit="1" customWidth="1"/>
  </cols>
  <sheetData>
    <row r="1" spans="2:5" ht="20.100000000000001" customHeight="1" thickBot="1" x14ac:dyDescent="0.4">
      <c r="B1" s="30" t="s">
        <v>67</v>
      </c>
      <c r="C1" s="30"/>
      <c r="D1" s="30"/>
      <c r="E1" s="30"/>
    </row>
    <row r="2" spans="2:5" ht="20.100000000000001" customHeight="1" thickTop="1" x14ac:dyDescent="0.25"/>
    <row r="3" spans="2:5" ht="20.100000000000001" customHeight="1" x14ac:dyDescent="0.3">
      <c r="B3" s="6" t="s">
        <v>0</v>
      </c>
      <c r="C3" s="6" t="s">
        <v>1</v>
      </c>
      <c r="D3" s="6" t="s">
        <v>11</v>
      </c>
      <c r="E3" s="6" t="s">
        <v>12</v>
      </c>
    </row>
    <row r="4" spans="2:5" ht="20.100000000000001" customHeight="1" x14ac:dyDescent="0.25">
      <c r="B4" s="1" t="s">
        <v>2</v>
      </c>
      <c r="C4" s="2">
        <v>0.33333333333333331</v>
      </c>
      <c r="D4" s="3">
        <v>0.66666666666666663</v>
      </c>
      <c r="E4" s="2"/>
    </row>
    <row r="5" spans="2:5" ht="20.100000000000001" customHeight="1" x14ac:dyDescent="0.25">
      <c r="B5" s="1" t="s">
        <v>3</v>
      </c>
      <c r="C5" s="2">
        <v>0.39583333333333331</v>
      </c>
      <c r="D5" s="3">
        <v>0.70833333333333304</v>
      </c>
      <c r="E5" s="2"/>
    </row>
    <row r="6" spans="2:5" ht="20.100000000000001" customHeight="1" x14ac:dyDescent="0.25">
      <c r="B6" s="1" t="s">
        <v>4</v>
      </c>
      <c r="C6" s="2">
        <v>0.43055555555555558</v>
      </c>
      <c r="D6" s="3">
        <v>0.66666666666666663</v>
      </c>
      <c r="E6" s="2"/>
    </row>
    <row r="7" spans="2:5" ht="20.100000000000001" customHeight="1" x14ac:dyDescent="0.25">
      <c r="B7" s="1" t="s">
        <v>5</v>
      </c>
      <c r="C7" s="2">
        <v>0.4375</v>
      </c>
      <c r="D7" s="3">
        <v>0.74305555555555547</v>
      </c>
      <c r="E7" s="2"/>
    </row>
    <row r="8" spans="2:5" ht="20.100000000000001" customHeight="1" x14ac:dyDescent="0.25">
      <c r="B8" s="1" t="s">
        <v>6</v>
      </c>
      <c r="C8" s="2">
        <v>0.40277777777777773</v>
      </c>
      <c r="D8" s="2">
        <v>0.69444444444444453</v>
      </c>
      <c r="E8" s="2"/>
    </row>
    <row r="9" spans="2:5" ht="20.100000000000001" customHeight="1" x14ac:dyDescent="0.25">
      <c r="B9" s="1" t="s">
        <v>7</v>
      </c>
      <c r="C9" s="3">
        <v>0.4513888888888889</v>
      </c>
      <c r="D9" s="3">
        <v>0.78472222222222221</v>
      </c>
      <c r="E9" s="2"/>
    </row>
    <row r="10" spans="2:5" ht="20.100000000000001" customHeight="1" x14ac:dyDescent="0.25">
      <c r="B10" s="1" t="s">
        <v>8</v>
      </c>
      <c r="C10" s="2">
        <v>0.375</v>
      </c>
      <c r="D10" s="3">
        <v>0.75</v>
      </c>
      <c r="E10" s="2"/>
    </row>
    <row r="11" spans="2:5" ht="20.100000000000001" customHeight="1" x14ac:dyDescent="0.25">
      <c r="B11" s="1" t="s">
        <v>9</v>
      </c>
      <c r="C11" s="2">
        <v>0.39583333333333331</v>
      </c>
      <c r="D11" s="3">
        <v>0.69791666666666663</v>
      </c>
      <c r="E11" s="2"/>
    </row>
    <row r="12" spans="2:5" ht="20.100000000000001" customHeight="1" x14ac:dyDescent="0.25">
      <c r="B12" s="5"/>
    </row>
    <row r="13" spans="2:5" ht="20.100000000000001" customHeight="1" x14ac:dyDescent="0.25">
      <c r="B13" s="5"/>
    </row>
    <row r="14" spans="2:5" ht="20.100000000000001" customHeight="1" x14ac:dyDescent="0.25">
      <c r="B14" s="5"/>
    </row>
  </sheetData>
  <mergeCells count="1">
    <mergeCell ref="B1:E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13A96-B7A2-4BAA-A1D8-7F2234B40C06}">
  <dimension ref="B1:F14"/>
  <sheetViews>
    <sheetView showGridLines="0" tabSelected="1" zoomScaleNormal="100" workbookViewId="0">
      <selection activeCell="F5" sqref="F5"/>
    </sheetView>
  </sheetViews>
  <sheetFormatPr defaultRowHeight="20.100000000000001" customHeight="1" x14ac:dyDescent="0.25"/>
  <cols>
    <col min="1" max="1" width="5.28515625" customWidth="1"/>
    <col min="2" max="2" width="20" bestFit="1" customWidth="1"/>
    <col min="3" max="3" width="17.7109375" customWidth="1"/>
    <col min="4" max="4" width="14.28515625" bestFit="1" customWidth="1"/>
    <col min="5" max="5" width="30" bestFit="1" customWidth="1"/>
    <col min="6" max="6" width="14.7109375" bestFit="1" customWidth="1"/>
  </cols>
  <sheetData>
    <row r="1" spans="2:6" ht="20.100000000000001" customHeight="1" thickBot="1" x14ac:dyDescent="0.4">
      <c r="B1" s="31" t="s">
        <v>10</v>
      </c>
      <c r="C1" s="31"/>
      <c r="D1" s="31"/>
      <c r="E1" s="31"/>
      <c r="F1" s="31"/>
    </row>
    <row r="2" spans="2:6" ht="20.100000000000001" customHeight="1" thickTop="1" x14ac:dyDescent="0.25"/>
    <row r="3" spans="2:6" ht="20.100000000000001" customHeight="1" x14ac:dyDescent="0.3">
      <c r="B3" s="6" t="s">
        <v>0</v>
      </c>
      <c r="C3" s="6" t="s">
        <v>1</v>
      </c>
      <c r="D3" s="6" t="s">
        <v>11</v>
      </c>
      <c r="E3" s="6" t="s">
        <v>16</v>
      </c>
      <c r="F3" s="6" t="s">
        <v>17</v>
      </c>
    </row>
    <row r="4" spans="2:6" ht="20.100000000000001" customHeight="1" x14ac:dyDescent="0.25">
      <c r="B4" s="1" t="s">
        <v>2</v>
      </c>
      <c r="C4" s="2">
        <v>0.33333333333333331</v>
      </c>
      <c r="D4" s="3">
        <v>0.66666666666666663</v>
      </c>
      <c r="E4" s="10">
        <f>(D4-C4)*24</f>
        <v>8</v>
      </c>
      <c r="F4" s="11">
        <f>INT((D4-C4)*24)</f>
        <v>8</v>
      </c>
    </row>
    <row r="5" spans="2:6" ht="20.100000000000001" customHeight="1" x14ac:dyDescent="0.25">
      <c r="B5" s="1" t="s">
        <v>3</v>
      </c>
      <c r="C5" s="2">
        <v>0.39583333333333331</v>
      </c>
      <c r="D5" s="3">
        <v>0.70833333333333304</v>
      </c>
      <c r="E5" s="10">
        <f t="shared" ref="E5:E11" si="0">(D5-C5)*24</f>
        <v>7.4999999999999929</v>
      </c>
      <c r="F5" s="11">
        <f t="shared" ref="F5:F11" si="1">INT((D5-C5)*24)</f>
        <v>7</v>
      </c>
    </row>
    <row r="6" spans="2:6" ht="20.100000000000001" customHeight="1" x14ac:dyDescent="0.25">
      <c r="B6" s="1" t="s">
        <v>4</v>
      </c>
      <c r="C6" s="2">
        <v>0.43055555555555558</v>
      </c>
      <c r="D6" s="3">
        <v>0.66666666666666663</v>
      </c>
      <c r="E6" s="10">
        <f t="shared" si="0"/>
        <v>5.6666666666666652</v>
      </c>
      <c r="F6" s="11">
        <f t="shared" si="1"/>
        <v>5</v>
      </c>
    </row>
    <row r="7" spans="2:6" ht="20.100000000000001" customHeight="1" x14ac:dyDescent="0.25">
      <c r="B7" s="1" t="s">
        <v>5</v>
      </c>
      <c r="C7" s="2">
        <v>0.4375</v>
      </c>
      <c r="D7" s="3">
        <v>0.74305555555555547</v>
      </c>
      <c r="E7" s="10">
        <f t="shared" si="0"/>
        <v>7.3333333333333313</v>
      </c>
      <c r="F7" s="11">
        <f t="shared" si="1"/>
        <v>7</v>
      </c>
    </row>
    <row r="8" spans="2:6" ht="20.100000000000001" customHeight="1" x14ac:dyDescent="0.25">
      <c r="B8" s="1" t="s">
        <v>6</v>
      </c>
      <c r="C8" s="2">
        <v>0.40277777777777773</v>
      </c>
      <c r="D8" s="2">
        <v>0.69444444444444453</v>
      </c>
      <c r="E8" s="10">
        <f t="shared" si="0"/>
        <v>7.0000000000000036</v>
      </c>
      <c r="F8" s="11">
        <f t="shared" si="1"/>
        <v>7</v>
      </c>
    </row>
    <row r="9" spans="2:6" ht="20.100000000000001" customHeight="1" x14ac:dyDescent="0.25">
      <c r="B9" s="1" t="s">
        <v>7</v>
      </c>
      <c r="C9" s="3">
        <v>0.4513888888888889</v>
      </c>
      <c r="D9" s="3">
        <v>0.78472222222222221</v>
      </c>
      <c r="E9" s="10">
        <f t="shared" si="0"/>
        <v>8</v>
      </c>
      <c r="F9" s="11">
        <f t="shared" si="1"/>
        <v>8</v>
      </c>
    </row>
    <row r="10" spans="2:6" ht="20.100000000000001" customHeight="1" x14ac:dyDescent="0.25">
      <c r="B10" s="1" t="s">
        <v>8</v>
      </c>
      <c r="C10" s="2">
        <v>0.375</v>
      </c>
      <c r="D10" s="3">
        <v>0.75</v>
      </c>
      <c r="E10" s="10">
        <f t="shared" si="0"/>
        <v>9</v>
      </c>
      <c r="F10" s="11">
        <f t="shared" si="1"/>
        <v>9</v>
      </c>
    </row>
    <row r="11" spans="2:6" ht="20.100000000000001" customHeight="1" x14ac:dyDescent="0.25">
      <c r="B11" s="1" t="s">
        <v>9</v>
      </c>
      <c r="C11" s="2">
        <v>0.39583333333333331</v>
      </c>
      <c r="D11" s="3">
        <v>0.69791666666666663</v>
      </c>
      <c r="E11" s="10">
        <f t="shared" si="0"/>
        <v>7.25</v>
      </c>
      <c r="F11" s="11">
        <f t="shared" si="1"/>
        <v>7</v>
      </c>
    </row>
    <row r="12" spans="2:6" ht="20.100000000000001" customHeight="1" x14ac:dyDescent="0.25">
      <c r="B12" s="5"/>
    </row>
    <row r="13" spans="2:6" ht="20.100000000000001" customHeight="1" x14ac:dyDescent="0.25">
      <c r="B13" s="5"/>
    </row>
    <row r="14" spans="2:6" ht="20.100000000000001" customHeight="1" x14ac:dyDescent="0.25">
      <c r="B14" s="5"/>
    </row>
  </sheetData>
  <mergeCells count="1">
    <mergeCell ref="B1:F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4AA8F-1CE4-47B8-88A3-2063F8384009}">
  <dimension ref="B1:E14"/>
  <sheetViews>
    <sheetView showGridLines="0" zoomScaleNormal="100" workbookViewId="0">
      <selection activeCell="E5" sqref="E5"/>
    </sheetView>
  </sheetViews>
  <sheetFormatPr defaultRowHeight="20.100000000000001" customHeight="1" x14ac:dyDescent="0.25"/>
  <cols>
    <col min="1" max="1" width="5.28515625" customWidth="1"/>
    <col min="2" max="2" width="20" bestFit="1" customWidth="1"/>
    <col min="3" max="3" width="17.7109375" customWidth="1"/>
    <col min="4" max="4" width="14.28515625" bestFit="1" customWidth="1"/>
    <col min="5" max="5" width="30" bestFit="1" customWidth="1"/>
  </cols>
  <sheetData>
    <row r="1" spans="2:5" ht="20.100000000000001" customHeight="1" thickBot="1" x14ac:dyDescent="0.4">
      <c r="B1" s="31" t="s">
        <v>10</v>
      </c>
      <c r="C1" s="31"/>
      <c r="D1" s="31"/>
      <c r="E1" s="31"/>
    </row>
    <row r="2" spans="2:5" ht="20.100000000000001" customHeight="1" thickTop="1" x14ac:dyDescent="0.25"/>
    <row r="3" spans="2:5" ht="20.100000000000001" customHeight="1" x14ac:dyDescent="0.3">
      <c r="B3" s="6" t="s">
        <v>0</v>
      </c>
      <c r="C3" s="6" t="s">
        <v>1</v>
      </c>
      <c r="D3" s="6" t="s">
        <v>11</v>
      </c>
      <c r="E3" s="6" t="s">
        <v>19</v>
      </c>
    </row>
    <row r="4" spans="2:5" ht="20.100000000000001" customHeight="1" x14ac:dyDescent="0.25">
      <c r="B4" s="1" t="s">
        <v>2</v>
      </c>
      <c r="C4" s="2">
        <v>0.33333333333333331</v>
      </c>
      <c r="D4" s="3">
        <v>0.66666666666666663</v>
      </c>
      <c r="E4" s="11">
        <f>(D4-C4)*24*60</f>
        <v>480</v>
      </c>
    </row>
    <row r="5" spans="2:5" ht="20.100000000000001" customHeight="1" x14ac:dyDescent="0.25">
      <c r="B5" s="1" t="s">
        <v>3</v>
      </c>
      <c r="C5" s="2">
        <v>0.39583333333333331</v>
      </c>
      <c r="D5" s="3">
        <v>0.70833333333333304</v>
      </c>
      <c r="E5" s="11">
        <f t="shared" ref="E5:E11" si="0">(D5-C5)*24*60</f>
        <v>449.99999999999955</v>
      </c>
    </row>
    <row r="6" spans="2:5" ht="20.100000000000001" customHeight="1" x14ac:dyDescent="0.25">
      <c r="B6" s="1" t="s">
        <v>4</v>
      </c>
      <c r="C6" s="2">
        <v>0.43055555555555558</v>
      </c>
      <c r="D6" s="3">
        <v>0.66666666666666663</v>
      </c>
      <c r="E6" s="11">
        <f t="shared" si="0"/>
        <v>339.99999999999989</v>
      </c>
    </row>
    <row r="7" spans="2:5" ht="20.100000000000001" customHeight="1" x14ac:dyDescent="0.25">
      <c r="B7" s="1" t="s">
        <v>5</v>
      </c>
      <c r="C7" s="2">
        <v>0.4375</v>
      </c>
      <c r="D7" s="3">
        <v>0.74305555555555547</v>
      </c>
      <c r="E7" s="11">
        <f t="shared" si="0"/>
        <v>439.99999999999989</v>
      </c>
    </row>
    <row r="8" spans="2:5" ht="20.100000000000001" customHeight="1" x14ac:dyDescent="0.25">
      <c r="B8" s="1" t="s">
        <v>6</v>
      </c>
      <c r="C8" s="2">
        <v>0.40277777777777773</v>
      </c>
      <c r="D8" s="2">
        <v>0.69444444444444453</v>
      </c>
      <c r="E8" s="11">
        <f t="shared" si="0"/>
        <v>420.00000000000023</v>
      </c>
    </row>
    <row r="9" spans="2:5" ht="20.100000000000001" customHeight="1" x14ac:dyDescent="0.25">
      <c r="B9" s="1" t="s">
        <v>7</v>
      </c>
      <c r="C9" s="3">
        <v>0.4513888888888889</v>
      </c>
      <c r="D9" s="3">
        <v>0.78472222222222221</v>
      </c>
      <c r="E9" s="11">
        <f t="shared" si="0"/>
        <v>480</v>
      </c>
    </row>
    <row r="10" spans="2:5" ht="20.100000000000001" customHeight="1" x14ac:dyDescent="0.25">
      <c r="B10" s="1" t="s">
        <v>8</v>
      </c>
      <c r="C10" s="2">
        <v>0.375</v>
      </c>
      <c r="D10" s="3">
        <v>0.75</v>
      </c>
      <c r="E10" s="11">
        <f t="shared" si="0"/>
        <v>540</v>
      </c>
    </row>
    <row r="11" spans="2:5" ht="20.100000000000001" customHeight="1" x14ac:dyDescent="0.25">
      <c r="B11" s="1" t="s">
        <v>9</v>
      </c>
      <c r="C11" s="2">
        <v>0.39583333333333331</v>
      </c>
      <c r="D11" s="3">
        <v>0.69791666666666663</v>
      </c>
      <c r="E11" s="11">
        <f t="shared" si="0"/>
        <v>435</v>
      </c>
    </row>
    <row r="12" spans="2:5" ht="20.100000000000001" customHeight="1" x14ac:dyDescent="0.25">
      <c r="B12" s="5"/>
    </row>
    <row r="13" spans="2:5" ht="20.100000000000001" customHeight="1" x14ac:dyDescent="0.25">
      <c r="B13" s="5"/>
    </row>
    <row r="14" spans="2:5" ht="20.100000000000001" customHeight="1" x14ac:dyDescent="0.25">
      <c r="B14" s="5"/>
    </row>
  </sheetData>
  <mergeCells count="1">
    <mergeCell ref="B1:E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A09D0B-85EA-4101-9305-D5E5E7B2F43C}">
  <dimension ref="B1:E14"/>
  <sheetViews>
    <sheetView showGridLines="0" zoomScaleNormal="100" workbookViewId="0">
      <selection activeCell="E5" sqref="E5"/>
    </sheetView>
  </sheetViews>
  <sheetFormatPr defaultRowHeight="20.100000000000001" customHeight="1" x14ac:dyDescent="0.25"/>
  <cols>
    <col min="1" max="1" width="5.28515625" customWidth="1"/>
    <col min="2" max="2" width="20" bestFit="1" customWidth="1"/>
    <col min="3" max="3" width="17.7109375" customWidth="1"/>
    <col min="4" max="4" width="14.28515625" bestFit="1" customWidth="1"/>
    <col min="5" max="5" width="30" bestFit="1" customWidth="1"/>
  </cols>
  <sheetData>
    <row r="1" spans="2:5" ht="20.100000000000001" customHeight="1" thickBot="1" x14ac:dyDescent="0.4">
      <c r="B1" s="31" t="s">
        <v>10</v>
      </c>
      <c r="C1" s="31"/>
      <c r="D1" s="31"/>
      <c r="E1" s="31"/>
    </row>
    <row r="2" spans="2:5" ht="20.100000000000001" customHeight="1" thickTop="1" x14ac:dyDescent="0.25"/>
    <row r="3" spans="2:5" ht="20.100000000000001" customHeight="1" x14ac:dyDescent="0.3">
      <c r="B3" s="6" t="s">
        <v>0</v>
      </c>
      <c r="C3" s="6" t="s">
        <v>1</v>
      </c>
      <c r="D3" s="6" t="s">
        <v>11</v>
      </c>
      <c r="E3" s="6" t="s">
        <v>18</v>
      </c>
    </row>
    <row r="4" spans="2:5" ht="20.100000000000001" customHeight="1" x14ac:dyDescent="0.25">
      <c r="B4" s="1" t="s">
        <v>2</v>
      </c>
      <c r="C4" s="2">
        <v>0.33333333333333331</v>
      </c>
      <c r="D4" s="3">
        <v>0.66666666666666663</v>
      </c>
      <c r="E4" s="11">
        <f>(D4-C4)*24*60*60</f>
        <v>28800</v>
      </c>
    </row>
    <row r="5" spans="2:5" ht="20.100000000000001" customHeight="1" x14ac:dyDescent="0.25">
      <c r="B5" s="1" t="s">
        <v>3</v>
      </c>
      <c r="C5" s="2">
        <v>0.39583333333333331</v>
      </c>
      <c r="D5" s="3">
        <v>0.70833333333333304</v>
      </c>
      <c r="E5" s="11">
        <f t="shared" ref="E5:E11" si="0">(D5-C5)*24*60</f>
        <v>449.99999999999955</v>
      </c>
    </row>
    <row r="6" spans="2:5" ht="20.100000000000001" customHeight="1" x14ac:dyDescent="0.25">
      <c r="B6" s="1" t="s">
        <v>4</v>
      </c>
      <c r="C6" s="2">
        <v>0.43055555555555558</v>
      </c>
      <c r="D6" s="3">
        <v>0.66666666666666663</v>
      </c>
      <c r="E6" s="11">
        <f t="shared" si="0"/>
        <v>339.99999999999989</v>
      </c>
    </row>
    <row r="7" spans="2:5" ht="20.100000000000001" customHeight="1" x14ac:dyDescent="0.25">
      <c r="B7" s="1" t="s">
        <v>5</v>
      </c>
      <c r="C7" s="2">
        <v>0.4375</v>
      </c>
      <c r="D7" s="3">
        <v>0.74305555555555547</v>
      </c>
      <c r="E7" s="11">
        <f t="shared" si="0"/>
        <v>439.99999999999989</v>
      </c>
    </row>
    <row r="8" spans="2:5" ht="20.100000000000001" customHeight="1" x14ac:dyDescent="0.25">
      <c r="B8" s="1" t="s">
        <v>6</v>
      </c>
      <c r="C8" s="2">
        <v>0.40277777777777773</v>
      </c>
      <c r="D8" s="2">
        <v>0.69444444444444453</v>
      </c>
      <c r="E8" s="11">
        <f t="shared" si="0"/>
        <v>420.00000000000023</v>
      </c>
    </row>
    <row r="9" spans="2:5" ht="20.100000000000001" customHeight="1" x14ac:dyDescent="0.25">
      <c r="B9" s="1" t="s">
        <v>7</v>
      </c>
      <c r="C9" s="3">
        <v>0.4513888888888889</v>
      </c>
      <c r="D9" s="3">
        <v>0.78472222222222221</v>
      </c>
      <c r="E9" s="11">
        <f t="shared" si="0"/>
        <v>480</v>
      </c>
    </row>
    <row r="10" spans="2:5" ht="20.100000000000001" customHeight="1" x14ac:dyDescent="0.25">
      <c r="B10" s="1" t="s">
        <v>8</v>
      </c>
      <c r="C10" s="2">
        <v>0.375</v>
      </c>
      <c r="D10" s="3">
        <v>0.75</v>
      </c>
      <c r="E10" s="11">
        <f t="shared" si="0"/>
        <v>540</v>
      </c>
    </row>
    <row r="11" spans="2:5" ht="20.100000000000001" customHeight="1" x14ac:dyDescent="0.25">
      <c r="B11" s="1" t="s">
        <v>9</v>
      </c>
      <c r="C11" s="2">
        <v>0.39583333333333331</v>
      </c>
      <c r="D11" s="3">
        <v>0.69791666666666663</v>
      </c>
      <c r="E11" s="11">
        <f t="shared" si="0"/>
        <v>435</v>
      </c>
    </row>
    <row r="12" spans="2:5" ht="20.100000000000001" customHeight="1" x14ac:dyDescent="0.25">
      <c r="B12" s="5"/>
    </row>
    <row r="13" spans="2:5" ht="20.100000000000001" customHeight="1" x14ac:dyDescent="0.25">
      <c r="B13" s="5"/>
    </row>
    <row r="14" spans="2:5" ht="20.100000000000001" customHeight="1" x14ac:dyDescent="0.25">
      <c r="B14" s="5"/>
    </row>
  </sheetData>
  <mergeCells count="1">
    <mergeCell ref="B1:E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228B08-5D6C-41E2-8DBE-A41CF62E866A}">
  <dimension ref="B1:E14"/>
  <sheetViews>
    <sheetView showGridLines="0" zoomScaleNormal="100" workbookViewId="0">
      <selection activeCell="D14" sqref="D14"/>
    </sheetView>
  </sheetViews>
  <sheetFormatPr defaultRowHeight="20.100000000000001" customHeight="1" x14ac:dyDescent="0.25"/>
  <cols>
    <col min="1" max="1" width="5.28515625" customWidth="1"/>
    <col min="2" max="2" width="20" bestFit="1" customWidth="1"/>
    <col min="3" max="3" width="17.7109375" customWidth="1"/>
    <col min="4" max="4" width="14.28515625" bestFit="1" customWidth="1"/>
    <col min="5" max="5" width="30" bestFit="1" customWidth="1"/>
  </cols>
  <sheetData>
    <row r="1" spans="2:5" ht="20.100000000000001" customHeight="1" thickBot="1" x14ac:dyDescent="0.4">
      <c r="B1" s="31" t="s">
        <v>10</v>
      </c>
      <c r="C1" s="31"/>
      <c r="D1" s="31"/>
      <c r="E1" s="31"/>
    </row>
    <row r="2" spans="2:5" ht="20.100000000000001" customHeight="1" thickTop="1" x14ac:dyDescent="0.25"/>
    <row r="3" spans="2:5" ht="20.100000000000001" customHeight="1" x14ac:dyDescent="0.3">
      <c r="B3" s="6" t="s">
        <v>0</v>
      </c>
      <c r="C3" s="6" t="s">
        <v>1</v>
      </c>
      <c r="D3" s="6" t="s">
        <v>11</v>
      </c>
      <c r="E3" s="6" t="s">
        <v>20</v>
      </c>
    </row>
    <row r="4" spans="2:5" ht="20.100000000000001" customHeight="1" x14ac:dyDescent="0.25">
      <c r="B4" s="1" t="s">
        <v>2</v>
      </c>
      <c r="C4" s="2">
        <v>0.33333333333333331</v>
      </c>
      <c r="D4" s="3">
        <v>0.66666666666666663</v>
      </c>
      <c r="E4" s="11" t="str">
        <f>TEXT(D4-C4,"hh")</f>
        <v>08</v>
      </c>
    </row>
    <row r="5" spans="2:5" ht="20.100000000000001" customHeight="1" x14ac:dyDescent="0.25">
      <c r="B5" s="1" t="s">
        <v>3</v>
      </c>
      <c r="C5" s="2">
        <v>0.39583333333333331</v>
      </c>
      <c r="D5" s="3">
        <v>0.70833333333333304</v>
      </c>
      <c r="E5" s="11" t="str">
        <f t="shared" ref="E5:E11" si="0">TEXT(D5-C5,"hh")</f>
        <v>07</v>
      </c>
    </row>
    <row r="6" spans="2:5" ht="20.100000000000001" customHeight="1" x14ac:dyDescent="0.25">
      <c r="B6" s="1" t="s">
        <v>4</v>
      </c>
      <c r="C6" s="2">
        <v>0.43055555555555558</v>
      </c>
      <c r="D6" s="3">
        <v>0.66666666666666663</v>
      </c>
      <c r="E6" s="11" t="str">
        <f t="shared" si="0"/>
        <v>05</v>
      </c>
    </row>
    <row r="7" spans="2:5" ht="20.100000000000001" customHeight="1" x14ac:dyDescent="0.25">
      <c r="B7" s="1" t="s">
        <v>5</v>
      </c>
      <c r="C7" s="2">
        <v>0.4375</v>
      </c>
      <c r="D7" s="3">
        <v>0.74305555555555547</v>
      </c>
      <c r="E7" s="11" t="str">
        <f t="shared" si="0"/>
        <v>07</v>
      </c>
    </row>
    <row r="8" spans="2:5" ht="20.100000000000001" customHeight="1" x14ac:dyDescent="0.25">
      <c r="B8" s="1" t="s">
        <v>6</v>
      </c>
      <c r="C8" s="2">
        <v>0.40277777777777773</v>
      </c>
      <c r="D8" s="2">
        <v>0.69444444444444453</v>
      </c>
      <c r="E8" s="11" t="str">
        <f t="shared" si="0"/>
        <v>07</v>
      </c>
    </row>
    <row r="9" spans="2:5" ht="20.100000000000001" customHeight="1" x14ac:dyDescent="0.25">
      <c r="B9" s="1" t="s">
        <v>7</v>
      </c>
      <c r="C9" s="3">
        <v>0.4513888888888889</v>
      </c>
      <c r="D9" s="3">
        <v>0.78472222222222221</v>
      </c>
      <c r="E9" s="11" t="str">
        <f t="shared" si="0"/>
        <v>08</v>
      </c>
    </row>
    <row r="10" spans="2:5" ht="20.100000000000001" customHeight="1" x14ac:dyDescent="0.25">
      <c r="B10" s="1" t="s">
        <v>8</v>
      </c>
      <c r="C10" s="2">
        <v>0.375</v>
      </c>
      <c r="D10" s="3">
        <v>0.75</v>
      </c>
      <c r="E10" s="11" t="str">
        <f t="shared" si="0"/>
        <v>09</v>
      </c>
    </row>
    <row r="11" spans="2:5" ht="20.100000000000001" customHeight="1" x14ac:dyDescent="0.25">
      <c r="B11" s="1" t="s">
        <v>9</v>
      </c>
      <c r="C11" s="2">
        <v>0.39583333333333331</v>
      </c>
      <c r="D11" s="3">
        <v>0.69791666666666663</v>
      </c>
      <c r="E11" s="11" t="str">
        <f t="shared" si="0"/>
        <v>07</v>
      </c>
    </row>
    <row r="12" spans="2:5" ht="20.100000000000001" customHeight="1" x14ac:dyDescent="0.25">
      <c r="B12" s="5"/>
    </row>
    <row r="13" spans="2:5" ht="20.100000000000001" customHeight="1" x14ac:dyDescent="0.25">
      <c r="B13" s="5"/>
    </row>
    <row r="14" spans="2:5" ht="20.100000000000001" customHeight="1" x14ac:dyDescent="0.25">
      <c r="B14" s="5"/>
    </row>
  </sheetData>
  <mergeCells count="1">
    <mergeCell ref="B1:E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EFB03-82BF-4AB8-9E3E-58A16A1ABCD1}">
  <dimension ref="B1:E14"/>
  <sheetViews>
    <sheetView showGridLines="0" zoomScaleNormal="100" workbookViewId="0">
      <selection activeCell="E16" sqref="E16"/>
    </sheetView>
  </sheetViews>
  <sheetFormatPr defaultRowHeight="20.100000000000001" customHeight="1" x14ac:dyDescent="0.25"/>
  <cols>
    <col min="1" max="1" width="5.28515625" customWidth="1"/>
    <col min="2" max="2" width="20" bestFit="1" customWidth="1"/>
    <col min="3" max="3" width="17.7109375" customWidth="1"/>
    <col min="4" max="4" width="14.28515625" bestFit="1" customWidth="1"/>
    <col min="5" max="5" width="30" bestFit="1" customWidth="1"/>
  </cols>
  <sheetData>
    <row r="1" spans="2:5" ht="20.100000000000001" customHeight="1" thickBot="1" x14ac:dyDescent="0.4">
      <c r="B1" s="31" t="s">
        <v>10</v>
      </c>
      <c r="C1" s="31"/>
      <c r="D1" s="31"/>
      <c r="E1" s="31"/>
    </row>
    <row r="2" spans="2:5" ht="20.100000000000001" customHeight="1" thickTop="1" x14ac:dyDescent="0.25"/>
    <row r="3" spans="2:5" ht="20.100000000000001" customHeight="1" x14ac:dyDescent="0.3">
      <c r="B3" s="6" t="s">
        <v>0</v>
      </c>
      <c r="C3" s="6" t="s">
        <v>1</v>
      </c>
      <c r="D3" s="6" t="s">
        <v>11</v>
      </c>
      <c r="E3" s="6" t="s">
        <v>21</v>
      </c>
    </row>
    <row r="4" spans="2:5" ht="20.100000000000001" customHeight="1" x14ac:dyDescent="0.25">
      <c r="B4" s="1" t="s">
        <v>2</v>
      </c>
      <c r="C4" s="2">
        <v>0.33333333333333331</v>
      </c>
      <c r="D4" s="3">
        <v>0.66666666666666663</v>
      </c>
      <c r="E4" s="11" t="str">
        <f>TEXT(D4-C4,"[mm]")</f>
        <v>480</v>
      </c>
    </row>
    <row r="5" spans="2:5" ht="20.100000000000001" customHeight="1" x14ac:dyDescent="0.25">
      <c r="B5" s="1" t="s">
        <v>3</v>
      </c>
      <c r="C5" s="2">
        <v>0.39583333333333331</v>
      </c>
      <c r="D5" s="3">
        <v>0.70833333333333304</v>
      </c>
      <c r="E5" s="11" t="str">
        <f t="shared" ref="E5:E11" si="0">TEXT(D5-C5,"[mm]")</f>
        <v>450</v>
      </c>
    </row>
    <row r="6" spans="2:5" ht="20.100000000000001" customHeight="1" x14ac:dyDescent="0.25">
      <c r="B6" s="1" t="s">
        <v>4</v>
      </c>
      <c r="C6" s="2">
        <v>0.43055555555555558</v>
      </c>
      <c r="D6" s="3">
        <v>0.66666666666666663</v>
      </c>
      <c r="E6" s="11" t="str">
        <f t="shared" si="0"/>
        <v>340</v>
      </c>
    </row>
    <row r="7" spans="2:5" ht="20.100000000000001" customHeight="1" x14ac:dyDescent="0.25">
      <c r="B7" s="1" t="s">
        <v>5</v>
      </c>
      <c r="C7" s="2">
        <v>0.4375</v>
      </c>
      <c r="D7" s="3">
        <v>0.74305555555555547</v>
      </c>
      <c r="E7" s="11" t="str">
        <f t="shared" si="0"/>
        <v>440</v>
      </c>
    </row>
    <row r="8" spans="2:5" ht="20.100000000000001" customHeight="1" x14ac:dyDescent="0.25">
      <c r="B8" s="1" t="s">
        <v>6</v>
      </c>
      <c r="C8" s="2">
        <v>0.40277777777777773</v>
      </c>
      <c r="D8" s="2">
        <v>0.69444444444444453</v>
      </c>
      <c r="E8" s="11" t="str">
        <f t="shared" si="0"/>
        <v>420</v>
      </c>
    </row>
    <row r="9" spans="2:5" ht="20.100000000000001" customHeight="1" x14ac:dyDescent="0.25">
      <c r="B9" s="1" t="s">
        <v>7</v>
      </c>
      <c r="C9" s="3">
        <v>0.4513888888888889</v>
      </c>
      <c r="D9" s="3">
        <v>0.78472222222222221</v>
      </c>
      <c r="E9" s="11" t="str">
        <f t="shared" si="0"/>
        <v>480</v>
      </c>
    </row>
    <row r="10" spans="2:5" ht="20.100000000000001" customHeight="1" x14ac:dyDescent="0.25">
      <c r="B10" s="1" t="s">
        <v>8</v>
      </c>
      <c r="C10" s="2">
        <v>0.375</v>
      </c>
      <c r="D10" s="3">
        <v>0.75</v>
      </c>
      <c r="E10" s="11" t="str">
        <f t="shared" si="0"/>
        <v>540</v>
      </c>
    </row>
    <row r="11" spans="2:5" ht="20.100000000000001" customHeight="1" x14ac:dyDescent="0.25">
      <c r="B11" s="1" t="s">
        <v>9</v>
      </c>
      <c r="C11" s="2">
        <v>0.39583333333333331</v>
      </c>
      <c r="D11" s="3">
        <v>0.69791666666666663</v>
      </c>
      <c r="E11" s="11" t="str">
        <f t="shared" si="0"/>
        <v>435</v>
      </c>
    </row>
    <row r="12" spans="2:5" ht="20.100000000000001" customHeight="1" x14ac:dyDescent="0.25">
      <c r="B12" s="5"/>
    </row>
    <row r="13" spans="2:5" ht="20.100000000000001" customHeight="1" x14ac:dyDescent="0.25">
      <c r="B13" s="5"/>
    </row>
    <row r="14" spans="2:5" ht="20.100000000000001" customHeight="1" x14ac:dyDescent="0.25">
      <c r="B14" s="5"/>
    </row>
  </sheetData>
  <mergeCells count="1">
    <mergeCell ref="B1:E1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AE4A9-3AEB-4B1D-95AC-32BC1CE29794}">
  <dimension ref="B1:E14"/>
  <sheetViews>
    <sheetView showGridLines="0" zoomScaleNormal="100" workbookViewId="0">
      <selection activeCell="E16" sqref="E16"/>
    </sheetView>
  </sheetViews>
  <sheetFormatPr defaultRowHeight="20.100000000000001" customHeight="1" x14ac:dyDescent="0.25"/>
  <cols>
    <col min="1" max="1" width="5.28515625" customWidth="1"/>
    <col min="2" max="2" width="20" bestFit="1" customWidth="1"/>
    <col min="3" max="3" width="17.7109375" customWidth="1"/>
    <col min="4" max="4" width="14.28515625" bestFit="1" customWidth="1"/>
    <col min="5" max="5" width="30" bestFit="1" customWidth="1"/>
  </cols>
  <sheetData>
    <row r="1" spans="2:5" ht="20.100000000000001" customHeight="1" thickBot="1" x14ac:dyDescent="0.4">
      <c r="B1" s="31" t="s">
        <v>10</v>
      </c>
      <c r="C1" s="31"/>
      <c r="D1" s="31"/>
      <c r="E1" s="31"/>
    </row>
    <row r="2" spans="2:5" ht="20.100000000000001" customHeight="1" thickTop="1" x14ac:dyDescent="0.25"/>
    <row r="3" spans="2:5" ht="20.100000000000001" customHeight="1" x14ac:dyDescent="0.3">
      <c r="B3" s="6" t="s">
        <v>0</v>
      </c>
      <c r="C3" s="6" t="s">
        <v>1</v>
      </c>
      <c r="D3" s="6" t="s">
        <v>11</v>
      </c>
      <c r="E3" s="6" t="s">
        <v>22</v>
      </c>
    </row>
    <row r="4" spans="2:5" ht="20.100000000000001" customHeight="1" x14ac:dyDescent="0.25">
      <c r="B4" s="1" t="s">
        <v>2</v>
      </c>
      <c r="C4" s="2">
        <v>0.33333333333333331</v>
      </c>
      <c r="D4" s="3">
        <v>0.66666666666666663</v>
      </c>
      <c r="E4" s="11" t="str">
        <f>TEXT(D4-C4,"[ss]")</f>
        <v>28800</v>
      </c>
    </row>
    <row r="5" spans="2:5" ht="20.100000000000001" customHeight="1" x14ac:dyDescent="0.25">
      <c r="B5" s="1" t="s">
        <v>3</v>
      </c>
      <c r="C5" s="2">
        <v>0.39583333333333331</v>
      </c>
      <c r="D5" s="3">
        <v>0.70833333333333304</v>
      </c>
      <c r="E5" s="11" t="str">
        <f t="shared" ref="E5:E11" si="0">TEXT(D5-C5,"[ss]")</f>
        <v>27000</v>
      </c>
    </row>
    <row r="6" spans="2:5" ht="20.100000000000001" customHeight="1" x14ac:dyDescent="0.25">
      <c r="B6" s="1" t="s">
        <v>4</v>
      </c>
      <c r="C6" s="2">
        <v>0.43055555555555558</v>
      </c>
      <c r="D6" s="3">
        <v>0.66666666666666663</v>
      </c>
      <c r="E6" s="11" t="str">
        <f t="shared" si="0"/>
        <v>20400</v>
      </c>
    </row>
    <row r="7" spans="2:5" ht="20.100000000000001" customHeight="1" x14ac:dyDescent="0.25">
      <c r="B7" s="1" t="s">
        <v>5</v>
      </c>
      <c r="C7" s="2">
        <v>0.4375</v>
      </c>
      <c r="D7" s="3">
        <v>0.74305555555555547</v>
      </c>
      <c r="E7" s="11" t="str">
        <f t="shared" si="0"/>
        <v>26400</v>
      </c>
    </row>
    <row r="8" spans="2:5" ht="20.100000000000001" customHeight="1" x14ac:dyDescent="0.25">
      <c r="B8" s="1" t="s">
        <v>6</v>
      </c>
      <c r="C8" s="2">
        <v>0.40277777777777773</v>
      </c>
      <c r="D8" s="2">
        <v>0.69444444444444453</v>
      </c>
      <c r="E8" s="11" t="str">
        <f t="shared" si="0"/>
        <v>25200</v>
      </c>
    </row>
    <row r="9" spans="2:5" ht="20.100000000000001" customHeight="1" x14ac:dyDescent="0.25">
      <c r="B9" s="1" t="s">
        <v>7</v>
      </c>
      <c r="C9" s="3">
        <v>0.4513888888888889</v>
      </c>
      <c r="D9" s="3">
        <v>0.78472222222222221</v>
      </c>
      <c r="E9" s="11" t="str">
        <f t="shared" si="0"/>
        <v>28800</v>
      </c>
    </row>
    <row r="10" spans="2:5" ht="20.100000000000001" customHeight="1" x14ac:dyDescent="0.25">
      <c r="B10" s="1" t="s">
        <v>8</v>
      </c>
      <c r="C10" s="2">
        <v>0.375</v>
      </c>
      <c r="D10" s="3">
        <v>0.75</v>
      </c>
      <c r="E10" s="11" t="str">
        <f t="shared" si="0"/>
        <v>32400</v>
      </c>
    </row>
    <row r="11" spans="2:5" ht="20.100000000000001" customHeight="1" x14ac:dyDescent="0.25">
      <c r="B11" s="1" t="s">
        <v>9</v>
      </c>
      <c r="C11" s="2">
        <v>0.39583333333333331</v>
      </c>
      <c r="D11" s="3">
        <v>0.69791666666666663</v>
      </c>
      <c r="E11" s="11" t="str">
        <f t="shared" si="0"/>
        <v>26100</v>
      </c>
    </row>
    <row r="12" spans="2:5" ht="20.100000000000001" customHeight="1" x14ac:dyDescent="0.25">
      <c r="B12" s="5"/>
    </row>
    <row r="13" spans="2:5" ht="20.100000000000001" customHeight="1" x14ac:dyDescent="0.25">
      <c r="B13" s="5"/>
    </row>
    <row r="14" spans="2:5" ht="20.100000000000001" customHeight="1" x14ac:dyDescent="0.25">
      <c r="B14" s="5"/>
    </row>
  </sheetData>
  <mergeCells count="1">
    <mergeCell ref="B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33</vt:i4>
      </vt:variant>
    </vt:vector>
  </HeadingPairs>
  <TitlesOfParts>
    <vt:vector size="33" baseType="lpstr">
      <vt:lpstr>Dataset</vt:lpstr>
      <vt:lpstr>Difference</vt:lpstr>
      <vt:lpstr>Difference in h,mm,ss</vt:lpstr>
      <vt:lpstr>Difference in hours</vt:lpstr>
      <vt:lpstr>Difference in Minutes</vt:lpstr>
      <vt:lpstr>Difference in Seconds</vt:lpstr>
      <vt:lpstr>Using TEXT to get Hour</vt:lpstr>
      <vt:lpstr>Using TEXT to Get Minutes</vt:lpstr>
      <vt:lpstr>Using TEXT to Get Seconds</vt:lpstr>
      <vt:lpstr>TEXT to Get Hour &amp; Minutes</vt:lpstr>
      <vt:lpstr>TEXT to Get Hour &amp; Min &amp; Sec</vt:lpstr>
      <vt:lpstr>One Unit Time </vt:lpstr>
      <vt:lpstr>Using  NOW </vt:lpstr>
      <vt:lpstr>Using TIME</vt:lpstr>
      <vt:lpstr>Using TEXT &amp; NOW</vt:lpstr>
      <vt:lpstr>Display</vt:lpstr>
      <vt:lpstr>Using IF</vt:lpstr>
      <vt:lpstr>Using IF , TEXT, ABS to Show -</vt:lpstr>
      <vt:lpstr>Add Under 24 hours</vt:lpstr>
      <vt:lpstr>Add Under or Over 24 hours</vt:lpstr>
      <vt:lpstr>Subtract Under 24 hours</vt:lpstr>
      <vt:lpstr>Add Under 60 minutes</vt:lpstr>
      <vt:lpstr>Add Under 60 Seconds</vt:lpstr>
      <vt:lpstr>Subtract Under or Over 24 hours</vt:lpstr>
      <vt:lpstr>Add Under or Over 60 minutes</vt:lpstr>
      <vt:lpstr>Subtract Under 60 minutes</vt:lpstr>
      <vt:lpstr>SubtractUnder or Over 60 minute</vt:lpstr>
      <vt:lpstr>Add Under or Over 60 Seconds</vt:lpstr>
      <vt:lpstr>Subtract Under 60 Seconds</vt:lpstr>
      <vt:lpstr>Subtrac Under or Over 60 Second</vt:lpstr>
      <vt:lpstr>Using SUM</vt:lpstr>
      <vt:lpstr>Using TEXT &amp; SUM</vt:lpstr>
      <vt:lpstr>Practice Section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shamima rita</dc:creator>
  <cp:lastModifiedBy>shamima rita</cp:lastModifiedBy>
  <dcterms:created xsi:type="dcterms:W3CDTF">2022-01-12T02:25:22Z</dcterms:created>
  <dcterms:modified xsi:type="dcterms:W3CDTF">2022-01-12T11:14:49Z</dcterms:modified>
</cp:coreProperties>
</file>