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filterPrivacy="1" defaultThemeVersion="124226"/>
  <xr:revisionPtr revIDLastSave="531" documentId="8_{C49CF794-0BF0-4029-841C-9A9DEBCD9566}" xr6:coauthVersionLast="47" xr6:coauthVersionMax="47" xr10:uidLastSave="{EB489B0A-8871-4521-A57F-4E1BB8FF4CD8}"/>
  <bookViews>
    <workbookView xWindow="20370" yWindow="-120" windowWidth="29040" windowHeight="15840" xr2:uid="{00000000-000D-0000-FFFF-FFFF00000000}"/>
  </bookViews>
  <sheets>
    <sheet name="Dataset" sheetId="8" r:id="rId1"/>
    <sheet name="Dynamic List" sheetId="1" r:id="rId2"/>
    <sheet name="Single Criteria with Filter(1)" sheetId="7" r:id="rId3"/>
    <sheet name="Single Criteria with Filter(2)" sheetId="9" r:id="rId4"/>
    <sheet name="Mult. Criteria with FILTER (1)" sheetId="10" r:id="rId5"/>
    <sheet name="Mult. Criteria with FILTER (2)" sheetId="13" r:id="rId6"/>
    <sheet name="Single Criteria with INDEX" sheetId="14" r:id="rId7"/>
    <sheet name="Multiple Criteria with INDEX" sheetId="15" r:id="rId8"/>
    <sheet name="Dynamic Drop Down List" sheetId="16" r:id="rId9"/>
    <sheet name="Unique List" sheetId="18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1" l="1" a="1"/>
  <c r="J5" i="1" s="1"/>
  <c r="L5" i="7" a="1"/>
  <c r="L5" i="7" s="1"/>
  <c r="M5" i="9" a="1"/>
  <c r="M5" i="9" s="1"/>
  <c r="L5" i="10" a="1"/>
  <c r="L5" i="10" s="1"/>
  <c r="N5" i="13" a="1"/>
  <c r="N5" i="13" s="1"/>
  <c r="L5" i="16" a="1"/>
  <c r="L5" i="16" s="1"/>
  <c r="N5" i="18" a="1"/>
  <c r="N5" i="18" s="1"/>
  <c r="G5" i="18" a="1"/>
  <c r="G5" i="18" s="1"/>
  <c r="F5" i="7" a="1"/>
  <c r="F5" i="7" s="1"/>
  <c r="F5" i="13" a="1"/>
  <c r="F5" i="13" s="1"/>
  <c r="F5" i="10" a="1"/>
  <c r="F5" i="10" s="1"/>
  <c r="F5" i="9" a="1"/>
  <c r="F5" i="9" s="1"/>
  <c r="E5" i="16" a="1"/>
  <c r="E5" i="16" s="1"/>
  <c r="E5" i="1" a="1"/>
  <c r="E5" i="1" s="1"/>
  <c r="L5" i="14" a="1"/>
  <c r="L5" i="15" a="1"/>
  <c r="F5" i="15" a="1"/>
  <c r="F5" i="14" a="1"/>
  <c r="L5" i="14" l="1"/>
  <c r="L5" i="15"/>
  <c r="F5" i="15"/>
  <c r="F5" i="1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<sst xmlns="http://schemas.openxmlformats.org/spreadsheetml/2006/main" count="376" uniqueCount="51">
  <si>
    <t>Average Marks</t>
  </si>
  <si>
    <t>Frank Orwell</t>
  </si>
  <si>
    <t>Natalia Austin</t>
  </si>
  <si>
    <t>Richard Simpson</t>
  </si>
  <si>
    <t>Alfred Moyes</t>
  </si>
  <si>
    <t>Marcus North</t>
  </si>
  <si>
    <t>Gregory Thompson</t>
  </si>
  <si>
    <t>Steve Smith</t>
  </si>
  <si>
    <t>Jonathon Mills</t>
  </si>
  <si>
    <t>Jack Swann</t>
  </si>
  <si>
    <t>Jennifer Marlo</t>
  </si>
  <si>
    <t>Usman Malik</t>
  </si>
  <si>
    <t>Alisha Hick</t>
  </si>
  <si>
    <t>Ricardo Benjamin</t>
  </si>
  <si>
    <t>Nathan Mills</t>
  </si>
  <si>
    <t>Shane Lee</t>
  </si>
  <si>
    <t>Matthew Shepherd</t>
  </si>
  <si>
    <t>David Root</t>
  </si>
  <si>
    <t>Christina Georgino</t>
  </si>
  <si>
    <t>Brad Hopkins</t>
  </si>
  <si>
    <t>Ricky Haddin</t>
  </si>
  <si>
    <t>Student Record of Sunflower Kindergarten</t>
  </si>
  <si>
    <t>Ross Smith</t>
  </si>
  <si>
    <t>Student ID</t>
  </si>
  <si>
    <t>Students with Marks Greater than 60</t>
  </si>
  <si>
    <t>Marks</t>
  </si>
  <si>
    <t>Name</t>
  </si>
  <si>
    <t>Sample Dataset</t>
  </si>
  <si>
    <t>Combination of FILTER and OFFSET Functions for Single Criteria</t>
  </si>
  <si>
    <t>Combination of FILTER and OFFSET Functions for Single Criteria (2)</t>
  </si>
  <si>
    <t xml:space="preserve">                                                                                                                                                         Combination of FILTER and OFFSET Functions for Multiple Criteria</t>
  </si>
  <si>
    <t xml:space="preserve">                                                                                                                                                                           Combination of FILTER and OFFSET Functions for Multiple Criteria (2)</t>
  </si>
  <si>
    <t xml:space="preserve">                                                                                                                                                                           </t>
  </si>
  <si>
    <t>Combination of INDEX and MATCH Functions for Single Criteria</t>
  </si>
  <si>
    <t xml:space="preserve">                                                                                                                                                               Combination of INDEX and MATCH Functions for Multiple Criteria</t>
  </si>
  <si>
    <t>Dynamic Drop Down List Based on Criteria</t>
  </si>
  <si>
    <t>Name from Drop Down List</t>
  </si>
  <si>
    <t>Game</t>
  </si>
  <si>
    <t>Football</t>
  </si>
  <si>
    <t>Hockey</t>
  </si>
  <si>
    <t>Tennis</t>
  </si>
  <si>
    <t>Volleyball</t>
  </si>
  <si>
    <t>Chess</t>
  </si>
  <si>
    <t>Rugby</t>
  </si>
  <si>
    <t>Cricket</t>
  </si>
  <si>
    <t>Combination of UNIQUE and FILTER Functions</t>
  </si>
  <si>
    <t>Unique List with Criteria</t>
  </si>
  <si>
    <t>Practice</t>
  </si>
  <si>
    <t xml:space="preserve">                                                                                                                                                    Practice</t>
  </si>
  <si>
    <t xml:space="preserve">                                                                                                                                                                                                        Practice</t>
  </si>
  <si>
    <t xml:space="preserve">                                                                                                                                                                   Practice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</si>
</sst>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3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2"/>
      <color rgb="FF305496"/>
      <name val="Calibri"/>
      <family val="2"/>
    </font>
    <font>
      <b/>
      <sz val="14"/>
      <color theme="0"/>
      <name val="Calibri"/>
      <family val="2"/>
      <scheme val="minor"/>
    </font>
    <font>
      <b/>
      <i/>
      <sz val="13"/>
      <color theme="0"/>
      <name val="Calibri"/>
      <family val="2"/>
      <scheme val="minor"/>
    </font>
    <font>
      <b/>
      <i/>
      <sz val="16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05496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theme="0"/>
        <bgColor theme="4" tint="0.79998168889431442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10" applyNumberFormat="0" applyFill="0" applyAlignment="0" applyProtection="0"/>
  </cellStyleXfs>
  <cellXfs count="51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3" borderId="10" xfId="1" applyFont="1" applyFill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center"/>
    </xf>
    <xf numFmtId="0" fontId="1" fillId="5" borderId="16" xfId="0" applyFont="1" applyFill="1" applyBorder="1" applyAlignment="1">
      <alignment vertical="center"/>
    </xf>
    <xf numFmtId="0" fontId="1" fillId="5" borderId="24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vertical="center"/>
    </xf>
    <xf numFmtId="0" fontId="1" fillId="2" borderId="24" xfId="0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5" borderId="25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4" fillId="3" borderId="10" xfId="1" applyFont="1" applyFill="1" applyAlignment="1">
      <alignment horizontal="center" vertical="center"/>
    </xf>
    <xf numFmtId="0" fontId="1" fillId="0" borderId="27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4" fillId="3" borderId="10" xfId="1" applyFont="1" applyFill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5" fillId="4" borderId="29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5" fillId="4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7" fillId="3" borderId="10" xfId="1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Heading 2" xfId="1" builtinId="17"/>
    <cellStyle name="Normal" xfId="0" builtinId="0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305496"/>
        <name val="Calibri"/>
        <family val="2"/>
        <scheme val="none"/>
      </font>
      <fill>
        <patternFill patternType="solid">
          <fgColor rgb="FF000000"/>
          <bgColor rgb="FFD0CEC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305496"/>
        <name val="Calibri"/>
        <family val="2"/>
        <scheme val="none"/>
      </font>
      <fill>
        <patternFill patternType="solid">
          <fgColor rgb="FF000000"/>
          <bgColor rgb="FFD0CEC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305496"/>
        <name val="Calibri"/>
        <family val="2"/>
        <scheme val="none"/>
      </font>
      <fill>
        <patternFill patternType="solid">
          <fgColor rgb="FF000000"/>
          <bgColor rgb="FFD0CEC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C000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305496"/>
        <name val="Calibri"/>
        <family val="2"/>
        <scheme val="none"/>
      </font>
      <fill>
        <patternFill patternType="solid">
          <fgColor rgb="FF000000"/>
          <bgColor rgb="FFD0CEC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5D7FFDD-5A73-4537-9A58-BA1918392737}" name="Table1" displayName="Table1" ref="B4:C25" totalsRowShown="0" headerRowDxfId="25" dataDxfId="22" headerRowBorderDxfId="27" tableBorderDxfId="28" totalsRowBorderDxfId="26">
  <autoFilter ref="B4:C25" xr:uid="{25D7FFDD-5A73-4537-9A58-BA1918392737}">
    <filterColumn colId="0" hiddenButton="1"/>
    <filterColumn colId="1" hiddenButton="1"/>
  </autoFilter>
  <tableColumns count="2">
    <tableColumn id="1" xr3:uid="{D523A1F4-5F9F-47B2-B5DA-DE9F10C78429}" name="Name" dataDxfId="24"/>
    <tableColumn id="2" xr3:uid="{82A27BE4-715D-4EB9-9F33-83B917AACCAF}" name="Average Marks" dataDxfId="2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BBB1DD1-C5E9-4C65-BC0F-82EDD847F8C2}" name="Table17" displayName="Table17" ref="G4:H25" totalsRowShown="0" headerRowDxfId="6" dataDxfId="5" headerRowBorderDxfId="3" tableBorderDxfId="4" totalsRowBorderDxfId="2">
  <autoFilter ref="G4:H25" xr:uid="{7BBB1DD1-C5E9-4C65-BC0F-82EDD847F8C2}">
    <filterColumn colId="0" hiddenButton="1"/>
    <filterColumn colId="1" hiddenButton="1"/>
  </autoFilter>
  <tableColumns count="2">
    <tableColumn id="1" xr3:uid="{5A5941A0-65B9-4F08-94F4-AA909FDB949C}" name="Name" dataDxfId="1"/>
    <tableColumn id="2" xr3:uid="{C8900E09-1545-4680-93FA-252EB35CAE47}" name="Average Marks" dataDxfId="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41CC03E-D861-4CA0-BBF8-135352046904}" name="Table14" displayName="Table14" ref="B4:C25" totalsRowShown="0" headerRowDxfId="20" dataDxfId="19" headerRowBorderDxfId="17" tableBorderDxfId="18" totalsRowBorderDxfId="16">
  <autoFilter ref="B4:C25" xr:uid="{25D7FFDD-5A73-4537-9A58-BA1918392737}">
    <filterColumn colId="0" hiddenButton="1"/>
    <filterColumn colId="1" hiddenButton="1"/>
  </autoFilter>
  <tableColumns count="2">
    <tableColumn id="1" xr3:uid="{2A4E0790-2D4F-487E-BE74-207490F8475D}" name="Name" dataDxfId="15"/>
    <tableColumn id="2" xr3:uid="{650608F2-272A-4EA5-A9A7-86F9F8FBBCD3}" name="Average Marks" dataDxfId="1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8D88496-29ED-401B-92E2-A3842BFB0D0B}" name="Table146" displayName="Table146" ref="I4:J25" totalsRowShown="0" headerRowDxfId="13" dataDxfId="12" headerRowBorderDxfId="10" tableBorderDxfId="11" totalsRowBorderDxfId="9">
  <autoFilter ref="I4:J25" xr:uid="{E8D88496-29ED-401B-92E2-A3842BFB0D0B}">
    <filterColumn colId="0" hiddenButton="1"/>
    <filterColumn colId="1" hiddenButton="1"/>
  </autoFilter>
  <tableColumns count="2">
    <tableColumn id="1" xr3:uid="{5C8BF0DE-260D-433A-843B-22A7D7E77C5B}" name="Name" dataDxfId="8"/>
    <tableColumn id="2" xr3:uid="{B1FAB3E1-9FBE-4BEF-A867-C529978AA1DE}" name="Average Marks" dataDxfId="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057E4-9D91-48AF-A0FA-6F7B08F034B0}">
  <dimension ref="A1:D26"/>
  <sheetViews>
    <sheetView showGridLines="0" tabSelected="1" workbookViewId="0">
      <selection activeCell="B4" sqref="B4"/>
    </sheetView>
  </sheetViews>
  <sheetFormatPr defaultRowHeight="20.100000000000001" customHeight="1" x14ac:dyDescent="0.25"/>
  <cols>
    <col min="1" max="1" width="5.5703125" style="5" customWidth="1"/>
    <col min="2" max="2" width="17.42578125" style="5" bestFit="1" customWidth="1"/>
    <col min="3" max="4" width="17.7109375" style="5" customWidth="1"/>
    <col min="5" max="16384" width="9.140625" style="5"/>
  </cols>
  <sheetData>
    <row r="1" spans="1:4" ht="20.100000000000001" customHeight="1" x14ac:dyDescent="0.25">
      <c r="A1" s="1"/>
      <c r="B1" s="1"/>
      <c r="C1" s="1"/>
      <c r="D1" s="1"/>
    </row>
    <row r="2" spans="1:4" ht="20.100000000000001" customHeight="1" thickBot="1" x14ac:dyDescent="0.3">
      <c r="A2" s="1"/>
      <c r="B2" s="10" t="s">
        <v>27</v>
      </c>
      <c r="C2" s="10"/>
      <c r="D2" s="10"/>
    </row>
    <row r="3" spans="1:4" ht="9.9499999999999993" customHeight="1" thickTop="1" thickBot="1" x14ac:dyDescent="0.3"/>
    <row r="4" spans="1:4" ht="20.100000000000001" customHeight="1" x14ac:dyDescent="0.25">
      <c r="B4" s="21" t="s">
        <v>23</v>
      </c>
      <c r="C4" s="22" t="s">
        <v>26</v>
      </c>
      <c r="D4" s="23" t="s">
        <v>0</v>
      </c>
    </row>
    <row r="5" spans="1:4" ht="20.100000000000001" customHeight="1" x14ac:dyDescent="0.25">
      <c r="B5" s="24">
        <v>214</v>
      </c>
      <c r="C5" s="25" t="s">
        <v>1</v>
      </c>
      <c r="D5" s="26">
        <v>27</v>
      </c>
    </row>
    <row r="6" spans="1:4" ht="20.100000000000001" customHeight="1" x14ac:dyDescent="0.25">
      <c r="B6" s="27">
        <v>133</v>
      </c>
      <c r="C6" s="28" t="s">
        <v>2</v>
      </c>
      <c r="D6" s="29">
        <v>42</v>
      </c>
    </row>
    <row r="7" spans="1:4" ht="20.100000000000001" customHeight="1" x14ac:dyDescent="0.25">
      <c r="B7" s="24">
        <v>235</v>
      </c>
      <c r="C7" s="25" t="s">
        <v>3</v>
      </c>
      <c r="D7" s="26">
        <v>82</v>
      </c>
    </row>
    <row r="8" spans="1:4" ht="20.100000000000001" customHeight="1" x14ac:dyDescent="0.25">
      <c r="B8" s="27">
        <v>292</v>
      </c>
      <c r="C8" s="28" t="s">
        <v>4</v>
      </c>
      <c r="D8" s="29">
        <v>80</v>
      </c>
    </row>
    <row r="9" spans="1:4" ht="20.100000000000001" customHeight="1" x14ac:dyDescent="0.25">
      <c r="B9" s="24">
        <v>194</v>
      </c>
      <c r="C9" s="25" t="s">
        <v>5</v>
      </c>
      <c r="D9" s="26">
        <v>23</v>
      </c>
    </row>
    <row r="10" spans="1:4" ht="20.100000000000001" customHeight="1" x14ac:dyDescent="0.25">
      <c r="B10" s="27">
        <v>145</v>
      </c>
      <c r="C10" s="28" t="s">
        <v>6</v>
      </c>
      <c r="D10" s="29">
        <v>94</v>
      </c>
    </row>
    <row r="11" spans="1:4" ht="20.100000000000001" customHeight="1" x14ac:dyDescent="0.25">
      <c r="B11" s="24">
        <v>110</v>
      </c>
      <c r="C11" s="25" t="s">
        <v>7</v>
      </c>
      <c r="D11" s="26">
        <v>86</v>
      </c>
    </row>
    <row r="12" spans="1:4" ht="20.100000000000001" customHeight="1" x14ac:dyDescent="0.25">
      <c r="B12" s="27">
        <v>294</v>
      </c>
      <c r="C12" s="28" t="s">
        <v>8</v>
      </c>
      <c r="D12" s="29">
        <v>48</v>
      </c>
    </row>
    <row r="13" spans="1:4" ht="20.100000000000001" customHeight="1" x14ac:dyDescent="0.25">
      <c r="B13" s="24">
        <v>136</v>
      </c>
      <c r="C13" s="25" t="s">
        <v>9</v>
      </c>
      <c r="D13" s="26">
        <v>60</v>
      </c>
    </row>
    <row r="14" spans="1:4" ht="20.100000000000001" customHeight="1" x14ac:dyDescent="0.25">
      <c r="B14" s="27">
        <v>255</v>
      </c>
      <c r="C14" s="28" t="s">
        <v>10</v>
      </c>
      <c r="D14" s="29">
        <v>58</v>
      </c>
    </row>
    <row r="15" spans="1:4" ht="20.100000000000001" customHeight="1" x14ac:dyDescent="0.25">
      <c r="B15" s="24">
        <v>123</v>
      </c>
      <c r="C15" s="25" t="s">
        <v>11</v>
      </c>
      <c r="D15" s="26">
        <v>44</v>
      </c>
    </row>
    <row r="16" spans="1:4" ht="20.100000000000001" customHeight="1" x14ac:dyDescent="0.25">
      <c r="B16" s="27">
        <v>195</v>
      </c>
      <c r="C16" s="28" t="s">
        <v>12</v>
      </c>
      <c r="D16" s="29">
        <v>38</v>
      </c>
    </row>
    <row r="17" spans="2:4" ht="20.100000000000001" customHeight="1" x14ac:dyDescent="0.25">
      <c r="B17" s="24">
        <v>227</v>
      </c>
      <c r="C17" s="25" t="s">
        <v>13</v>
      </c>
      <c r="D17" s="26">
        <v>30</v>
      </c>
    </row>
    <row r="18" spans="2:4" ht="20.100000000000001" customHeight="1" x14ac:dyDescent="0.25">
      <c r="B18" s="27">
        <v>227</v>
      </c>
      <c r="C18" s="28" t="s">
        <v>14</v>
      </c>
      <c r="D18" s="29">
        <v>31</v>
      </c>
    </row>
    <row r="19" spans="2:4" ht="20.100000000000001" customHeight="1" x14ac:dyDescent="0.25">
      <c r="B19" s="24">
        <v>151</v>
      </c>
      <c r="C19" s="25" t="s">
        <v>15</v>
      </c>
      <c r="D19" s="26">
        <v>26</v>
      </c>
    </row>
    <row r="20" spans="2:4" ht="20.100000000000001" customHeight="1" x14ac:dyDescent="0.25">
      <c r="B20" s="27">
        <v>298</v>
      </c>
      <c r="C20" s="28" t="s">
        <v>16</v>
      </c>
      <c r="D20" s="29">
        <v>52</v>
      </c>
    </row>
    <row r="21" spans="2:4" ht="20.100000000000001" customHeight="1" x14ac:dyDescent="0.25">
      <c r="B21" s="24">
        <v>246</v>
      </c>
      <c r="C21" s="25" t="s">
        <v>17</v>
      </c>
      <c r="D21" s="26">
        <v>24</v>
      </c>
    </row>
    <row r="22" spans="2:4" ht="20.100000000000001" customHeight="1" x14ac:dyDescent="0.25">
      <c r="B22" s="27">
        <v>176</v>
      </c>
      <c r="C22" s="28" t="s">
        <v>18</v>
      </c>
      <c r="D22" s="29">
        <v>64</v>
      </c>
    </row>
    <row r="23" spans="2:4" ht="20.100000000000001" customHeight="1" x14ac:dyDescent="0.25">
      <c r="B23" s="24">
        <v>218</v>
      </c>
      <c r="C23" s="25" t="s">
        <v>19</v>
      </c>
      <c r="D23" s="26">
        <v>92</v>
      </c>
    </row>
    <row r="24" spans="2:4" ht="20.100000000000001" customHeight="1" x14ac:dyDescent="0.25">
      <c r="B24" s="27">
        <v>154</v>
      </c>
      <c r="C24" s="28" t="s">
        <v>20</v>
      </c>
      <c r="D24" s="29">
        <v>71</v>
      </c>
    </row>
    <row r="25" spans="2:4" ht="20.100000000000001" customHeight="1" thickBot="1" x14ac:dyDescent="0.3">
      <c r="B25" s="32">
        <v>105</v>
      </c>
      <c r="C25" s="33" t="s">
        <v>22</v>
      </c>
      <c r="D25" s="34">
        <v>81</v>
      </c>
    </row>
    <row r="26" spans="2:4" ht="36" customHeight="1" x14ac:dyDescent="0.25"/>
  </sheetData>
  <mergeCells count="1">
    <mergeCell ref="B2:D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C65BE-52B3-4417-863C-B070882C1476}">
  <dimension ref="A1:N26"/>
  <sheetViews>
    <sheetView showGridLines="0" workbookViewId="0">
      <selection activeCell="G5" sqref="G5"/>
    </sheetView>
  </sheetViews>
  <sheetFormatPr defaultRowHeight="20.100000000000001" customHeight="1" x14ac:dyDescent="0.25"/>
  <cols>
    <col min="1" max="1" width="3" style="5" customWidth="1"/>
    <col min="2" max="2" width="12.140625" style="5" customWidth="1"/>
    <col min="3" max="3" width="18.42578125" style="5" customWidth="1"/>
    <col min="4" max="5" width="16.42578125" style="5" customWidth="1"/>
    <col min="6" max="6" width="5.140625" style="5" customWidth="1"/>
    <col min="7" max="7" width="25" style="5" bestFit="1" customWidth="1"/>
    <col min="8" max="8" width="9.140625" style="5"/>
    <col min="9" max="9" width="11.42578125" style="5" bestFit="1" customWidth="1"/>
    <col min="10" max="10" width="9.140625" style="5"/>
    <col min="11" max="11" width="15.7109375" style="5" bestFit="1" customWidth="1"/>
    <col min="12" max="13" width="9.140625" style="5"/>
    <col min="14" max="14" width="25" style="5" bestFit="1" customWidth="1"/>
    <col min="15" max="16384" width="9.140625" style="5"/>
  </cols>
  <sheetData>
    <row r="1" spans="1:14" ht="20.100000000000001" customHeight="1" x14ac:dyDescent="0.25">
      <c r="A1" s="1"/>
      <c r="B1" s="1"/>
      <c r="C1" s="1"/>
      <c r="D1" s="1"/>
      <c r="E1" s="1"/>
      <c r="F1" s="1"/>
    </row>
    <row r="2" spans="1:14" ht="20.100000000000001" customHeight="1" thickBot="1" x14ac:dyDescent="0.3">
      <c r="A2" s="1"/>
      <c r="B2" s="10" t="s">
        <v>45</v>
      </c>
      <c r="C2" s="10"/>
      <c r="D2" s="10"/>
      <c r="E2" s="10"/>
      <c r="F2" s="10"/>
      <c r="G2" s="10"/>
      <c r="I2" s="48" t="s">
        <v>47</v>
      </c>
      <c r="J2" s="48"/>
      <c r="K2" s="48"/>
      <c r="L2" s="48"/>
      <c r="M2" s="48"/>
      <c r="N2" s="48"/>
    </row>
    <row r="3" spans="1:14" ht="9.9499999999999993" customHeight="1" thickTop="1" thickBot="1" x14ac:dyDescent="0.3"/>
    <row r="4" spans="1:14" ht="20.100000000000001" customHeight="1" x14ac:dyDescent="0.25">
      <c r="B4" s="21" t="s">
        <v>23</v>
      </c>
      <c r="C4" s="22" t="s">
        <v>26</v>
      </c>
      <c r="D4" s="23" t="s">
        <v>0</v>
      </c>
      <c r="E4" s="46" t="s">
        <v>37</v>
      </c>
      <c r="G4" s="11" t="s">
        <v>46</v>
      </c>
      <c r="I4" s="21" t="s">
        <v>23</v>
      </c>
      <c r="J4" s="22" t="s">
        <v>26</v>
      </c>
      <c r="K4" s="23" t="s">
        <v>0</v>
      </c>
      <c r="L4" s="46" t="s">
        <v>37</v>
      </c>
      <c r="N4" s="11" t="s">
        <v>46</v>
      </c>
    </row>
    <row r="5" spans="1:14" ht="20.100000000000001" customHeight="1" x14ac:dyDescent="0.25">
      <c r="B5" s="24">
        <v>214</v>
      </c>
      <c r="C5" s="25" t="s">
        <v>1</v>
      </c>
      <c r="D5" s="26">
        <v>27</v>
      </c>
      <c r="E5" s="47" t="s">
        <v>38</v>
      </c>
      <c r="G5" s="3" t="str" cm="1">
        <f t="array" ref="G5:G8">_xlfn.UNIQUE(_xlfn._xlws.FILTER(E5:E25,(D5:D25&gt;60)))</f>
        <v>Tennis</v>
      </c>
      <c r="I5" s="24"/>
      <c r="J5" s="25"/>
      <c r="K5" s="26"/>
      <c r="L5" s="47"/>
      <c r="N5" s="3" t="e" cm="1" vm="1">
        <f t="array" ref="N5">_xlfn.UNIQUE(_xlfn._xlws.FILTER(L5:L25,(K5:K25&gt;60)))</f>
        <v>#VALUE!</v>
      </c>
    </row>
    <row r="6" spans="1:14" ht="20.100000000000001" customHeight="1" x14ac:dyDescent="0.25">
      <c r="B6" s="27">
        <v>133</v>
      </c>
      <c r="C6" s="28" t="s">
        <v>2</v>
      </c>
      <c r="D6" s="29">
        <v>42</v>
      </c>
      <c r="E6" s="47" t="s">
        <v>39</v>
      </c>
      <c r="G6" s="3" t="str">
        <v>Volleyball</v>
      </c>
      <c r="I6" s="27"/>
      <c r="J6" s="28"/>
      <c r="K6" s="29"/>
      <c r="L6" s="47"/>
      <c r="N6" s="3"/>
    </row>
    <row r="7" spans="1:14" ht="20.100000000000001" customHeight="1" x14ac:dyDescent="0.25">
      <c r="B7" s="24">
        <v>235</v>
      </c>
      <c r="C7" s="25" t="s">
        <v>3</v>
      </c>
      <c r="D7" s="26">
        <v>82</v>
      </c>
      <c r="E7" s="47" t="s">
        <v>40</v>
      </c>
      <c r="G7" s="3" t="str">
        <v>Rugby</v>
      </c>
      <c r="I7" s="24"/>
      <c r="J7" s="25"/>
      <c r="K7" s="26"/>
      <c r="L7" s="47"/>
      <c r="N7" s="3"/>
    </row>
    <row r="8" spans="1:14" ht="20.100000000000001" customHeight="1" thickBot="1" x14ac:dyDescent="0.3">
      <c r="B8" s="27">
        <v>292</v>
      </c>
      <c r="C8" s="28" t="s">
        <v>4</v>
      </c>
      <c r="D8" s="29">
        <v>80</v>
      </c>
      <c r="E8" s="47" t="s">
        <v>41</v>
      </c>
      <c r="G8" s="38" t="str">
        <v>Football</v>
      </c>
      <c r="I8" s="27"/>
      <c r="J8" s="28"/>
      <c r="K8" s="29"/>
      <c r="L8" s="47"/>
      <c r="N8" s="38"/>
    </row>
    <row r="9" spans="1:14" ht="20.100000000000001" customHeight="1" x14ac:dyDescent="0.25">
      <c r="B9" s="24">
        <v>194</v>
      </c>
      <c r="C9" s="25" t="s">
        <v>5</v>
      </c>
      <c r="D9" s="26">
        <v>23</v>
      </c>
      <c r="E9" s="47" t="s">
        <v>42</v>
      </c>
      <c r="G9" s="4"/>
      <c r="I9" s="24"/>
      <c r="J9" s="25"/>
      <c r="K9" s="26"/>
      <c r="L9" s="47"/>
      <c r="N9" s="4"/>
    </row>
    <row r="10" spans="1:14" ht="20.100000000000001" customHeight="1" x14ac:dyDescent="0.25">
      <c r="B10" s="27">
        <v>145</v>
      </c>
      <c r="C10" s="28" t="s">
        <v>6</v>
      </c>
      <c r="D10" s="29">
        <v>94</v>
      </c>
      <c r="E10" s="47" t="s">
        <v>43</v>
      </c>
      <c r="G10" s="4"/>
      <c r="I10" s="27"/>
      <c r="J10" s="28"/>
      <c r="K10" s="29"/>
      <c r="L10" s="47"/>
      <c r="N10" s="4"/>
    </row>
    <row r="11" spans="1:14" ht="20.100000000000001" customHeight="1" x14ac:dyDescent="0.25">
      <c r="B11" s="24">
        <v>110</v>
      </c>
      <c r="C11" s="25" t="s">
        <v>7</v>
      </c>
      <c r="D11" s="26">
        <v>86</v>
      </c>
      <c r="E11" s="47" t="s">
        <v>40</v>
      </c>
      <c r="G11" s="4"/>
      <c r="I11" s="24"/>
      <c r="J11" s="25"/>
      <c r="K11" s="26"/>
      <c r="L11" s="47"/>
      <c r="N11" s="4"/>
    </row>
    <row r="12" spans="1:14" ht="20.100000000000001" customHeight="1" x14ac:dyDescent="0.25">
      <c r="B12" s="27">
        <v>294</v>
      </c>
      <c r="C12" s="28" t="s">
        <v>8</v>
      </c>
      <c r="D12" s="29">
        <v>48</v>
      </c>
      <c r="E12" s="47" t="s">
        <v>41</v>
      </c>
      <c r="G12" s="4"/>
      <c r="I12" s="27"/>
      <c r="J12" s="28"/>
      <c r="K12" s="29"/>
      <c r="L12" s="47"/>
      <c r="N12" s="4"/>
    </row>
    <row r="13" spans="1:14" ht="20.100000000000001" customHeight="1" x14ac:dyDescent="0.25">
      <c r="B13" s="24">
        <v>136</v>
      </c>
      <c r="C13" s="25" t="s">
        <v>9</v>
      </c>
      <c r="D13" s="26">
        <v>60</v>
      </c>
      <c r="E13" s="47" t="s">
        <v>38</v>
      </c>
      <c r="G13" s="4"/>
      <c r="I13" s="24"/>
      <c r="J13" s="25"/>
      <c r="K13" s="26"/>
      <c r="L13" s="47"/>
      <c r="N13" s="4"/>
    </row>
    <row r="14" spans="1:14" ht="20.100000000000001" customHeight="1" x14ac:dyDescent="0.25">
      <c r="B14" s="27">
        <v>255</v>
      </c>
      <c r="C14" s="28" t="s">
        <v>10</v>
      </c>
      <c r="D14" s="29">
        <v>58</v>
      </c>
      <c r="E14" s="47" t="s">
        <v>39</v>
      </c>
      <c r="G14" s="9"/>
      <c r="I14" s="27"/>
      <c r="J14" s="28"/>
      <c r="K14" s="29"/>
      <c r="L14" s="47"/>
      <c r="N14" s="9"/>
    </row>
    <row r="15" spans="1:14" ht="20.100000000000001" customHeight="1" x14ac:dyDescent="0.25">
      <c r="B15" s="24">
        <v>123</v>
      </c>
      <c r="C15" s="25" t="s">
        <v>11</v>
      </c>
      <c r="D15" s="26">
        <v>44</v>
      </c>
      <c r="E15" s="47" t="s">
        <v>41</v>
      </c>
      <c r="G15" s="9"/>
      <c r="I15" s="24"/>
      <c r="J15" s="25"/>
      <c r="K15" s="26"/>
      <c r="L15" s="47"/>
      <c r="N15" s="9"/>
    </row>
    <row r="16" spans="1:14" ht="20.100000000000001" customHeight="1" x14ac:dyDescent="0.25">
      <c r="B16" s="27">
        <v>195</v>
      </c>
      <c r="C16" s="28" t="s">
        <v>12</v>
      </c>
      <c r="D16" s="29">
        <v>38</v>
      </c>
      <c r="E16" s="47" t="s">
        <v>44</v>
      </c>
      <c r="I16" s="27"/>
      <c r="J16" s="28"/>
      <c r="K16" s="29"/>
      <c r="L16" s="47"/>
    </row>
    <row r="17" spans="2:12" ht="20.100000000000001" customHeight="1" x14ac:dyDescent="0.25">
      <c r="B17" s="24">
        <v>227</v>
      </c>
      <c r="C17" s="25" t="s">
        <v>13</v>
      </c>
      <c r="D17" s="26">
        <v>30</v>
      </c>
      <c r="E17" s="47" t="s">
        <v>40</v>
      </c>
      <c r="I17" s="24"/>
      <c r="J17" s="25"/>
      <c r="K17" s="26"/>
      <c r="L17" s="47"/>
    </row>
    <row r="18" spans="2:12" ht="20.100000000000001" customHeight="1" x14ac:dyDescent="0.25">
      <c r="B18" s="27">
        <v>227</v>
      </c>
      <c r="C18" s="28" t="s">
        <v>14</v>
      </c>
      <c r="D18" s="29">
        <v>31</v>
      </c>
      <c r="E18" s="47" t="s">
        <v>39</v>
      </c>
      <c r="I18" s="27"/>
      <c r="J18" s="28"/>
      <c r="K18" s="29"/>
      <c r="L18" s="47"/>
    </row>
    <row r="19" spans="2:12" ht="20.100000000000001" customHeight="1" x14ac:dyDescent="0.25">
      <c r="B19" s="24">
        <v>151</v>
      </c>
      <c r="C19" s="25" t="s">
        <v>15</v>
      </c>
      <c r="D19" s="26">
        <v>26</v>
      </c>
      <c r="E19" s="47" t="s">
        <v>38</v>
      </c>
      <c r="I19" s="24"/>
      <c r="J19" s="25"/>
      <c r="K19" s="26"/>
      <c r="L19" s="47"/>
    </row>
    <row r="20" spans="2:12" ht="20.100000000000001" customHeight="1" x14ac:dyDescent="0.25">
      <c r="B20" s="27">
        <v>298</v>
      </c>
      <c r="C20" s="28" t="s">
        <v>16</v>
      </c>
      <c r="D20" s="29">
        <v>52</v>
      </c>
      <c r="E20" s="47" t="s">
        <v>43</v>
      </c>
      <c r="I20" s="27"/>
      <c r="J20" s="28"/>
      <c r="K20" s="29"/>
      <c r="L20" s="47"/>
    </row>
    <row r="21" spans="2:12" ht="20.100000000000001" customHeight="1" x14ac:dyDescent="0.25">
      <c r="B21" s="24">
        <v>246</v>
      </c>
      <c r="C21" s="25" t="s">
        <v>17</v>
      </c>
      <c r="D21" s="26">
        <v>24</v>
      </c>
      <c r="E21" s="47" t="s">
        <v>39</v>
      </c>
      <c r="I21" s="24"/>
      <c r="J21" s="25"/>
      <c r="K21" s="26"/>
      <c r="L21" s="47"/>
    </row>
    <row r="22" spans="2:12" ht="20.100000000000001" customHeight="1" x14ac:dyDescent="0.25">
      <c r="B22" s="27">
        <v>176</v>
      </c>
      <c r="C22" s="28" t="s">
        <v>18</v>
      </c>
      <c r="D22" s="29">
        <v>64</v>
      </c>
      <c r="E22" s="47" t="s">
        <v>38</v>
      </c>
      <c r="I22" s="27"/>
      <c r="J22" s="28"/>
      <c r="K22" s="29"/>
      <c r="L22" s="47"/>
    </row>
    <row r="23" spans="2:12" ht="20.100000000000001" customHeight="1" x14ac:dyDescent="0.25">
      <c r="B23" s="24">
        <v>218</v>
      </c>
      <c r="C23" s="25" t="s">
        <v>19</v>
      </c>
      <c r="D23" s="26">
        <v>92</v>
      </c>
      <c r="E23" s="47" t="s">
        <v>43</v>
      </c>
      <c r="I23" s="24"/>
      <c r="J23" s="25"/>
      <c r="K23" s="26"/>
      <c r="L23" s="47"/>
    </row>
    <row r="24" spans="2:12" ht="20.100000000000001" customHeight="1" x14ac:dyDescent="0.25">
      <c r="B24" s="27">
        <v>154</v>
      </c>
      <c r="C24" s="28" t="s">
        <v>20</v>
      </c>
      <c r="D24" s="29">
        <v>71</v>
      </c>
      <c r="E24" s="47" t="s">
        <v>43</v>
      </c>
      <c r="I24" s="27"/>
      <c r="J24" s="28"/>
      <c r="K24" s="29"/>
      <c r="L24" s="47"/>
    </row>
    <row r="25" spans="2:12" ht="20.100000000000001" customHeight="1" thickBot="1" x14ac:dyDescent="0.3">
      <c r="B25" s="32">
        <v>105</v>
      </c>
      <c r="C25" s="33" t="s">
        <v>22</v>
      </c>
      <c r="D25" s="34">
        <v>81</v>
      </c>
      <c r="E25" s="34" t="s">
        <v>38</v>
      </c>
      <c r="I25" s="32"/>
      <c r="J25" s="33"/>
      <c r="K25" s="34"/>
      <c r="L25" s="34"/>
    </row>
    <row r="26" spans="2:12" ht="36" customHeight="1" x14ac:dyDescent="0.25"/>
  </sheetData>
  <mergeCells count="2">
    <mergeCell ref="B2:G2"/>
    <mergeCell ref="I2:N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6"/>
  <sheetViews>
    <sheetView showGridLines="0" workbookViewId="0">
      <selection activeCell="E5" sqref="E5"/>
    </sheetView>
  </sheetViews>
  <sheetFormatPr defaultRowHeight="20.100000000000001" customHeight="1" x14ac:dyDescent="0.25"/>
  <cols>
    <col min="1" max="1" width="5.5703125" style="5" customWidth="1"/>
    <col min="2" max="2" width="17.42578125" style="5" bestFit="1" customWidth="1"/>
    <col min="3" max="3" width="17.7109375" style="5" customWidth="1"/>
    <col min="4" max="4" width="5.140625" style="5" customWidth="1"/>
    <col min="5" max="5" width="38.28515625" style="5" bestFit="1" customWidth="1"/>
    <col min="6" max="6" width="9.140625" style="5"/>
    <col min="7" max="7" width="17.42578125" style="5" bestFit="1" customWidth="1"/>
    <col min="8" max="8" width="20.28515625" style="5" bestFit="1" customWidth="1"/>
    <col min="9" max="9" width="9.140625" style="5"/>
    <col min="10" max="10" width="38.28515625" style="5" bestFit="1" customWidth="1"/>
    <col min="11" max="16384" width="9.140625" style="5"/>
  </cols>
  <sheetData>
    <row r="1" spans="1:10" ht="20.100000000000001" customHeight="1" x14ac:dyDescent="0.25">
      <c r="A1" s="1"/>
      <c r="B1" s="1"/>
      <c r="C1" s="1"/>
      <c r="D1" s="1"/>
    </row>
    <row r="2" spans="1:10" ht="20.100000000000001" customHeight="1" thickBot="1" x14ac:dyDescent="0.3">
      <c r="A2" s="1"/>
      <c r="B2" s="10" t="s">
        <v>21</v>
      </c>
      <c r="C2" s="10"/>
      <c r="D2" s="10"/>
      <c r="E2" s="10"/>
      <c r="G2" s="48" t="s">
        <v>47</v>
      </c>
      <c r="H2" s="48"/>
      <c r="I2" s="48"/>
      <c r="J2" s="48"/>
    </row>
    <row r="3" spans="1:10" ht="9.9499999999999993" customHeight="1" thickTop="1" thickBot="1" x14ac:dyDescent="0.3"/>
    <row r="4" spans="1:10" ht="20.100000000000001" customHeight="1" x14ac:dyDescent="0.25">
      <c r="B4" s="15" t="s">
        <v>26</v>
      </c>
      <c r="C4" s="16" t="s">
        <v>0</v>
      </c>
      <c r="E4" s="11" t="s">
        <v>24</v>
      </c>
      <c r="G4" s="15" t="s">
        <v>26</v>
      </c>
      <c r="H4" s="16" t="s">
        <v>0</v>
      </c>
      <c r="J4" s="11" t="s">
        <v>24</v>
      </c>
    </row>
    <row r="5" spans="1:10" ht="20.100000000000001" customHeight="1" x14ac:dyDescent="0.25">
      <c r="B5" s="17" t="s">
        <v>1</v>
      </c>
      <c r="C5" s="18">
        <v>27</v>
      </c>
      <c r="E5" s="8" t="str" cm="1">
        <f t="array" ref="E5:E13">_xlfn._xlws.FILTER(Table1[Name],Table1[Average Marks]&gt;=60)</f>
        <v>Richard Simpson</v>
      </c>
      <c r="G5" s="17"/>
      <c r="H5" s="18"/>
      <c r="J5" s="8" t="e" cm="1" vm="1">
        <f t="array" ref="J5">_xlfn._xlws.FILTER(Table17[Name],Table17[Average Marks]&gt;=60)</f>
        <v>#VALUE!</v>
      </c>
    </row>
    <row r="6" spans="1:10" ht="20.100000000000001" customHeight="1" x14ac:dyDescent="0.25">
      <c r="B6" s="17" t="s">
        <v>2</v>
      </c>
      <c r="C6" s="18">
        <v>42</v>
      </c>
      <c r="E6" s="8" t="str">
        <v>Alfred Moyes</v>
      </c>
      <c r="G6" s="17"/>
      <c r="H6" s="18"/>
      <c r="J6" s="8"/>
    </row>
    <row r="7" spans="1:10" ht="20.100000000000001" customHeight="1" x14ac:dyDescent="0.25">
      <c r="B7" s="17" t="s">
        <v>3</v>
      </c>
      <c r="C7" s="18">
        <v>82</v>
      </c>
      <c r="E7" s="8" t="str">
        <v>Gregory Thompson</v>
      </c>
      <c r="G7" s="17"/>
      <c r="H7" s="18"/>
      <c r="J7" s="8"/>
    </row>
    <row r="8" spans="1:10" ht="20.100000000000001" customHeight="1" x14ac:dyDescent="0.25">
      <c r="B8" s="17" t="s">
        <v>4</v>
      </c>
      <c r="C8" s="18">
        <v>80</v>
      </c>
      <c r="E8" s="8" t="str">
        <v>Steve Smith</v>
      </c>
      <c r="G8" s="17"/>
      <c r="H8" s="18"/>
      <c r="J8" s="8"/>
    </row>
    <row r="9" spans="1:10" ht="20.100000000000001" customHeight="1" x14ac:dyDescent="0.25">
      <c r="B9" s="17" t="s">
        <v>5</v>
      </c>
      <c r="C9" s="18">
        <v>23</v>
      </c>
      <c r="E9" s="8" t="str">
        <v>Jack Swann</v>
      </c>
      <c r="G9" s="17"/>
      <c r="H9" s="18"/>
      <c r="J9" s="8"/>
    </row>
    <row r="10" spans="1:10" ht="20.100000000000001" customHeight="1" x14ac:dyDescent="0.25">
      <c r="B10" s="17" t="s">
        <v>6</v>
      </c>
      <c r="C10" s="18">
        <v>94</v>
      </c>
      <c r="E10" s="8" t="str">
        <v>Christina Georgino</v>
      </c>
      <c r="G10" s="17"/>
      <c r="H10" s="18"/>
      <c r="J10" s="8"/>
    </row>
    <row r="11" spans="1:10" ht="20.100000000000001" customHeight="1" x14ac:dyDescent="0.25">
      <c r="B11" s="17" t="s">
        <v>7</v>
      </c>
      <c r="C11" s="18">
        <v>86</v>
      </c>
      <c r="E11" s="8" t="str">
        <v>Brad Hopkins</v>
      </c>
      <c r="G11" s="17"/>
      <c r="H11" s="18"/>
      <c r="J11" s="8"/>
    </row>
    <row r="12" spans="1:10" ht="20.100000000000001" customHeight="1" x14ac:dyDescent="0.25">
      <c r="B12" s="17" t="s">
        <v>8</v>
      </c>
      <c r="C12" s="18">
        <v>48</v>
      </c>
      <c r="E12" s="8" t="str">
        <v>Ricky Haddin</v>
      </c>
      <c r="G12" s="17"/>
      <c r="H12" s="18"/>
      <c r="J12" s="8"/>
    </row>
    <row r="13" spans="1:10" ht="20.100000000000001" customHeight="1" thickBot="1" x14ac:dyDescent="0.3">
      <c r="B13" s="17" t="s">
        <v>9</v>
      </c>
      <c r="C13" s="18">
        <v>60</v>
      </c>
      <c r="E13" s="12" t="str">
        <v>Ross Smith</v>
      </c>
      <c r="G13" s="17"/>
      <c r="H13" s="18"/>
      <c r="J13" s="12"/>
    </row>
    <row r="14" spans="1:10" ht="20.100000000000001" customHeight="1" x14ac:dyDescent="0.25">
      <c r="B14" s="17" t="s">
        <v>10</v>
      </c>
      <c r="C14" s="18">
        <v>58</v>
      </c>
      <c r="E14" s="9"/>
      <c r="G14" s="17"/>
      <c r="H14" s="18"/>
      <c r="J14" s="9"/>
    </row>
    <row r="15" spans="1:10" ht="20.100000000000001" customHeight="1" x14ac:dyDescent="0.25">
      <c r="B15" s="17" t="s">
        <v>11</v>
      </c>
      <c r="C15" s="18">
        <v>44</v>
      </c>
      <c r="E15" s="9"/>
      <c r="G15" s="17"/>
      <c r="H15" s="18"/>
      <c r="J15" s="9"/>
    </row>
    <row r="16" spans="1:10" ht="20.100000000000001" customHeight="1" x14ac:dyDescent="0.25">
      <c r="B16" s="17" t="s">
        <v>12</v>
      </c>
      <c r="C16" s="18">
        <v>38</v>
      </c>
      <c r="G16" s="17"/>
      <c r="H16" s="18"/>
    </row>
    <row r="17" spans="2:8" ht="20.100000000000001" customHeight="1" x14ac:dyDescent="0.25">
      <c r="B17" s="17" t="s">
        <v>13</v>
      </c>
      <c r="C17" s="18">
        <v>30</v>
      </c>
      <c r="G17" s="17"/>
      <c r="H17" s="18"/>
    </row>
    <row r="18" spans="2:8" ht="20.100000000000001" customHeight="1" x14ac:dyDescent="0.25">
      <c r="B18" s="17" t="s">
        <v>14</v>
      </c>
      <c r="C18" s="18">
        <v>31</v>
      </c>
      <c r="G18" s="17"/>
      <c r="H18" s="18"/>
    </row>
    <row r="19" spans="2:8" ht="20.100000000000001" customHeight="1" x14ac:dyDescent="0.25">
      <c r="B19" s="17" t="s">
        <v>15</v>
      </c>
      <c r="C19" s="18">
        <v>26</v>
      </c>
      <c r="G19" s="17"/>
      <c r="H19" s="18"/>
    </row>
    <row r="20" spans="2:8" ht="20.100000000000001" customHeight="1" x14ac:dyDescent="0.25">
      <c r="B20" s="17" t="s">
        <v>16</v>
      </c>
      <c r="C20" s="18">
        <v>52</v>
      </c>
      <c r="G20" s="17"/>
      <c r="H20" s="18"/>
    </row>
    <row r="21" spans="2:8" ht="20.100000000000001" customHeight="1" x14ac:dyDescent="0.25">
      <c r="B21" s="17" t="s">
        <v>17</v>
      </c>
      <c r="C21" s="18">
        <v>24</v>
      </c>
      <c r="G21" s="17"/>
      <c r="H21" s="18"/>
    </row>
    <row r="22" spans="2:8" ht="20.100000000000001" customHeight="1" x14ac:dyDescent="0.25">
      <c r="B22" s="17" t="s">
        <v>18</v>
      </c>
      <c r="C22" s="18">
        <v>64</v>
      </c>
      <c r="G22" s="17"/>
      <c r="H22" s="18"/>
    </row>
    <row r="23" spans="2:8" ht="20.100000000000001" customHeight="1" x14ac:dyDescent="0.25">
      <c r="B23" s="17" t="s">
        <v>19</v>
      </c>
      <c r="C23" s="18">
        <v>92</v>
      </c>
      <c r="G23" s="17"/>
      <c r="H23" s="18"/>
    </row>
    <row r="24" spans="2:8" ht="20.100000000000001" customHeight="1" x14ac:dyDescent="0.25">
      <c r="B24" s="17" t="s">
        <v>20</v>
      </c>
      <c r="C24" s="18">
        <v>71</v>
      </c>
      <c r="G24" s="17"/>
      <c r="H24" s="18"/>
    </row>
    <row r="25" spans="2:8" ht="20.100000000000001" customHeight="1" x14ac:dyDescent="0.25">
      <c r="B25" s="19" t="s">
        <v>22</v>
      </c>
      <c r="C25" s="20">
        <v>81</v>
      </c>
      <c r="G25" s="19"/>
      <c r="H25" s="20"/>
    </row>
    <row r="26" spans="2:8" ht="36" customHeight="1" x14ac:dyDescent="0.25"/>
  </sheetData>
  <mergeCells count="2">
    <mergeCell ref="B2:E2"/>
    <mergeCell ref="G2:J2"/>
  </mergeCells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7D55B-A66C-48B3-B071-C4C4EC818FC5}">
  <dimension ref="A1:L26"/>
  <sheetViews>
    <sheetView showGridLines="0" workbookViewId="0">
      <selection activeCell="F5" sqref="F5"/>
    </sheetView>
  </sheetViews>
  <sheetFormatPr defaultRowHeight="20.100000000000001" customHeight="1" x14ac:dyDescent="0.25"/>
  <cols>
    <col min="1" max="1" width="3" style="5" customWidth="1"/>
    <col min="2" max="2" width="12.140625" style="5" customWidth="1"/>
    <col min="3" max="3" width="18.42578125" style="5" customWidth="1"/>
    <col min="4" max="4" width="16.42578125" style="5" customWidth="1"/>
    <col min="5" max="5" width="5.140625" style="5" customWidth="1"/>
    <col min="6" max="6" width="38.28515625" style="5" bestFit="1" customWidth="1"/>
    <col min="7" max="7" width="9.140625" style="5"/>
    <col min="8" max="8" width="11.42578125" style="5" bestFit="1" customWidth="1"/>
    <col min="9" max="9" width="17.42578125" style="5" bestFit="1" customWidth="1"/>
    <col min="10" max="10" width="15.7109375" style="5" bestFit="1" customWidth="1"/>
    <col min="11" max="11" width="9.140625" style="5"/>
    <col min="12" max="12" width="38.28515625" style="5" bestFit="1" customWidth="1"/>
    <col min="13" max="16384" width="9.140625" style="5"/>
  </cols>
  <sheetData>
    <row r="1" spans="1:12" ht="20.100000000000001" customHeight="1" x14ac:dyDescent="0.25">
      <c r="A1" s="1"/>
      <c r="B1" s="1"/>
      <c r="C1" s="1"/>
      <c r="D1" s="1"/>
      <c r="E1" s="1"/>
    </row>
    <row r="2" spans="1:12" ht="20.100000000000001" customHeight="1" thickBot="1" x14ac:dyDescent="0.3">
      <c r="A2" s="1"/>
      <c r="B2" s="10" t="s">
        <v>28</v>
      </c>
      <c r="C2" s="10"/>
      <c r="D2" s="10"/>
      <c r="E2" s="10"/>
      <c r="F2" s="10"/>
      <c r="H2" s="48" t="s">
        <v>47</v>
      </c>
      <c r="I2" s="48"/>
      <c r="J2" s="48"/>
      <c r="K2" s="48"/>
      <c r="L2" s="48"/>
    </row>
    <row r="3" spans="1:12" ht="9.9499999999999993" customHeight="1" thickTop="1" thickBot="1" x14ac:dyDescent="0.3"/>
    <row r="4" spans="1:12" ht="20.100000000000001" customHeight="1" x14ac:dyDescent="0.25">
      <c r="B4" s="21" t="s">
        <v>23</v>
      </c>
      <c r="C4" s="22" t="s">
        <v>26</v>
      </c>
      <c r="D4" s="23" t="s">
        <v>0</v>
      </c>
      <c r="F4" s="11" t="s">
        <v>24</v>
      </c>
      <c r="H4" s="21" t="s">
        <v>23</v>
      </c>
      <c r="I4" s="22" t="s">
        <v>26</v>
      </c>
      <c r="J4" s="23" t="s">
        <v>0</v>
      </c>
      <c r="L4" s="11" t="s">
        <v>24</v>
      </c>
    </row>
    <row r="5" spans="1:12" ht="20.100000000000001" customHeight="1" x14ac:dyDescent="0.25">
      <c r="B5" s="24">
        <v>214</v>
      </c>
      <c r="C5" s="25" t="s">
        <v>1</v>
      </c>
      <c r="D5" s="26">
        <v>27</v>
      </c>
      <c r="F5" s="3" t="str" cm="1">
        <f t="array" aca="1" ref="F5:F13" ca="1">_xlfn._xlws.FILTER(OFFSET(C5,0,0,COUNTA(C:C)-1,1),OFFSET(D5,0,0,COUNTA(D:D)-1,1)&gt;=60)</f>
        <v>Richard Simpson</v>
      </c>
      <c r="H5" s="24"/>
      <c r="I5" s="25"/>
      <c r="J5" s="26"/>
      <c r="L5" s="3" t="e" cm="1">
        <f t="array" aca="1" ref="L5" ca="1">_xlfn._xlws.FILTER(OFFSET(I5,0,0,COUNTA(I:I)-1,1),OFFSET(J5,0,0,COUNTA(J:J)-1,1)&gt;=60)</f>
        <v>#REF!</v>
      </c>
    </row>
    <row r="6" spans="1:12" ht="20.100000000000001" customHeight="1" x14ac:dyDescent="0.25">
      <c r="B6" s="27">
        <v>133</v>
      </c>
      <c r="C6" s="28" t="s">
        <v>2</v>
      </c>
      <c r="D6" s="29">
        <v>42</v>
      </c>
      <c r="F6" s="3" t="str">
        <f ca="1"/>
        <v>Alfred Moyes</v>
      </c>
      <c r="H6" s="27"/>
      <c r="I6" s="28"/>
      <c r="J6" s="29"/>
      <c r="L6" s="3"/>
    </row>
    <row r="7" spans="1:12" ht="20.100000000000001" customHeight="1" x14ac:dyDescent="0.25">
      <c r="B7" s="24">
        <v>235</v>
      </c>
      <c r="C7" s="25" t="s">
        <v>3</v>
      </c>
      <c r="D7" s="26">
        <v>82</v>
      </c>
      <c r="F7" s="3" t="str">
        <f ca="1"/>
        <v>Gregory Thompson</v>
      </c>
      <c r="H7" s="24"/>
      <c r="I7" s="25"/>
      <c r="J7" s="26"/>
      <c r="L7" s="3"/>
    </row>
    <row r="8" spans="1:12" ht="20.100000000000001" customHeight="1" x14ac:dyDescent="0.25">
      <c r="B8" s="27">
        <v>292</v>
      </c>
      <c r="C8" s="28" t="s">
        <v>4</v>
      </c>
      <c r="D8" s="29">
        <v>80</v>
      </c>
      <c r="F8" s="3" t="str">
        <f ca="1"/>
        <v>Steve Smith</v>
      </c>
      <c r="H8" s="27"/>
      <c r="I8" s="28"/>
      <c r="J8" s="29"/>
      <c r="L8" s="3"/>
    </row>
    <row r="9" spans="1:12" ht="20.100000000000001" customHeight="1" x14ac:dyDescent="0.25">
      <c r="B9" s="24">
        <v>194</v>
      </c>
      <c r="C9" s="25" t="s">
        <v>5</v>
      </c>
      <c r="D9" s="26">
        <v>23</v>
      </c>
      <c r="F9" s="3" t="str">
        <f ca="1"/>
        <v>Jack Swann</v>
      </c>
      <c r="H9" s="24"/>
      <c r="I9" s="25"/>
      <c r="J9" s="26"/>
      <c r="L9" s="3"/>
    </row>
    <row r="10" spans="1:12" ht="20.100000000000001" customHeight="1" x14ac:dyDescent="0.25">
      <c r="B10" s="27">
        <v>145</v>
      </c>
      <c r="C10" s="28" t="s">
        <v>6</v>
      </c>
      <c r="D10" s="29">
        <v>94</v>
      </c>
      <c r="F10" s="3" t="str">
        <f ca="1"/>
        <v>Christina Georgino</v>
      </c>
      <c r="H10" s="27"/>
      <c r="I10" s="28"/>
      <c r="J10" s="29"/>
      <c r="L10" s="3"/>
    </row>
    <row r="11" spans="1:12" ht="20.100000000000001" customHeight="1" x14ac:dyDescent="0.25">
      <c r="B11" s="24">
        <v>110</v>
      </c>
      <c r="C11" s="25" t="s">
        <v>7</v>
      </c>
      <c r="D11" s="26">
        <v>86</v>
      </c>
      <c r="F11" s="3" t="str">
        <f ca="1"/>
        <v>Brad Hopkins</v>
      </c>
      <c r="H11" s="24"/>
      <c r="I11" s="25"/>
      <c r="J11" s="26"/>
      <c r="L11" s="3"/>
    </row>
    <row r="12" spans="1:12" ht="20.100000000000001" customHeight="1" x14ac:dyDescent="0.25">
      <c r="B12" s="27">
        <v>294</v>
      </c>
      <c r="C12" s="28" t="s">
        <v>8</v>
      </c>
      <c r="D12" s="29">
        <v>48</v>
      </c>
      <c r="F12" s="3" t="str">
        <f ca="1"/>
        <v>Ricky Haddin</v>
      </c>
      <c r="H12" s="27"/>
      <c r="I12" s="28"/>
      <c r="J12" s="29"/>
      <c r="L12" s="3"/>
    </row>
    <row r="13" spans="1:12" ht="20.100000000000001" customHeight="1" thickBot="1" x14ac:dyDescent="0.3">
      <c r="B13" s="24">
        <v>136</v>
      </c>
      <c r="C13" s="25" t="s">
        <v>9</v>
      </c>
      <c r="D13" s="26">
        <v>60</v>
      </c>
      <c r="F13" s="38" t="str">
        <f ca="1"/>
        <v>Ross Smith</v>
      </c>
      <c r="H13" s="24"/>
      <c r="I13" s="25"/>
      <c r="J13" s="26"/>
      <c r="L13" s="38"/>
    </row>
    <row r="14" spans="1:12" ht="20.100000000000001" customHeight="1" x14ac:dyDescent="0.25">
      <c r="B14" s="27">
        <v>255</v>
      </c>
      <c r="C14" s="28" t="s">
        <v>10</v>
      </c>
      <c r="D14" s="29">
        <v>58</v>
      </c>
      <c r="F14" s="9"/>
      <c r="H14" s="27"/>
      <c r="I14" s="28"/>
      <c r="J14" s="29"/>
      <c r="L14" s="9"/>
    </row>
    <row r="15" spans="1:12" ht="20.100000000000001" customHeight="1" x14ac:dyDescent="0.25">
      <c r="B15" s="24">
        <v>123</v>
      </c>
      <c r="C15" s="25" t="s">
        <v>11</v>
      </c>
      <c r="D15" s="26">
        <v>44</v>
      </c>
      <c r="F15" s="9"/>
      <c r="H15" s="24"/>
      <c r="I15" s="25"/>
      <c r="J15" s="26"/>
      <c r="L15" s="9"/>
    </row>
    <row r="16" spans="1:12" ht="20.100000000000001" customHeight="1" x14ac:dyDescent="0.25">
      <c r="B16" s="27">
        <v>195</v>
      </c>
      <c r="C16" s="28" t="s">
        <v>12</v>
      </c>
      <c r="D16" s="29">
        <v>38</v>
      </c>
      <c r="H16" s="27"/>
      <c r="I16" s="28"/>
      <c r="J16" s="29"/>
    </row>
    <row r="17" spans="2:10" ht="20.100000000000001" customHeight="1" x14ac:dyDescent="0.25">
      <c r="B17" s="24">
        <v>227</v>
      </c>
      <c r="C17" s="25" t="s">
        <v>13</v>
      </c>
      <c r="D17" s="26">
        <v>30</v>
      </c>
      <c r="H17" s="24"/>
      <c r="I17" s="25"/>
      <c r="J17" s="26"/>
    </row>
    <row r="18" spans="2:10" ht="20.100000000000001" customHeight="1" x14ac:dyDescent="0.25">
      <c r="B18" s="27">
        <v>227</v>
      </c>
      <c r="C18" s="28" t="s">
        <v>14</v>
      </c>
      <c r="D18" s="29">
        <v>31</v>
      </c>
      <c r="H18" s="27"/>
      <c r="I18" s="28"/>
      <c r="J18" s="29"/>
    </row>
    <row r="19" spans="2:10" ht="20.100000000000001" customHeight="1" x14ac:dyDescent="0.25">
      <c r="B19" s="24">
        <v>151</v>
      </c>
      <c r="C19" s="25" t="s">
        <v>15</v>
      </c>
      <c r="D19" s="26">
        <v>26</v>
      </c>
      <c r="H19" s="24"/>
      <c r="I19" s="25"/>
      <c r="J19" s="26"/>
    </row>
    <row r="20" spans="2:10" ht="20.100000000000001" customHeight="1" x14ac:dyDescent="0.25">
      <c r="B20" s="27">
        <v>298</v>
      </c>
      <c r="C20" s="28" t="s">
        <v>16</v>
      </c>
      <c r="D20" s="29">
        <v>52</v>
      </c>
      <c r="H20" s="27"/>
      <c r="I20" s="28"/>
      <c r="J20" s="29"/>
    </row>
    <row r="21" spans="2:10" ht="20.100000000000001" customHeight="1" x14ac:dyDescent="0.25">
      <c r="B21" s="24">
        <v>246</v>
      </c>
      <c r="C21" s="25" t="s">
        <v>17</v>
      </c>
      <c r="D21" s="26">
        <v>24</v>
      </c>
      <c r="H21" s="24"/>
      <c r="I21" s="25"/>
      <c r="J21" s="26"/>
    </row>
    <row r="22" spans="2:10" ht="20.100000000000001" customHeight="1" x14ac:dyDescent="0.25">
      <c r="B22" s="27">
        <v>176</v>
      </c>
      <c r="C22" s="28" t="s">
        <v>18</v>
      </c>
      <c r="D22" s="29">
        <v>64</v>
      </c>
      <c r="H22" s="27"/>
      <c r="I22" s="28"/>
      <c r="J22" s="29"/>
    </row>
    <row r="23" spans="2:10" ht="20.100000000000001" customHeight="1" x14ac:dyDescent="0.25">
      <c r="B23" s="24">
        <v>218</v>
      </c>
      <c r="C23" s="25" t="s">
        <v>19</v>
      </c>
      <c r="D23" s="26">
        <v>92</v>
      </c>
      <c r="H23" s="24"/>
      <c r="I23" s="25"/>
      <c r="J23" s="26"/>
    </row>
    <row r="24" spans="2:10" ht="20.100000000000001" customHeight="1" x14ac:dyDescent="0.25">
      <c r="B24" s="27">
        <v>154</v>
      </c>
      <c r="C24" s="28" t="s">
        <v>20</v>
      </c>
      <c r="D24" s="29">
        <v>71</v>
      </c>
      <c r="H24" s="27"/>
      <c r="I24" s="28"/>
      <c r="J24" s="29"/>
    </row>
    <row r="25" spans="2:10" ht="20.100000000000001" customHeight="1" thickBot="1" x14ac:dyDescent="0.3">
      <c r="B25" s="32">
        <v>105</v>
      </c>
      <c r="C25" s="33" t="s">
        <v>22</v>
      </c>
      <c r="D25" s="34">
        <v>81</v>
      </c>
      <c r="H25" s="32"/>
      <c r="I25" s="33"/>
      <c r="J25" s="34"/>
    </row>
    <row r="26" spans="2:10" ht="36" customHeight="1" x14ac:dyDescent="0.25"/>
  </sheetData>
  <mergeCells count="2">
    <mergeCell ref="B2:F2"/>
    <mergeCell ref="H2:L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BBC28-2441-44CA-9940-7C463A395125}">
  <dimension ref="A1:N26"/>
  <sheetViews>
    <sheetView showGridLines="0" workbookViewId="0">
      <selection activeCell="F5" sqref="F5"/>
    </sheetView>
  </sheetViews>
  <sheetFormatPr defaultRowHeight="20.100000000000001" customHeight="1" x14ac:dyDescent="0.25"/>
  <cols>
    <col min="1" max="1" width="3" style="5" customWidth="1"/>
    <col min="2" max="2" width="12.140625" style="5" customWidth="1"/>
    <col min="3" max="3" width="18.42578125" style="5" customWidth="1"/>
    <col min="4" max="4" width="16.42578125" style="5" customWidth="1"/>
    <col min="5" max="5" width="5.140625" style="5" customWidth="1"/>
    <col min="6" max="6" width="38.28515625" style="5" bestFit="1" customWidth="1"/>
    <col min="7" max="7" width="8.5703125" style="5" customWidth="1"/>
    <col min="8" max="8" width="9.140625" style="5"/>
    <col min="9" max="9" width="11.42578125" style="5" bestFit="1" customWidth="1"/>
    <col min="10" max="10" width="17.42578125" style="5" bestFit="1" customWidth="1"/>
    <col min="11" max="11" width="15.7109375" style="5" bestFit="1" customWidth="1"/>
    <col min="12" max="12" width="9.140625" style="5"/>
    <col min="13" max="13" width="38.28515625" style="5" bestFit="1" customWidth="1"/>
    <col min="14" max="16384" width="9.140625" style="5"/>
  </cols>
  <sheetData>
    <row r="1" spans="1:14" ht="20.100000000000001" customHeight="1" x14ac:dyDescent="0.25">
      <c r="A1" s="1"/>
      <c r="B1" s="1"/>
      <c r="C1" s="1"/>
      <c r="D1" s="1"/>
      <c r="E1" s="1"/>
    </row>
    <row r="2" spans="1:14" ht="20.100000000000001" customHeight="1" thickBot="1" x14ac:dyDescent="0.3">
      <c r="A2" s="1"/>
      <c r="B2" s="10" t="s">
        <v>29</v>
      </c>
      <c r="C2" s="10"/>
      <c r="D2" s="10"/>
      <c r="E2" s="10"/>
      <c r="F2" s="10"/>
      <c r="G2" s="35"/>
      <c r="I2" s="48" t="s">
        <v>47</v>
      </c>
      <c r="J2" s="48"/>
      <c r="K2" s="48"/>
      <c r="L2" s="48"/>
      <c r="M2" s="48"/>
      <c r="N2" s="35"/>
    </row>
    <row r="3" spans="1:14" ht="9.9499999999999993" customHeight="1" thickTop="1" thickBot="1" x14ac:dyDescent="0.3"/>
    <row r="4" spans="1:14" ht="20.100000000000001" customHeight="1" x14ac:dyDescent="0.25">
      <c r="B4" s="21" t="s">
        <v>23</v>
      </c>
      <c r="C4" s="22" t="s">
        <v>26</v>
      </c>
      <c r="D4" s="23" t="s">
        <v>0</v>
      </c>
      <c r="F4" s="13" t="s">
        <v>24</v>
      </c>
      <c r="G4" s="14" t="s">
        <v>25</v>
      </c>
      <c r="I4" s="21" t="s">
        <v>23</v>
      </c>
      <c r="J4" s="22" t="s">
        <v>26</v>
      </c>
      <c r="K4" s="23" t="s">
        <v>0</v>
      </c>
      <c r="M4" s="13" t="s">
        <v>24</v>
      </c>
      <c r="N4" s="14" t="s">
        <v>25</v>
      </c>
    </row>
    <row r="5" spans="1:14" ht="20.100000000000001" customHeight="1" x14ac:dyDescent="0.25">
      <c r="B5" s="24">
        <v>214</v>
      </c>
      <c r="C5" s="25" t="s">
        <v>1</v>
      </c>
      <c r="D5" s="26">
        <v>27</v>
      </c>
      <c r="F5" s="2" t="str" cm="1">
        <f t="array" aca="1" ref="F5:G13" ca="1">_xlfn._xlws.FILTER(OFFSET(C5,0,0,COUNTA(C:C)-1,2),OFFSET(D5,0,0,COUNTA(D:D)-1,1)&gt;=60)</f>
        <v>Richard Simpson</v>
      </c>
      <c r="G5" s="7">
        <f ca="1"/>
        <v>82</v>
      </c>
      <c r="I5" s="24">
        <v>214</v>
      </c>
      <c r="J5" s="25" t="s">
        <v>1</v>
      </c>
      <c r="K5" s="26">
        <v>27</v>
      </c>
      <c r="M5" s="2" t="str" cm="1">
        <f t="array" aca="1" ref="M5:N13" ca="1">_xlfn._xlws.FILTER(OFFSET(J5,0,0,COUNTA(J:J)-1,2),OFFSET(K5,0,0,COUNTA(K:K)-1,1)&gt;=60)</f>
        <v>Richard Simpson</v>
      </c>
      <c r="N5" s="7">
        <f ca="1"/>
        <v>82</v>
      </c>
    </row>
    <row r="6" spans="1:14" ht="20.100000000000001" customHeight="1" x14ac:dyDescent="0.25">
      <c r="B6" s="27">
        <v>133</v>
      </c>
      <c r="C6" s="28" t="s">
        <v>2</v>
      </c>
      <c r="D6" s="29">
        <v>42</v>
      </c>
      <c r="F6" s="2" t="str">
        <f ca="1"/>
        <v>Alfred Moyes</v>
      </c>
      <c r="G6" s="7">
        <f ca="1"/>
        <v>80</v>
      </c>
      <c r="I6" s="27">
        <v>133</v>
      </c>
      <c r="J6" s="28" t="s">
        <v>2</v>
      </c>
      <c r="K6" s="29">
        <v>42</v>
      </c>
      <c r="M6" s="2" t="str">
        <f ca="1"/>
        <v>Alfred Moyes</v>
      </c>
      <c r="N6" s="7">
        <f ca="1"/>
        <v>80</v>
      </c>
    </row>
    <row r="7" spans="1:14" ht="20.100000000000001" customHeight="1" x14ac:dyDescent="0.25">
      <c r="B7" s="24">
        <v>235</v>
      </c>
      <c r="C7" s="25" t="s">
        <v>3</v>
      </c>
      <c r="D7" s="26">
        <v>82</v>
      </c>
      <c r="F7" s="2" t="str">
        <f ca="1"/>
        <v>Gregory Thompson</v>
      </c>
      <c r="G7" s="7">
        <f ca="1"/>
        <v>94</v>
      </c>
      <c r="I7" s="24">
        <v>235</v>
      </c>
      <c r="J7" s="25" t="s">
        <v>3</v>
      </c>
      <c r="K7" s="26">
        <v>82</v>
      </c>
      <c r="M7" s="2" t="str">
        <f ca="1"/>
        <v>Gregory Thompson</v>
      </c>
      <c r="N7" s="7">
        <f ca="1"/>
        <v>94</v>
      </c>
    </row>
    <row r="8" spans="1:14" ht="20.100000000000001" customHeight="1" x14ac:dyDescent="0.25">
      <c r="B8" s="27">
        <v>292</v>
      </c>
      <c r="C8" s="28" t="s">
        <v>4</v>
      </c>
      <c r="D8" s="29">
        <v>80</v>
      </c>
      <c r="F8" s="2" t="str">
        <f ca="1"/>
        <v>Steve Smith</v>
      </c>
      <c r="G8" s="7">
        <f ca="1"/>
        <v>86</v>
      </c>
      <c r="I8" s="27">
        <v>292</v>
      </c>
      <c r="J8" s="28" t="s">
        <v>4</v>
      </c>
      <c r="K8" s="29">
        <v>80</v>
      </c>
      <c r="M8" s="2" t="str">
        <f ca="1"/>
        <v>Steve Smith</v>
      </c>
      <c r="N8" s="7">
        <f ca="1"/>
        <v>86</v>
      </c>
    </row>
    <row r="9" spans="1:14" ht="20.100000000000001" customHeight="1" x14ac:dyDescent="0.25">
      <c r="B9" s="24">
        <v>194</v>
      </c>
      <c r="C9" s="25" t="s">
        <v>5</v>
      </c>
      <c r="D9" s="26">
        <v>23</v>
      </c>
      <c r="F9" s="2" t="str">
        <f ca="1"/>
        <v>Jack Swann</v>
      </c>
      <c r="G9" s="7">
        <f ca="1"/>
        <v>60</v>
      </c>
      <c r="I9" s="24">
        <v>194</v>
      </c>
      <c r="J9" s="25" t="s">
        <v>5</v>
      </c>
      <c r="K9" s="26">
        <v>23</v>
      </c>
      <c r="M9" s="2" t="str">
        <f ca="1"/>
        <v>Jack Swann</v>
      </c>
      <c r="N9" s="7">
        <f ca="1"/>
        <v>60</v>
      </c>
    </row>
    <row r="10" spans="1:14" ht="20.100000000000001" customHeight="1" x14ac:dyDescent="0.25">
      <c r="B10" s="27">
        <v>145</v>
      </c>
      <c r="C10" s="28" t="s">
        <v>6</v>
      </c>
      <c r="D10" s="29">
        <v>94</v>
      </c>
      <c r="F10" s="2" t="str">
        <f ca="1"/>
        <v>Christina Georgino</v>
      </c>
      <c r="G10" s="7">
        <f ca="1"/>
        <v>64</v>
      </c>
      <c r="I10" s="27">
        <v>145</v>
      </c>
      <c r="J10" s="28" t="s">
        <v>6</v>
      </c>
      <c r="K10" s="29">
        <v>94</v>
      </c>
      <c r="M10" s="2" t="str">
        <f ca="1"/>
        <v>Christina Georgino</v>
      </c>
      <c r="N10" s="7">
        <f ca="1"/>
        <v>64</v>
      </c>
    </row>
    <row r="11" spans="1:14" ht="20.100000000000001" customHeight="1" x14ac:dyDescent="0.25">
      <c r="B11" s="24">
        <v>110</v>
      </c>
      <c r="C11" s="25" t="s">
        <v>7</v>
      </c>
      <c r="D11" s="26">
        <v>86</v>
      </c>
      <c r="F11" s="2" t="str">
        <f ca="1"/>
        <v>Brad Hopkins</v>
      </c>
      <c r="G11" s="7">
        <f ca="1"/>
        <v>92</v>
      </c>
      <c r="I11" s="24">
        <v>110</v>
      </c>
      <c r="J11" s="25" t="s">
        <v>7</v>
      </c>
      <c r="K11" s="26">
        <v>86</v>
      </c>
      <c r="M11" s="2" t="str">
        <f ca="1"/>
        <v>Brad Hopkins</v>
      </c>
      <c r="N11" s="7">
        <f ca="1"/>
        <v>92</v>
      </c>
    </row>
    <row r="12" spans="1:14" ht="20.100000000000001" customHeight="1" x14ac:dyDescent="0.25">
      <c r="B12" s="27">
        <v>294</v>
      </c>
      <c r="C12" s="28" t="s">
        <v>8</v>
      </c>
      <c r="D12" s="29">
        <v>48</v>
      </c>
      <c r="F12" s="2" t="str">
        <f ca="1"/>
        <v>Ricky Haddin</v>
      </c>
      <c r="G12" s="7">
        <f ca="1"/>
        <v>71</v>
      </c>
      <c r="I12" s="27">
        <v>294</v>
      </c>
      <c r="J12" s="28" t="s">
        <v>8</v>
      </c>
      <c r="K12" s="29">
        <v>48</v>
      </c>
      <c r="M12" s="2" t="str">
        <f ca="1"/>
        <v>Ricky Haddin</v>
      </c>
      <c r="N12" s="7">
        <f ca="1"/>
        <v>71</v>
      </c>
    </row>
    <row r="13" spans="1:14" ht="20.100000000000001" customHeight="1" thickBot="1" x14ac:dyDescent="0.3">
      <c r="B13" s="24">
        <v>136</v>
      </c>
      <c r="C13" s="25" t="s">
        <v>9</v>
      </c>
      <c r="D13" s="26">
        <v>60</v>
      </c>
      <c r="F13" s="30" t="str">
        <f ca="1"/>
        <v>Ross Smith</v>
      </c>
      <c r="G13" s="31">
        <f ca="1"/>
        <v>81</v>
      </c>
      <c r="I13" s="24">
        <v>136</v>
      </c>
      <c r="J13" s="25" t="s">
        <v>9</v>
      </c>
      <c r="K13" s="26">
        <v>60</v>
      </c>
      <c r="M13" s="30" t="str">
        <f ca="1"/>
        <v>Ross Smith</v>
      </c>
      <c r="N13" s="31">
        <f ca="1"/>
        <v>81</v>
      </c>
    </row>
    <row r="14" spans="1:14" ht="20.100000000000001" customHeight="1" x14ac:dyDescent="0.25">
      <c r="B14" s="27">
        <v>255</v>
      </c>
      <c r="C14" s="28" t="s">
        <v>10</v>
      </c>
      <c r="D14" s="29">
        <v>58</v>
      </c>
      <c r="F14" s="9"/>
      <c r="G14" s="9"/>
      <c r="I14" s="27">
        <v>255</v>
      </c>
      <c r="J14" s="28" t="s">
        <v>10</v>
      </c>
      <c r="K14" s="29">
        <v>58</v>
      </c>
      <c r="M14" s="9"/>
      <c r="N14" s="9"/>
    </row>
    <row r="15" spans="1:14" ht="20.100000000000001" customHeight="1" x14ac:dyDescent="0.25">
      <c r="B15" s="24">
        <v>123</v>
      </c>
      <c r="C15" s="25" t="s">
        <v>11</v>
      </c>
      <c r="D15" s="26">
        <v>44</v>
      </c>
      <c r="F15" s="9"/>
      <c r="G15" s="9"/>
      <c r="I15" s="24">
        <v>123</v>
      </c>
      <c r="J15" s="25" t="s">
        <v>11</v>
      </c>
      <c r="K15" s="26">
        <v>44</v>
      </c>
      <c r="M15" s="9"/>
      <c r="N15" s="9"/>
    </row>
    <row r="16" spans="1:14" ht="20.100000000000001" customHeight="1" x14ac:dyDescent="0.25">
      <c r="B16" s="27">
        <v>195</v>
      </c>
      <c r="C16" s="28" t="s">
        <v>12</v>
      </c>
      <c r="D16" s="29">
        <v>38</v>
      </c>
      <c r="I16" s="27">
        <v>195</v>
      </c>
      <c r="J16" s="28" t="s">
        <v>12</v>
      </c>
      <c r="K16" s="29">
        <v>38</v>
      </c>
    </row>
    <row r="17" spans="2:11" ht="20.100000000000001" customHeight="1" x14ac:dyDescent="0.25">
      <c r="B17" s="24">
        <v>227</v>
      </c>
      <c r="C17" s="25" t="s">
        <v>13</v>
      </c>
      <c r="D17" s="26">
        <v>30</v>
      </c>
      <c r="I17" s="24">
        <v>227</v>
      </c>
      <c r="J17" s="25" t="s">
        <v>13</v>
      </c>
      <c r="K17" s="26">
        <v>30</v>
      </c>
    </row>
    <row r="18" spans="2:11" ht="20.100000000000001" customHeight="1" x14ac:dyDescent="0.25">
      <c r="B18" s="27">
        <v>227</v>
      </c>
      <c r="C18" s="28" t="s">
        <v>14</v>
      </c>
      <c r="D18" s="29">
        <v>31</v>
      </c>
      <c r="I18" s="27">
        <v>227</v>
      </c>
      <c r="J18" s="28" t="s">
        <v>14</v>
      </c>
      <c r="K18" s="29">
        <v>31</v>
      </c>
    </row>
    <row r="19" spans="2:11" ht="20.100000000000001" customHeight="1" x14ac:dyDescent="0.25">
      <c r="B19" s="24">
        <v>151</v>
      </c>
      <c r="C19" s="25" t="s">
        <v>15</v>
      </c>
      <c r="D19" s="26">
        <v>26</v>
      </c>
      <c r="I19" s="24">
        <v>151</v>
      </c>
      <c r="J19" s="25" t="s">
        <v>15</v>
      </c>
      <c r="K19" s="26">
        <v>26</v>
      </c>
    </row>
    <row r="20" spans="2:11" ht="20.100000000000001" customHeight="1" x14ac:dyDescent="0.25">
      <c r="B20" s="27">
        <v>298</v>
      </c>
      <c r="C20" s="28" t="s">
        <v>16</v>
      </c>
      <c r="D20" s="29">
        <v>52</v>
      </c>
      <c r="I20" s="27">
        <v>298</v>
      </c>
      <c r="J20" s="28" t="s">
        <v>16</v>
      </c>
      <c r="K20" s="29">
        <v>52</v>
      </c>
    </row>
    <row r="21" spans="2:11" ht="20.100000000000001" customHeight="1" x14ac:dyDescent="0.25">
      <c r="B21" s="24">
        <v>246</v>
      </c>
      <c r="C21" s="25" t="s">
        <v>17</v>
      </c>
      <c r="D21" s="26">
        <v>24</v>
      </c>
      <c r="I21" s="24">
        <v>246</v>
      </c>
      <c r="J21" s="25" t="s">
        <v>17</v>
      </c>
      <c r="K21" s="26">
        <v>24</v>
      </c>
    </row>
    <row r="22" spans="2:11" ht="20.100000000000001" customHeight="1" x14ac:dyDescent="0.25">
      <c r="B22" s="27">
        <v>176</v>
      </c>
      <c r="C22" s="28" t="s">
        <v>18</v>
      </c>
      <c r="D22" s="29">
        <v>64</v>
      </c>
      <c r="I22" s="27">
        <v>176</v>
      </c>
      <c r="J22" s="28" t="s">
        <v>18</v>
      </c>
      <c r="K22" s="29">
        <v>64</v>
      </c>
    </row>
    <row r="23" spans="2:11" ht="20.100000000000001" customHeight="1" x14ac:dyDescent="0.25">
      <c r="B23" s="24">
        <v>218</v>
      </c>
      <c r="C23" s="25" t="s">
        <v>19</v>
      </c>
      <c r="D23" s="26">
        <v>92</v>
      </c>
      <c r="I23" s="24">
        <v>218</v>
      </c>
      <c r="J23" s="25" t="s">
        <v>19</v>
      </c>
      <c r="K23" s="26">
        <v>92</v>
      </c>
    </row>
    <row r="24" spans="2:11" ht="20.100000000000001" customHeight="1" x14ac:dyDescent="0.25">
      <c r="B24" s="27">
        <v>154</v>
      </c>
      <c r="C24" s="28" t="s">
        <v>20</v>
      </c>
      <c r="D24" s="29">
        <v>71</v>
      </c>
      <c r="I24" s="27">
        <v>154</v>
      </c>
      <c r="J24" s="28" t="s">
        <v>20</v>
      </c>
      <c r="K24" s="29">
        <v>71</v>
      </c>
    </row>
    <row r="25" spans="2:11" ht="20.100000000000001" customHeight="1" thickBot="1" x14ac:dyDescent="0.3">
      <c r="B25" s="32">
        <v>105</v>
      </c>
      <c r="C25" s="33" t="s">
        <v>22</v>
      </c>
      <c r="D25" s="34">
        <v>81</v>
      </c>
      <c r="I25" s="32">
        <v>105</v>
      </c>
      <c r="J25" s="33" t="s">
        <v>22</v>
      </c>
      <c r="K25" s="34">
        <v>81</v>
      </c>
    </row>
    <row r="26" spans="2:11" ht="36" customHeight="1" x14ac:dyDescent="0.25"/>
  </sheetData>
  <mergeCells count="2">
    <mergeCell ref="B2:F2"/>
    <mergeCell ref="I2:M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1716A-F9DB-409C-95DF-744A8189DF6C}">
  <dimension ref="A1:L26"/>
  <sheetViews>
    <sheetView showGridLines="0" workbookViewId="0">
      <selection activeCell="F5" sqref="F5"/>
    </sheetView>
  </sheetViews>
  <sheetFormatPr defaultRowHeight="20.100000000000001" customHeight="1" x14ac:dyDescent="0.25"/>
  <cols>
    <col min="1" max="1" width="3" style="5" customWidth="1"/>
    <col min="2" max="2" width="12.140625" style="5" customWidth="1"/>
    <col min="3" max="3" width="18.42578125" style="5" customWidth="1"/>
    <col min="4" max="4" width="16.42578125" style="5" customWidth="1"/>
    <col min="5" max="5" width="5.140625" style="5" customWidth="1"/>
    <col min="6" max="6" width="38.28515625" style="5" bestFit="1" customWidth="1"/>
    <col min="7" max="7" width="9.140625" style="5"/>
    <col min="8" max="8" width="11.42578125" style="5" bestFit="1" customWidth="1"/>
    <col min="9" max="9" width="17.42578125" style="5" bestFit="1" customWidth="1"/>
    <col min="10" max="10" width="15.7109375" style="5" bestFit="1" customWidth="1"/>
    <col min="11" max="11" width="9.140625" style="5"/>
    <col min="12" max="12" width="38.28515625" style="5" bestFit="1" customWidth="1"/>
    <col min="13" max="16384" width="9.140625" style="5"/>
  </cols>
  <sheetData>
    <row r="1" spans="1:12" ht="20.100000000000001" customHeight="1" x14ac:dyDescent="0.25">
      <c r="A1" s="1"/>
      <c r="B1" s="1"/>
      <c r="C1" s="1"/>
      <c r="D1" s="1"/>
      <c r="E1" s="1"/>
    </row>
    <row r="2" spans="1:12" ht="20.100000000000001" customHeight="1" thickBot="1" x14ac:dyDescent="0.3">
      <c r="A2" s="40" t="s">
        <v>30</v>
      </c>
      <c r="B2" s="39"/>
      <c r="C2" s="39"/>
      <c r="D2" s="39"/>
      <c r="E2" s="39"/>
      <c r="F2" s="39"/>
      <c r="G2" s="50" t="s">
        <v>50</v>
      </c>
      <c r="H2" s="39"/>
      <c r="I2" s="39"/>
      <c r="J2" s="39"/>
      <c r="K2" s="39"/>
      <c r="L2" s="39"/>
    </row>
    <row r="3" spans="1:12" ht="9.9499999999999993" customHeight="1" thickTop="1" thickBot="1" x14ac:dyDescent="0.3"/>
    <row r="4" spans="1:12" ht="20.100000000000001" customHeight="1" x14ac:dyDescent="0.25">
      <c r="B4" s="21" t="s">
        <v>23</v>
      </c>
      <c r="C4" s="22" t="s">
        <v>26</v>
      </c>
      <c r="D4" s="23" t="s">
        <v>0</v>
      </c>
      <c r="F4" s="11" t="s">
        <v>24</v>
      </c>
      <c r="H4" s="21" t="s">
        <v>23</v>
      </c>
      <c r="I4" s="22" t="s">
        <v>26</v>
      </c>
      <c r="J4" s="23" t="s">
        <v>0</v>
      </c>
      <c r="L4" s="11" t="s">
        <v>24</v>
      </c>
    </row>
    <row r="5" spans="1:12" ht="20.100000000000001" customHeight="1" x14ac:dyDescent="0.25">
      <c r="B5" s="24">
        <v>214</v>
      </c>
      <c r="C5" s="25" t="s">
        <v>1</v>
      </c>
      <c r="D5" s="26">
        <v>27</v>
      </c>
      <c r="F5" s="3" t="str" cm="1">
        <f t="array" aca="1" ref="F5:F10" ca="1">_xlfn._xlws.FILTER(OFFSET(C5,0,0,COUNTA(C:C)-1,1),(OFFSET(D5,0,0,COUNTA(D:D)-1,1)&gt;=60)*
(OFFSET(B5,0,0,COUNTA(B:B)-1,1)&lt;=200))</f>
        <v>Gregory Thompson</v>
      </c>
      <c r="H5" s="24">
        <v>214</v>
      </c>
      <c r="I5" s="25" t="s">
        <v>1</v>
      </c>
      <c r="J5" s="26">
        <v>27</v>
      </c>
      <c r="L5" s="3" t="str" cm="1">
        <f t="array" aca="1" ref="L5:L10" ca="1">_xlfn._xlws.FILTER(OFFSET(I5,0,0,COUNTA(I:I)-1,1),(OFFSET(J5,0,0,COUNTA(J:J)-1,1)&gt;=60)*
(OFFSET(H5,0,0,COUNTA(H:H)-1,1)&lt;=200))</f>
        <v>Gregory Thompson</v>
      </c>
    </row>
    <row r="6" spans="1:12" ht="20.100000000000001" customHeight="1" x14ac:dyDescent="0.25">
      <c r="B6" s="27">
        <v>133</v>
      </c>
      <c r="C6" s="28" t="s">
        <v>2</v>
      </c>
      <c r="D6" s="29">
        <v>42</v>
      </c>
      <c r="F6" s="3" t="str">
        <f ca="1"/>
        <v>Steve Smith</v>
      </c>
      <c r="H6" s="27">
        <v>133</v>
      </c>
      <c r="I6" s="28" t="s">
        <v>2</v>
      </c>
      <c r="J6" s="29">
        <v>42</v>
      </c>
      <c r="L6" s="3" t="str">
        <f ca="1"/>
        <v>Steve Smith</v>
      </c>
    </row>
    <row r="7" spans="1:12" ht="20.100000000000001" customHeight="1" x14ac:dyDescent="0.25">
      <c r="B7" s="24">
        <v>235</v>
      </c>
      <c r="C7" s="25" t="s">
        <v>3</v>
      </c>
      <c r="D7" s="26">
        <v>82</v>
      </c>
      <c r="F7" s="3" t="str">
        <f ca="1"/>
        <v>Jack Swann</v>
      </c>
      <c r="H7" s="24">
        <v>235</v>
      </c>
      <c r="I7" s="25" t="s">
        <v>3</v>
      </c>
      <c r="J7" s="26">
        <v>82</v>
      </c>
      <c r="L7" s="3" t="str">
        <f ca="1"/>
        <v>Jack Swann</v>
      </c>
    </row>
    <row r="8" spans="1:12" ht="20.100000000000001" customHeight="1" x14ac:dyDescent="0.25">
      <c r="B8" s="27">
        <v>292</v>
      </c>
      <c r="C8" s="28" t="s">
        <v>4</v>
      </c>
      <c r="D8" s="29">
        <v>80</v>
      </c>
      <c r="F8" s="3" t="str">
        <f ca="1"/>
        <v>Christina Georgino</v>
      </c>
      <c r="H8" s="27">
        <v>292</v>
      </c>
      <c r="I8" s="28" t="s">
        <v>4</v>
      </c>
      <c r="J8" s="29">
        <v>80</v>
      </c>
      <c r="L8" s="3" t="str">
        <f ca="1"/>
        <v>Christina Georgino</v>
      </c>
    </row>
    <row r="9" spans="1:12" ht="20.100000000000001" customHeight="1" x14ac:dyDescent="0.25">
      <c r="B9" s="24">
        <v>194</v>
      </c>
      <c r="C9" s="25" t="s">
        <v>5</v>
      </c>
      <c r="D9" s="26">
        <v>23</v>
      </c>
      <c r="F9" s="3" t="str">
        <f ca="1"/>
        <v>Ricky Haddin</v>
      </c>
      <c r="H9" s="24">
        <v>194</v>
      </c>
      <c r="I9" s="25" t="s">
        <v>5</v>
      </c>
      <c r="J9" s="26">
        <v>23</v>
      </c>
      <c r="L9" s="3" t="str">
        <f ca="1"/>
        <v>Ricky Haddin</v>
      </c>
    </row>
    <row r="10" spans="1:12" ht="20.100000000000001" customHeight="1" thickBot="1" x14ac:dyDescent="0.3">
      <c r="B10" s="27">
        <v>145</v>
      </c>
      <c r="C10" s="28" t="s">
        <v>6</v>
      </c>
      <c r="D10" s="29">
        <v>94</v>
      </c>
      <c r="F10" s="38" t="str">
        <f ca="1"/>
        <v>Ross Smith</v>
      </c>
      <c r="H10" s="27">
        <v>145</v>
      </c>
      <c r="I10" s="28" t="s">
        <v>6</v>
      </c>
      <c r="J10" s="29">
        <v>94</v>
      </c>
      <c r="L10" s="38" t="str">
        <f ca="1"/>
        <v>Ross Smith</v>
      </c>
    </row>
    <row r="11" spans="1:12" ht="20.100000000000001" customHeight="1" x14ac:dyDescent="0.25">
      <c r="B11" s="24">
        <v>110</v>
      </c>
      <c r="C11" s="25" t="s">
        <v>7</v>
      </c>
      <c r="D11" s="26">
        <v>86</v>
      </c>
      <c r="F11" s="4"/>
      <c r="H11" s="24">
        <v>110</v>
      </c>
      <c r="I11" s="25" t="s">
        <v>7</v>
      </c>
      <c r="J11" s="26">
        <v>86</v>
      </c>
      <c r="L11" s="4"/>
    </row>
    <row r="12" spans="1:12" ht="20.100000000000001" customHeight="1" x14ac:dyDescent="0.25">
      <c r="B12" s="27">
        <v>294</v>
      </c>
      <c r="C12" s="28" t="s">
        <v>8</v>
      </c>
      <c r="D12" s="29">
        <v>48</v>
      </c>
      <c r="F12" s="4"/>
      <c r="H12" s="27">
        <v>294</v>
      </c>
      <c r="I12" s="28" t="s">
        <v>8</v>
      </c>
      <c r="J12" s="29">
        <v>48</v>
      </c>
      <c r="L12" s="4"/>
    </row>
    <row r="13" spans="1:12" ht="20.100000000000001" customHeight="1" x14ac:dyDescent="0.25">
      <c r="B13" s="24">
        <v>136</v>
      </c>
      <c r="C13" s="25" t="s">
        <v>9</v>
      </c>
      <c r="D13" s="26">
        <v>60</v>
      </c>
      <c r="F13" s="4"/>
      <c r="H13" s="24">
        <v>136</v>
      </c>
      <c r="I13" s="25" t="s">
        <v>9</v>
      </c>
      <c r="J13" s="26">
        <v>60</v>
      </c>
      <c r="L13" s="4"/>
    </row>
    <row r="14" spans="1:12" ht="20.100000000000001" customHeight="1" x14ac:dyDescent="0.25">
      <c r="B14" s="27">
        <v>255</v>
      </c>
      <c r="C14" s="28" t="s">
        <v>10</v>
      </c>
      <c r="D14" s="29">
        <v>58</v>
      </c>
      <c r="F14" s="9"/>
      <c r="H14" s="27">
        <v>255</v>
      </c>
      <c r="I14" s="28" t="s">
        <v>10</v>
      </c>
      <c r="J14" s="29">
        <v>58</v>
      </c>
      <c r="L14" s="9"/>
    </row>
    <row r="15" spans="1:12" ht="20.100000000000001" customHeight="1" x14ac:dyDescent="0.25">
      <c r="B15" s="24">
        <v>123</v>
      </c>
      <c r="C15" s="25" t="s">
        <v>11</v>
      </c>
      <c r="D15" s="26">
        <v>44</v>
      </c>
      <c r="F15" s="9"/>
      <c r="H15" s="24">
        <v>123</v>
      </c>
      <c r="I15" s="25" t="s">
        <v>11</v>
      </c>
      <c r="J15" s="26">
        <v>44</v>
      </c>
      <c r="L15" s="9"/>
    </row>
    <row r="16" spans="1:12" ht="20.100000000000001" customHeight="1" x14ac:dyDescent="0.25">
      <c r="B16" s="27">
        <v>195</v>
      </c>
      <c r="C16" s="28" t="s">
        <v>12</v>
      </c>
      <c r="D16" s="29">
        <v>38</v>
      </c>
      <c r="H16" s="27">
        <v>195</v>
      </c>
      <c r="I16" s="28" t="s">
        <v>12</v>
      </c>
      <c r="J16" s="29">
        <v>38</v>
      </c>
    </row>
    <row r="17" spans="2:10" ht="20.100000000000001" customHeight="1" x14ac:dyDescent="0.25">
      <c r="B17" s="24">
        <v>227</v>
      </c>
      <c r="C17" s="25" t="s">
        <v>13</v>
      </c>
      <c r="D17" s="26">
        <v>30</v>
      </c>
      <c r="H17" s="24">
        <v>227</v>
      </c>
      <c r="I17" s="25" t="s">
        <v>13</v>
      </c>
      <c r="J17" s="26">
        <v>30</v>
      </c>
    </row>
    <row r="18" spans="2:10" ht="20.100000000000001" customHeight="1" x14ac:dyDescent="0.25">
      <c r="B18" s="27">
        <v>227</v>
      </c>
      <c r="C18" s="28" t="s">
        <v>14</v>
      </c>
      <c r="D18" s="29">
        <v>31</v>
      </c>
      <c r="H18" s="27">
        <v>227</v>
      </c>
      <c r="I18" s="28" t="s">
        <v>14</v>
      </c>
      <c r="J18" s="29">
        <v>31</v>
      </c>
    </row>
    <row r="19" spans="2:10" ht="20.100000000000001" customHeight="1" x14ac:dyDescent="0.25">
      <c r="B19" s="24">
        <v>151</v>
      </c>
      <c r="C19" s="25" t="s">
        <v>15</v>
      </c>
      <c r="D19" s="26">
        <v>26</v>
      </c>
      <c r="H19" s="24">
        <v>151</v>
      </c>
      <c r="I19" s="25" t="s">
        <v>15</v>
      </c>
      <c r="J19" s="26">
        <v>26</v>
      </c>
    </row>
    <row r="20" spans="2:10" ht="20.100000000000001" customHeight="1" x14ac:dyDescent="0.25">
      <c r="B20" s="27">
        <v>298</v>
      </c>
      <c r="C20" s="28" t="s">
        <v>16</v>
      </c>
      <c r="D20" s="29">
        <v>52</v>
      </c>
      <c r="H20" s="27">
        <v>298</v>
      </c>
      <c r="I20" s="28" t="s">
        <v>16</v>
      </c>
      <c r="J20" s="29">
        <v>52</v>
      </c>
    </row>
    <row r="21" spans="2:10" ht="20.100000000000001" customHeight="1" x14ac:dyDescent="0.25">
      <c r="B21" s="24">
        <v>246</v>
      </c>
      <c r="C21" s="25" t="s">
        <v>17</v>
      </c>
      <c r="D21" s="26">
        <v>24</v>
      </c>
      <c r="H21" s="24">
        <v>246</v>
      </c>
      <c r="I21" s="25" t="s">
        <v>17</v>
      </c>
      <c r="J21" s="26">
        <v>24</v>
      </c>
    </row>
    <row r="22" spans="2:10" ht="20.100000000000001" customHeight="1" x14ac:dyDescent="0.25">
      <c r="B22" s="27">
        <v>176</v>
      </c>
      <c r="C22" s="28" t="s">
        <v>18</v>
      </c>
      <c r="D22" s="29">
        <v>64</v>
      </c>
      <c r="H22" s="27">
        <v>176</v>
      </c>
      <c r="I22" s="28" t="s">
        <v>18</v>
      </c>
      <c r="J22" s="29">
        <v>64</v>
      </c>
    </row>
    <row r="23" spans="2:10" ht="20.100000000000001" customHeight="1" x14ac:dyDescent="0.25">
      <c r="B23" s="24">
        <v>218</v>
      </c>
      <c r="C23" s="25" t="s">
        <v>19</v>
      </c>
      <c r="D23" s="26">
        <v>92</v>
      </c>
      <c r="H23" s="24">
        <v>218</v>
      </c>
      <c r="I23" s="25" t="s">
        <v>19</v>
      </c>
      <c r="J23" s="26">
        <v>92</v>
      </c>
    </row>
    <row r="24" spans="2:10" ht="20.100000000000001" customHeight="1" x14ac:dyDescent="0.25">
      <c r="B24" s="27">
        <v>154</v>
      </c>
      <c r="C24" s="28" t="s">
        <v>20</v>
      </c>
      <c r="D24" s="29">
        <v>71</v>
      </c>
      <c r="H24" s="27">
        <v>154</v>
      </c>
      <c r="I24" s="28" t="s">
        <v>20</v>
      </c>
      <c r="J24" s="29">
        <v>71</v>
      </c>
    </row>
    <row r="25" spans="2:10" ht="20.100000000000001" customHeight="1" thickBot="1" x14ac:dyDescent="0.3">
      <c r="B25" s="32">
        <v>105</v>
      </c>
      <c r="C25" s="33" t="s">
        <v>22</v>
      </c>
      <c r="D25" s="34">
        <v>81</v>
      </c>
      <c r="H25" s="32">
        <v>105</v>
      </c>
      <c r="I25" s="33" t="s">
        <v>22</v>
      </c>
      <c r="J25" s="34">
        <v>81</v>
      </c>
    </row>
    <row r="26" spans="2:10" ht="36" customHeight="1" x14ac:dyDescent="0.25"/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E9476-BEF6-409A-A441-CEBEEB4F10AC}">
  <dimension ref="A1:P26"/>
  <sheetViews>
    <sheetView showGridLines="0" workbookViewId="0">
      <selection activeCell="F5" sqref="F5"/>
    </sheetView>
  </sheetViews>
  <sheetFormatPr defaultRowHeight="20.100000000000001" customHeight="1" x14ac:dyDescent="0.25"/>
  <cols>
    <col min="1" max="1" width="3" style="5" customWidth="1"/>
    <col min="2" max="2" width="12.140625" style="5" customWidth="1"/>
    <col min="3" max="3" width="18.42578125" style="5" customWidth="1"/>
    <col min="4" max="4" width="16.42578125" style="5" customWidth="1"/>
    <col min="5" max="5" width="5.140625" style="5" customWidth="1"/>
    <col min="6" max="6" width="11.42578125" style="5" bestFit="1" customWidth="1"/>
    <col min="7" max="7" width="38.28515625" style="5" customWidth="1"/>
    <col min="8" max="8" width="8.42578125" style="5" customWidth="1"/>
    <col min="9" max="9" width="9.140625" style="5"/>
    <col min="10" max="10" width="11.42578125" style="5" bestFit="1" customWidth="1"/>
    <col min="11" max="11" width="17.42578125" style="5" bestFit="1" customWidth="1"/>
    <col min="12" max="12" width="15.7109375" style="5" bestFit="1" customWidth="1"/>
    <col min="13" max="13" width="9.140625" style="5"/>
    <col min="14" max="14" width="11.42578125" style="5" bestFit="1" customWidth="1"/>
    <col min="15" max="15" width="38.28515625" style="5" bestFit="1" customWidth="1"/>
    <col min="16" max="16" width="7" style="5" bestFit="1" customWidth="1"/>
    <col min="17" max="16384" width="9.140625" style="5"/>
  </cols>
  <sheetData>
    <row r="1" spans="1:16" ht="20.100000000000001" customHeight="1" x14ac:dyDescent="0.25">
      <c r="A1" s="1"/>
      <c r="B1" s="1"/>
      <c r="C1" s="1"/>
      <c r="D1" s="1"/>
      <c r="E1" s="1"/>
    </row>
    <row r="2" spans="1:16" ht="20.100000000000001" customHeight="1" thickBot="1" x14ac:dyDescent="0.3">
      <c r="A2" s="40" t="s">
        <v>31</v>
      </c>
      <c r="B2" s="39"/>
      <c r="C2" s="39"/>
      <c r="D2" s="39"/>
      <c r="E2" s="39"/>
      <c r="F2" s="39"/>
      <c r="G2" s="39"/>
      <c r="H2" s="39"/>
      <c r="I2" s="50" t="s">
        <v>49</v>
      </c>
      <c r="J2" s="39"/>
      <c r="K2" s="39"/>
      <c r="L2" s="39"/>
      <c r="M2" s="39"/>
      <c r="N2" s="39"/>
      <c r="O2" s="39"/>
      <c r="P2" s="39"/>
    </row>
    <row r="3" spans="1:16" ht="9.9499999999999993" customHeight="1" thickTop="1" thickBot="1" x14ac:dyDescent="0.3"/>
    <row r="4" spans="1:16" ht="20.100000000000001" customHeight="1" x14ac:dyDescent="0.25">
      <c r="B4" s="21" t="s">
        <v>23</v>
      </c>
      <c r="C4" s="22" t="s">
        <v>26</v>
      </c>
      <c r="D4" s="23" t="s">
        <v>0</v>
      </c>
      <c r="F4" s="13" t="s">
        <v>23</v>
      </c>
      <c r="G4" s="41" t="s">
        <v>24</v>
      </c>
      <c r="H4" s="14" t="s">
        <v>25</v>
      </c>
      <c r="J4" s="21" t="s">
        <v>23</v>
      </c>
      <c r="K4" s="22" t="s">
        <v>26</v>
      </c>
      <c r="L4" s="23" t="s">
        <v>0</v>
      </c>
      <c r="N4" s="13" t="s">
        <v>23</v>
      </c>
      <c r="O4" s="41" t="s">
        <v>24</v>
      </c>
      <c r="P4" s="14" t="s">
        <v>25</v>
      </c>
    </row>
    <row r="5" spans="1:16" ht="20.100000000000001" customHeight="1" x14ac:dyDescent="0.25">
      <c r="B5" s="24">
        <v>214</v>
      </c>
      <c r="C5" s="25" t="s">
        <v>1</v>
      </c>
      <c r="D5" s="26">
        <v>27</v>
      </c>
      <c r="F5" s="6" cm="1">
        <f t="array" aca="1" ref="F5:H10" ca="1">_xlfn._xlws.FILTER(OFFSET(B5,0,0,COUNTA(C:C)-1,3),(OFFSET(D5,0,0,COUNTA(D:D)-1,1)&gt;=60)*
(OFFSET(B5,0,0,COUNTA(B:B)-1,1)&lt;=200))</f>
        <v>145</v>
      </c>
      <c r="G5" s="36" t="str">
        <f ca="1"/>
        <v>Gregory Thompson</v>
      </c>
      <c r="H5" s="7">
        <f ca="1"/>
        <v>94</v>
      </c>
      <c r="J5" s="24"/>
      <c r="K5" s="25"/>
      <c r="L5" s="26"/>
      <c r="N5" s="6" t="e" cm="1">
        <f t="array" aca="1" ref="N5" ca="1">_xlfn._xlws.FILTER(OFFSET(J5,0,0,COUNTA(K:K)-1,3),(OFFSET(L5,0,0,COUNTA(L:L)-1,1)&gt;=60)*
(OFFSET(J5,0,0,COUNTA(J:J)-1,1)&lt;=200))</f>
        <v>#REF!</v>
      </c>
      <c r="O5" s="36"/>
      <c r="P5" s="7"/>
    </row>
    <row r="6" spans="1:16" ht="20.100000000000001" customHeight="1" x14ac:dyDescent="0.25">
      <c r="B6" s="27">
        <v>133</v>
      </c>
      <c r="C6" s="28" t="s">
        <v>2</v>
      </c>
      <c r="D6" s="29">
        <v>42</v>
      </c>
      <c r="F6" s="6">
        <f ca="1"/>
        <v>110</v>
      </c>
      <c r="G6" s="36" t="str">
        <f ca="1"/>
        <v>Steve Smith</v>
      </c>
      <c r="H6" s="7">
        <f ca="1"/>
        <v>86</v>
      </c>
      <c r="J6" s="27"/>
      <c r="K6" s="28"/>
      <c r="L6" s="29"/>
      <c r="N6" s="6"/>
      <c r="O6" s="36"/>
      <c r="P6" s="7"/>
    </row>
    <row r="7" spans="1:16" ht="20.100000000000001" customHeight="1" x14ac:dyDescent="0.25">
      <c r="B7" s="24">
        <v>235</v>
      </c>
      <c r="C7" s="25" t="s">
        <v>3</v>
      </c>
      <c r="D7" s="26">
        <v>82</v>
      </c>
      <c r="F7" s="6">
        <f ca="1"/>
        <v>136</v>
      </c>
      <c r="G7" s="36" t="str">
        <f ca="1"/>
        <v>Jack Swann</v>
      </c>
      <c r="H7" s="7">
        <f ca="1"/>
        <v>60</v>
      </c>
      <c r="J7" s="24"/>
      <c r="K7" s="25"/>
      <c r="L7" s="26"/>
      <c r="N7" s="6"/>
      <c r="O7" s="36"/>
      <c r="P7" s="7"/>
    </row>
    <row r="8" spans="1:16" ht="20.100000000000001" customHeight="1" x14ac:dyDescent="0.25">
      <c r="B8" s="27">
        <v>292</v>
      </c>
      <c r="C8" s="28" t="s">
        <v>4</v>
      </c>
      <c r="D8" s="29">
        <v>80</v>
      </c>
      <c r="F8" s="6">
        <f ca="1"/>
        <v>176</v>
      </c>
      <c r="G8" s="36" t="str">
        <f ca="1"/>
        <v>Christina Georgino</v>
      </c>
      <c r="H8" s="7">
        <f ca="1"/>
        <v>64</v>
      </c>
      <c r="J8" s="27"/>
      <c r="K8" s="28"/>
      <c r="L8" s="29"/>
      <c r="N8" s="6"/>
      <c r="O8" s="36"/>
      <c r="P8" s="7"/>
    </row>
    <row r="9" spans="1:16" ht="20.100000000000001" customHeight="1" x14ac:dyDescent="0.25">
      <c r="B9" s="24">
        <v>194</v>
      </c>
      <c r="C9" s="25" t="s">
        <v>5</v>
      </c>
      <c r="D9" s="26">
        <v>23</v>
      </c>
      <c r="F9" s="6">
        <f ca="1"/>
        <v>154</v>
      </c>
      <c r="G9" s="36" t="str">
        <f ca="1"/>
        <v>Ricky Haddin</v>
      </c>
      <c r="H9" s="7">
        <f ca="1"/>
        <v>71</v>
      </c>
      <c r="J9" s="24"/>
      <c r="K9" s="25"/>
      <c r="L9" s="26"/>
      <c r="N9" s="6"/>
      <c r="O9" s="36"/>
      <c r="P9" s="7"/>
    </row>
    <row r="10" spans="1:16" ht="20.100000000000001" customHeight="1" thickBot="1" x14ac:dyDescent="0.3">
      <c r="B10" s="27">
        <v>145</v>
      </c>
      <c r="C10" s="28" t="s">
        <v>6</v>
      </c>
      <c r="D10" s="29">
        <v>94</v>
      </c>
      <c r="F10" s="42">
        <f ca="1"/>
        <v>105</v>
      </c>
      <c r="G10" s="37" t="str">
        <f ca="1"/>
        <v>Ross Smith</v>
      </c>
      <c r="H10" s="31">
        <f ca="1"/>
        <v>81</v>
      </c>
      <c r="J10" s="27"/>
      <c r="K10" s="28"/>
      <c r="L10" s="29"/>
      <c r="N10" s="42"/>
      <c r="O10" s="37"/>
      <c r="P10" s="31"/>
    </row>
    <row r="11" spans="1:16" ht="20.100000000000001" customHeight="1" x14ac:dyDescent="0.25">
      <c r="B11" s="24">
        <v>110</v>
      </c>
      <c r="C11" s="25" t="s">
        <v>7</v>
      </c>
      <c r="D11" s="26">
        <v>86</v>
      </c>
      <c r="F11" s="4"/>
      <c r="G11" s="4"/>
      <c r="H11" s="4"/>
      <c r="J11" s="24"/>
      <c r="K11" s="25"/>
      <c r="L11" s="26"/>
      <c r="N11" s="4"/>
      <c r="O11" s="4"/>
      <c r="P11" s="4"/>
    </row>
    <row r="12" spans="1:16" ht="20.100000000000001" customHeight="1" x14ac:dyDescent="0.25">
      <c r="B12" s="27">
        <v>294</v>
      </c>
      <c r="C12" s="28" t="s">
        <v>8</v>
      </c>
      <c r="D12" s="29">
        <v>48</v>
      </c>
      <c r="F12" s="4"/>
      <c r="G12" s="4"/>
      <c r="H12" s="4"/>
      <c r="J12" s="27"/>
      <c r="K12" s="28"/>
      <c r="L12" s="29"/>
      <c r="N12" s="4"/>
      <c r="O12" s="4"/>
      <c r="P12" s="4"/>
    </row>
    <row r="13" spans="1:16" ht="20.100000000000001" customHeight="1" x14ac:dyDescent="0.25">
      <c r="B13" s="24">
        <v>136</v>
      </c>
      <c r="C13" s="25" t="s">
        <v>9</v>
      </c>
      <c r="D13" s="26">
        <v>60</v>
      </c>
      <c r="F13" s="4"/>
      <c r="G13" s="4"/>
      <c r="H13" s="4"/>
      <c r="J13" s="24"/>
      <c r="K13" s="25"/>
      <c r="L13" s="26"/>
      <c r="N13" s="4"/>
      <c r="O13" s="4"/>
      <c r="P13" s="4"/>
    </row>
    <row r="14" spans="1:16" ht="20.100000000000001" customHeight="1" x14ac:dyDescent="0.25">
      <c r="B14" s="27">
        <v>255</v>
      </c>
      <c r="C14" s="28" t="s">
        <v>10</v>
      </c>
      <c r="D14" s="29">
        <v>58</v>
      </c>
      <c r="F14" s="9"/>
      <c r="G14" s="9"/>
      <c r="H14" s="9"/>
      <c r="J14" s="27"/>
      <c r="K14" s="28"/>
      <c r="L14" s="29"/>
      <c r="N14" s="9"/>
      <c r="O14" s="9"/>
      <c r="P14" s="9"/>
    </row>
    <row r="15" spans="1:16" ht="20.100000000000001" customHeight="1" x14ac:dyDescent="0.25">
      <c r="B15" s="24">
        <v>123</v>
      </c>
      <c r="C15" s="25" t="s">
        <v>11</v>
      </c>
      <c r="D15" s="26">
        <v>44</v>
      </c>
      <c r="F15" s="9"/>
      <c r="G15" s="9"/>
      <c r="H15" s="9"/>
      <c r="J15" s="24"/>
      <c r="K15" s="25"/>
      <c r="L15" s="26"/>
      <c r="N15" s="9"/>
      <c r="O15" s="9"/>
      <c r="P15" s="9"/>
    </row>
    <row r="16" spans="1:16" ht="20.100000000000001" customHeight="1" x14ac:dyDescent="0.25">
      <c r="B16" s="27">
        <v>195</v>
      </c>
      <c r="C16" s="28" t="s">
        <v>12</v>
      </c>
      <c r="D16" s="29">
        <v>38</v>
      </c>
      <c r="J16" s="27"/>
      <c r="K16" s="28"/>
      <c r="L16" s="29"/>
    </row>
    <row r="17" spans="2:12" ht="20.100000000000001" customHeight="1" x14ac:dyDescent="0.25">
      <c r="B17" s="24">
        <v>227</v>
      </c>
      <c r="C17" s="25" t="s">
        <v>13</v>
      </c>
      <c r="D17" s="26">
        <v>30</v>
      </c>
      <c r="J17" s="24"/>
      <c r="K17" s="25"/>
      <c r="L17" s="26"/>
    </row>
    <row r="18" spans="2:12" ht="20.100000000000001" customHeight="1" x14ac:dyDescent="0.25">
      <c r="B18" s="27">
        <v>227</v>
      </c>
      <c r="C18" s="28" t="s">
        <v>14</v>
      </c>
      <c r="D18" s="29">
        <v>31</v>
      </c>
      <c r="J18" s="27"/>
      <c r="K18" s="28"/>
      <c r="L18" s="29"/>
    </row>
    <row r="19" spans="2:12" ht="20.100000000000001" customHeight="1" x14ac:dyDescent="0.25">
      <c r="B19" s="24">
        <v>151</v>
      </c>
      <c r="C19" s="25" t="s">
        <v>15</v>
      </c>
      <c r="D19" s="26">
        <v>26</v>
      </c>
      <c r="J19" s="24"/>
      <c r="K19" s="25"/>
      <c r="L19" s="26"/>
    </row>
    <row r="20" spans="2:12" ht="20.100000000000001" customHeight="1" x14ac:dyDescent="0.25">
      <c r="B20" s="27">
        <v>298</v>
      </c>
      <c r="C20" s="28" t="s">
        <v>16</v>
      </c>
      <c r="D20" s="29">
        <v>52</v>
      </c>
      <c r="J20" s="27"/>
      <c r="K20" s="28"/>
      <c r="L20" s="29"/>
    </row>
    <row r="21" spans="2:12" ht="20.100000000000001" customHeight="1" x14ac:dyDescent="0.25">
      <c r="B21" s="24">
        <v>246</v>
      </c>
      <c r="C21" s="25" t="s">
        <v>17</v>
      </c>
      <c r="D21" s="26">
        <v>24</v>
      </c>
      <c r="J21" s="24"/>
      <c r="K21" s="25"/>
      <c r="L21" s="26"/>
    </row>
    <row r="22" spans="2:12" ht="20.100000000000001" customHeight="1" x14ac:dyDescent="0.25">
      <c r="B22" s="27">
        <v>176</v>
      </c>
      <c r="C22" s="28" t="s">
        <v>18</v>
      </c>
      <c r="D22" s="29">
        <v>64</v>
      </c>
      <c r="J22" s="27"/>
      <c r="K22" s="28"/>
      <c r="L22" s="29"/>
    </row>
    <row r="23" spans="2:12" ht="20.100000000000001" customHeight="1" x14ac:dyDescent="0.25">
      <c r="B23" s="24">
        <v>218</v>
      </c>
      <c r="C23" s="25" t="s">
        <v>19</v>
      </c>
      <c r="D23" s="26">
        <v>92</v>
      </c>
      <c r="J23" s="24"/>
      <c r="K23" s="25"/>
      <c r="L23" s="26"/>
    </row>
    <row r="24" spans="2:12" ht="20.100000000000001" customHeight="1" x14ac:dyDescent="0.25">
      <c r="B24" s="27">
        <v>154</v>
      </c>
      <c r="C24" s="28" t="s">
        <v>20</v>
      </c>
      <c r="D24" s="29">
        <v>71</v>
      </c>
      <c r="J24" s="27"/>
      <c r="K24" s="28"/>
      <c r="L24" s="29"/>
    </row>
    <row r="25" spans="2:12" ht="20.100000000000001" customHeight="1" thickBot="1" x14ac:dyDescent="0.3">
      <c r="B25" s="32">
        <v>105</v>
      </c>
      <c r="C25" s="33" t="s">
        <v>22</v>
      </c>
      <c r="D25" s="34">
        <v>81</v>
      </c>
      <c r="J25" s="32"/>
      <c r="K25" s="33"/>
      <c r="L25" s="34"/>
    </row>
    <row r="26" spans="2:12" ht="36" customHeight="1" x14ac:dyDescent="0.25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BD3DB-5F4A-48E9-9607-94C0ED01B549}">
  <dimension ref="A1:L26"/>
  <sheetViews>
    <sheetView showGridLines="0" workbookViewId="0">
      <selection activeCell="F5" sqref="F5"/>
    </sheetView>
  </sheetViews>
  <sheetFormatPr defaultRowHeight="20.100000000000001" customHeight="1" x14ac:dyDescent="0.25"/>
  <cols>
    <col min="1" max="1" width="3" style="5" customWidth="1"/>
    <col min="2" max="2" width="12.140625" style="5" customWidth="1"/>
    <col min="3" max="3" width="18.42578125" style="5" customWidth="1"/>
    <col min="4" max="4" width="16.42578125" style="5" customWidth="1"/>
    <col min="5" max="5" width="5.140625" style="5" customWidth="1"/>
    <col min="6" max="6" width="38.28515625" style="5" bestFit="1" customWidth="1"/>
    <col min="7" max="7" width="17.42578125" style="5" bestFit="1" customWidth="1"/>
    <col min="8" max="8" width="11.42578125" style="5" bestFit="1" customWidth="1"/>
    <col min="9" max="9" width="17.42578125" style="5" bestFit="1" customWidth="1"/>
    <col min="10" max="10" width="15.7109375" style="5" bestFit="1" customWidth="1"/>
    <col min="11" max="11" width="9.140625" style="5"/>
    <col min="12" max="12" width="38.28515625" style="5" bestFit="1" customWidth="1"/>
    <col min="13" max="16384" width="9.140625" style="5"/>
  </cols>
  <sheetData>
    <row r="1" spans="1:12" ht="20.100000000000001" customHeight="1" x14ac:dyDescent="0.25">
      <c r="A1" s="1"/>
      <c r="B1" s="1"/>
      <c r="C1" s="1"/>
      <c r="D1" s="1"/>
      <c r="E1" s="1"/>
    </row>
    <row r="2" spans="1:12" ht="20.100000000000001" customHeight="1" thickBot="1" x14ac:dyDescent="0.3">
      <c r="A2" s="40" t="s">
        <v>32</v>
      </c>
      <c r="B2" s="10" t="s">
        <v>33</v>
      </c>
      <c r="C2" s="10"/>
      <c r="D2" s="10"/>
      <c r="E2" s="10"/>
      <c r="F2" s="10"/>
      <c r="H2" s="48" t="s">
        <v>47</v>
      </c>
      <c r="I2" s="48"/>
      <c r="J2" s="48"/>
      <c r="K2" s="48"/>
      <c r="L2" s="48"/>
    </row>
    <row r="3" spans="1:12" ht="9.9499999999999993" customHeight="1" thickTop="1" thickBot="1" x14ac:dyDescent="0.3"/>
    <row r="4" spans="1:12" ht="20.100000000000001" customHeight="1" x14ac:dyDescent="0.25">
      <c r="B4" s="21" t="s">
        <v>23</v>
      </c>
      <c r="C4" s="22" t="s">
        <v>26</v>
      </c>
      <c r="D4" s="23" t="s">
        <v>0</v>
      </c>
      <c r="F4" s="11" t="s">
        <v>24</v>
      </c>
      <c r="H4" s="21" t="s">
        <v>23</v>
      </c>
      <c r="I4" s="22" t="s">
        <v>26</v>
      </c>
      <c r="J4" s="23" t="s">
        <v>0</v>
      </c>
      <c r="L4" s="11" t="s">
        <v>24</v>
      </c>
    </row>
    <row r="5" spans="1:12" ht="20.100000000000001" customHeight="1" x14ac:dyDescent="0.25">
      <c r="B5" s="24">
        <v>214</v>
      </c>
      <c r="C5" s="25" t="s">
        <v>1</v>
      </c>
      <c r="D5" s="26">
        <v>27</v>
      </c>
      <c r="F5" s="43" t="str" cm="1">
        <f t="array" aca="1" ref="F5:F13" ca="1">INDEX(OFFSET(C5,0,0,COUNTA(C:C)-1,1),
MATCH(SMALL(IF(OFFSET(D5,0,0,COUNTA(D:D)-1,1)&gt;=60,
OFFSET(D5,0,0,COUNTA(D:D)-1,1),""),
ROW(A1:INDIRECT("A"&amp;COUNTIF(D:D,"&gt;=60")))),
OFFSET(D5,0,0,COUNTA(D:D)-1,1),0),1)</f>
        <v>Jack Swann</v>
      </c>
      <c r="H5" s="24"/>
      <c r="I5" s="25"/>
      <c r="J5" s="26"/>
      <c r="L5" s="43" t="e" cm="1">
        <f t="array" aca="1" ref="L5" ca="1">INDEX(OFFSET(I5,0,0,COUNTA(I:I)-1,1),
MATCH(SMALL(IF(OFFSET(J5,0,0,COUNTA(J:J)-1,1)&gt;=60,
OFFSET(J5,0,0,COUNTA(J:J)-1,1),""),
ROW(G1:INDIRECT("A"&amp;COUNTIF(J:J,"&gt;=60")))),
OFFSET(J5,0,0,COUNTA(J:J)-1,1),0),1)</f>
        <v>#REF!</v>
      </c>
    </row>
    <row r="6" spans="1:12" ht="20.100000000000001" customHeight="1" x14ac:dyDescent="0.25">
      <c r="B6" s="27">
        <v>133</v>
      </c>
      <c r="C6" s="28" t="s">
        <v>2</v>
      </c>
      <c r="D6" s="29">
        <v>42</v>
      </c>
      <c r="F6" s="43" t="str">
        <f ca="1"/>
        <v>Christina Georgino</v>
      </c>
      <c r="H6" s="27"/>
      <c r="I6" s="28"/>
      <c r="J6" s="29"/>
      <c r="L6" s="43"/>
    </row>
    <row r="7" spans="1:12" ht="20.100000000000001" customHeight="1" x14ac:dyDescent="0.25">
      <c r="B7" s="24">
        <v>235</v>
      </c>
      <c r="C7" s="25" t="s">
        <v>3</v>
      </c>
      <c r="D7" s="26">
        <v>82</v>
      </c>
      <c r="F7" s="43" t="str">
        <f ca="1"/>
        <v>Ricky Haddin</v>
      </c>
      <c r="H7" s="24"/>
      <c r="I7" s="25"/>
      <c r="J7" s="26"/>
      <c r="L7" s="43"/>
    </row>
    <row r="8" spans="1:12" ht="20.100000000000001" customHeight="1" x14ac:dyDescent="0.25">
      <c r="B8" s="27">
        <v>292</v>
      </c>
      <c r="C8" s="28" t="s">
        <v>4</v>
      </c>
      <c r="D8" s="29">
        <v>80</v>
      </c>
      <c r="F8" s="43" t="str">
        <f ca="1"/>
        <v>Alfred Moyes</v>
      </c>
      <c r="H8" s="27"/>
      <c r="I8" s="28"/>
      <c r="J8" s="29"/>
      <c r="L8" s="43"/>
    </row>
    <row r="9" spans="1:12" ht="20.100000000000001" customHeight="1" x14ac:dyDescent="0.25">
      <c r="B9" s="24">
        <v>194</v>
      </c>
      <c r="C9" s="25" t="s">
        <v>5</v>
      </c>
      <c r="D9" s="26">
        <v>23</v>
      </c>
      <c r="F9" s="43" t="str">
        <f ca="1"/>
        <v>Ross Smith</v>
      </c>
      <c r="H9" s="24"/>
      <c r="I9" s="25"/>
      <c r="J9" s="26"/>
      <c r="L9" s="43"/>
    </row>
    <row r="10" spans="1:12" ht="20.100000000000001" customHeight="1" x14ac:dyDescent="0.25">
      <c r="B10" s="27">
        <v>145</v>
      </c>
      <c r="C10" s="28" t="s">
        <v>6</v>
      </c>
      <c r="D10" s="29">
        <v>94</v>
      </c>
      <c r="F10" s="43" t="str">
        <f ca="1"/>
        <v>Richard Simpson</v>
      </c>
      <c r="H10" s="27"/>
      <c r="I10" s="28"/>
      <c r="J10" s="29"/>
      <c r="L10" s="43"/>
    </row>
    <row r="11" spans="1:12" ht="20.100000000000001" customHeight="1" x14ac:dyDescent="0.25">
      <c r="B11" s="24">
        <v>110</v>
      </c>
      <c r="C11" s="25" t="s">
        <v>7</v>
      </c>
      <c r="D11" s="26">
        <v>86</v>
      </c>
      <c r="F11" s="43" t="str">
        <f ca="1"/>
        <v>Steve Smith</v>
      </c>
      <c r="H11" s="24"/>
      <c r="I11" s="25"/>
      <c r="J11" s="26"/>
      <c r="L11" s="43"/>
    </row>
    <row r="12" spans="1:12" ht="20.100000000000001" customHeight="1" x14ac:dyDescent="0.25">
      <c r="B12" s="27">
        <v>294</v>
      </c>
      <c r="C12" s="28" t="s">
        <v>8</v>
      </c>
      <c r="D12" s="29">
        <v>48</v>
      </c>
      <c r="F12" s="43" t="str">
        <f ca="1"/>
        <v>Brad Hopkins</v>
      </c>
      <c r="H12" s="27"/>
      <c r="I12" s="28"/>
      <c r="J12" s="29"/>
      <c r="L12" s="43"/>
    </row>
    <row r="13" spans="1:12" ht="20.100000000000001" customHeight="1" thickBot="1" x14ac:dyDescent="0.3">
      <c r="B13" s="24">
        <v>136</v>
      </c>
      <c r="C13" s="25" t="s">
        <v>9</v>
      </c>
      <c r="D13" s="26">
        <v>60</v>
      </c>
      <c r="F13" s="44" t="str">
        <f ca="1"/>
        <v>Gregory Thompson</v>
      </c>
      <c r="H13" s="24"/>
      <c r="I13" s="25"/>
      <c r="J13" s="26"/>
      <c r="L13" s="44"/>
    </row>
    <row r="14" spans="1:12" ht="20.100000000000001" customHeight="1" x14ac:dyDescent="0.25">
      <c r="B14" s="27">
        <v>255</v>
      </c>
      <c r="C14" s="28" t="s">
        <v>10</v>
      </c>
      <c r="D14" s="29">
        <v>58</v>
      </c>
      <c r="F14" s="9"/>
      <c r="H14" s="27"/>
      <c r="I14" s="28"/>
      <c r="J14" s="29"/>
      <c r="L14" s="9"/>
    </row>
    <row r="15" spans="1:12" ht="20.100000000000001" customHeight="1" x14ac:dyDescent="0.25">
      <c r="B15" s="24">
        <v>123</v>
      </c>
      <c r="C15" s="25" t="s">
        <v>11</v>
      </c>
      <c r="D15" s="26">
        <v>44</v>
      </c>
      <c r="F15" s="9"/>
      <c r="H15" s="24"/>
      <c r="I15" s="25"/>
      <c r="J15" s="26"/>
      <c r="L15" s="9"/>
    </row>
    <row r="16" spans="1:12" ht="20.100000000000001" customHeight="1" x14ac:dyDescent="0.25">
      <c r="B16" s="27">
        <v>195</v>
      </c>
      <c r="C16" s="28" t="s">
        <v>12</v>
      </c>
      <c r="D16" s="29">
        <v>38</v>
      </c>
      <c r="H16" s="27"/>
      <c r="I16" s="28"/>
      <c r="J16" s="29"/>
    </row>
    <row r="17" spans="2:10" ht="20.100000000000001" customHeight="1" x14ac:dyDescent="0.25">
      <c r="B17" s="24">
        <v>227</v>
      </c>
      <c r="C17" s="25" t="s">
        <v>13</v>
      </c>
      <c r="D17" s="26">
        <v>30</v>
      </c>
      <c r="H17" s="24"/>
      <c r="I17" s="25"/>
      <c r="J17" s="26"/>
    </row>
    <row r="18" spans="2:10" ht="20.100000000000001" customHeight="1" x14ac:dyDescent="0.25">
      <c r="B18" s="27">
        <v>227</v>
      </c>
      <c r="C18" s="28" t="s">
        <v>14</v>
      </c>
      <c r="D18" s="29">
        <v>31</v>
      </c>
      <c r="H18" s="27"/>
      <c r="I18" s="28"/>
      <c r="J18" s="29"/>
    </row>
    <row r="19" spans="2:10" ht="20.100000000000001" customHeight="1" x14ac:dyDescent="0.25">
      <c r="B19" s="24">
        <v>151</v>
      </c>
      <c r="C19" s="25" t="s">
        <v>15</v>
      </c>
      <c r="D19" s="26">
        <v>26</v>
      </c>
      <c r="H19" s="24"/>
      <c r="I19" s="25"/>
      <c r="J19" s="26"/>
    </row>
    <row r="20" spans="2:10" ht="20.100000000000001" customHeight="1" x14ac:dyDescent="0.25">
      <c r="B20" s="27">
        <v>298</v>
      </c>
      <c r="C20" s="28" t="s">
        <v>16</v>
      </c>
      <c r="D20" s="29">
        <v>52</v>
      </c>
      <c r="H20" s="27"/>
      <c r="I20" s="28"/>
      <c r="J20" s="29"/>
    </row>
    <row r="21" spans="2:10" ht="20.100000000000001" customHeight="1" x14ac:dyDescent="0.25">
      <c r="B21" s="24">
        <v>246</v>
      </c>
      <c r="C21" s="25" t="s">
        <v>17</v>
      </c>
      <c r="D21" s="26">
        <v>24</v>
      </c>
      <c r="H21" s="24"/>
      <c r="I21" s="25"/>
      <c r="J21" s="26"/>
    </row>
    <row r="22" spans="2:10" ht="20.100000000000001" customHeight="1" x14ac:dyDescent="0.25">
      <c r="B22" s="27">
        <v>176</v>
      </c>
      <c r="C22" s="28" t="s">
        <v>18</v>
      </c>
      <c r="D22" s="29">
        <v>64</v>
      </c>
      <c r="H22" s="27"/>
      <c r="I22" s="28"/>
      <c r="J22" s="29"/>
    </row>
    <row r="23" spans="2:10" ht="20.100000000000001" customHeight="1" x14ac:dyDescent="0.25">
      <c r="B23" s="24">
        <v>218</v>
      </c>
      <c r="C23" s="25" t="s">
        <v>19</v>
      </c>
      <c r="D23" s="26">
        <v>92</v>
      </c>
      <c r="H23" s="24"/>
      <c r="I23" s="25"/>
      <c r="J23" s="26"/>
    </row>
    <row r="24" spans="2:10" ht="20.100000000000001" customHeight="1" x14ac:dyDescent="0.25">
      <c r="B24" s="27">
        <v>154</v>
      </c>
      <c r="C24" s="28" t="s">
        <v>20</v>
      </c>
      <c r="D24" s="29">
        <v>71</v>
      </c>
      <c r="H24" s="27"/>
      <c r="I24" s="28"/>
      <c r="J24" s="29"/>
    </row>
    <row r="25" spans="2:10" ht="20.100000000000001" customHeight="1" thickBot="1" x14ac:dyDescent="0.3">
      <c r="B25" s="32">
        <v>105</v>
      </c>
      <c r="C25" s="33" t="s">
        <v>22</v>
      </c>
      <c r="D25" s="34">
        <v>81</v>
      </c>
      <c r="H25" s="32"/>
      <c r="I25" s="33"/>
      <c r="J25" s="34"/>
    </row>
    <row r="26" spans="2:10" ht="36" customHeight="1" x14ac:dyDescent="0.25"/>
  </sheetData>
  <mergeCells count="2">
    <mergeCell ref="B2:F2"/>
    <mergeCell ref="H2:L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BA839-1BC1-4BEC-A0C4-554387BB8743}">
  <dimension ref="A1:L26"/>
  <sheetViews>
    <sheetView showGridLines="0" workbookViewId="0">
      <selection activeCell="F5" sqref="F5"/>
    </sheetView>
  </sheetViews>
  <sheetFormatPr defaultRowHeight="20.100000000000001" customHeight="1" x14ac:dyDescent="0.25"/>
  <cols>
    <col min="1" max="1" width="3" style="5" customWidth="1"/>
    <col min="2" max="2" width="12.140625" style="5" customWidth="1"/>
    <col min="3" max="3" width="18.42578125" style="5" customWidth="1"/>
    <col min="4" max="4" width="16.42578125" style="5" customWidth="1"/>
    <col min="5" max="5" width="5.140625" style="5" customWidth="1"/>
    <col min="6" max="6" width="38.28515625" style="5" bestFit="1" customWidth="1"/>
    <col min="7" max="7" width="17.42578125" style="5" bestFit="1" customWidth="1"/>
    <col min="8" max="8" width="11.42578125" style="5" bestFit="1" customWidth="1"/>
    <col min="9" max="9" width="17.42578125" style="5" bestFit="1" customWidth="1"/>
    <col min="10" max="10" width="15.7109375" style="5" bestFit="1" customWidth="1"/>
    <col min="11" max="11" width="9.140625" style="5"/>
    <col min="12" max="12" width="38.28515625" style="5" bestFit="1" customWidth="1"/>
    <col min="13" max="16384" width="9.140625" style="5"/>
  </cols>
  <sheetData>
    <row r="1" spans="1:12" ht="20.100000000000001" customHeight="1" x14ac:dyDescent="0.25">
      <c r="A1" s="1"/>
      <c r="B1" s="1"/>
      <c r="C1" s="1"/>
      <c r="D1" s="1"/>
      <c r="E1" s="1"/>
    </row>
    <row r="2" spans="1:12" ht="20.100000000000001" customHeight="1" thickBot="1" x14ac:dyDescent="0.3">
      <c r="A2" s="40" t="s">
        <v>34</v>
      </c>
      <c r="B2" s="39"/>
      <c r="C2" s="39"/>
      <c r="D2" s="39"/>
      <c r="E2" s="39"/>
      <c r="F2" s="39"/>
      <c r="G2" s="49" t="s">
        <v>48</v>
      </c>
      <c r="H2" s="39"/>
      <c r="I2" s="39"/>
      <c r="J2" s="39"/>
      <c r="K2" s="39"/>
      <c r="L2" s="39"/>
    </row>
    <row r="3" spans="1:12" ht="9.9499999999999993" customHeight="1" thickTop="1" thickBot="1" x14ac:dyDescent="0.3"/>
    <row r="4" spans="1:12" ht="20.100000000000001" customHeight="1" x14ac:dyDescent="0.25">
      <c r="B4" s="21" t="s">
        <v>23</v>
      </c>
      <c r="C4" s="22" t="s">
        <v>26</v>
      </c>
      <c r="D4" s="23" t="s">
        <v>0</v>
      </c>
      <c r="F4" s="11" t="s">
        <v>24</v>
      </c>
      <c r="H4" s="21" t="s">
        <v>23</v>
      </c>
      <c r="I4" s="22" t="s">
        <v>26</v>
      </c>
      <c r="J4" s="23" t="s">
        <v>0</v>
      </c>
      <c r="L4" s="11" t="s">
        <v>24</v>
      </c>
    </row>
    <row r="5" spans="1:12" ht="20.100000000000001" customHeight="1" x14ac:dyDescent="0.25">
      <c r="B5" s="24">
        <v>214</v>
      </c>
      <c r="C5" s="25" t="s">
        <v>1</v>
      </c>
      <c r="D5" s="26">
        <v>27</v>
      </c>
      <c r="F5" s="43" t="str" cm="1">
        <f t="array" aca="1" ref="F5:F10" ca="1">INDEX(OFFSET(C5,0,0,COUNTA(C:C)-1,1),
MATCH(SMALL(IF((OFFSET(D5,0,0,COUNTA(D:D)-1,1)&gt;=60)*
(OFFSET(B5,0,0,COUNTA(B:B)-1,1)&lt;=200),OFFSET(D5,0,0,COUNTA(D:D)-1,1),""),
ROW(A1:INDIRECT("A"&amp;COUNTIFS(B:B,"&lt;=200",D:D,"&gt;=60")))),
OFFSET(D5,0,0,COUNTA(D:D)-1,1),0),1)</f>
        <v>Jack Swann</v>
      </c>
      <c r="H5" s="24"/>
      <c r="I5" s="25"/>
      <c r="J5" s="26"/>
      <c r="L5" s="43" t="e" cm="1">
        <f t="array" aca="1" ref="L5" ca="1">INDEX(OFFSET(I5,0,0,COUNTA(I:I)-1,1),
MATCH(SMALL(IF((OFFSET(J5,0,0,COUNTA(J:J)-1,1)&gt;=60)*
(OFFSET(H5,0,0,COUNTA(H:H)-1,1)&lt;=200),OFFSET(J5,0,0,COUNTA(J:J)-1,1),""),
ROW(G1:INDIRECT("A"&amp;COUNTIFS(H:H,"&lt;=200",J:J,"&gt;=60")))),
OFFSET(J5,0,0,COUNTA(J:J)-1,1),0),1)</f>
        <v>#REF!</v>
      </c>
    </row>
    <row r="6" spans="1:12" ht="20.100000000000001" customHeight="1" x14ac:dyDescent="0.25">
      <c r="B6" s="27">
        <v>133</v>
      </c>
      <c r="C6" s="28" t="s">
        <v>2</v>
      </c>
      <c r="D6" s="29">
        <v>42</v>
      </c>
      <c r="F6" s="43" t="str">
        <f ca="1"/>
        <v>Christina Georgino</v>
      </c>
      <c r="H6" s="27"/>
      <c r="I6" s="28"/>
      <c r="J6" s="29"/>
      <c r="L6" s="43"/>
    </row>
    <row r="7" spans="1:12" ht="20.100000000000001" customHeight="1" x14ac:dyDescent="0.25">
      <c r="B7" s="24">
        <v>235</v>
      </c>
      <c r="C7" s="25" t="s">
        <v>3</v>
      </c>
      <c r="D7" s="26">
        <v>82</v>
      </c>
      <c r="F7" s="43" t="str">
        <f ca="1"/>
        <v>Ricky Haddin</v>
      </c>
      <c r="H7" s="24"/>
      <c r="I7" s="25"/>
      <c r="J7" s="26"/>
      <c r="L7" s="43"/>
    </row>
    <row r="8" spans="1:12" ht="20.100000000000001" customHeight="1" x14ac:dyDescent="0.25">
      <c r="B8" s="27">
        <v>292</v>
      </c>
      <c r="C8" s="28" t="s">
        <v>4</v>
      </c>
      <c r="D8" s="29">
        <v>80</v>
      </c>
      <c r="F8" s="43" t="str">
        <f ca="1"/>
        <v>Ross Smith</v>
      </c>
      <c r="H8" s="27"/>
      <c r="I8" s="28"/>
      <c r="J8" s="29"/>
      <c r="L8" s="43"/>
    </row>
    <row r="9" spans="1:12" ht="20.100000000000001" customHeight="1" x14ac:dyDescent="0.25">
      <c r="B9" s="24">
        <v>194</v>
      </c>
      <c r="C9" s="25" t="s">
        <v>5</v>
      </c>
      <c r="D9" s="26">
        <v>23</v>
      </c>
      <c r="F9" s="43" t="str">
        <f ca="1"/>
        <v>Steve Smith</v>
      </c>
      <c r="H9" s="24"/>
      <c r="I9" s="25"/>
      <c r="J9" s="26"/>
      <c r="L9" s="43"/>
    </row>
    <row r="10" spans="1:12" ht="20.100000000000001" customHeight="1" thickBot="1" x14ac:dyDescent="0.3">
      <c r="B10" s="27">
        <v>145</v>
      </c>
      <c r="C10" s="28" t="s">
        <v>6</v>
      </c>
      <c r="D10" s="29">
        <v>94</v>
      </c>
      <c r="F10" s="44" t="str">
        <f ca="1"/>
        <v>Gregory Thompson</v>
      </c>
      <c r="H10" s="27"/>
      <c r="I10" s="28"/>
      <c r="J10" s="29"/>
      <c r="L10" s="44"/>
    </row>
    <row r="11" spans="1:12" ht="20.100000000000001" customHeight="1" x14ac:dyDescent="0.25">
      <c r="B11" s="24">
        <v>110</v>
      </c>
      <c r="C11" s="25" t="s">
        <v>7</v>
      </c>
      <c r="D11" s="26">
        <v>86</v>
      </c>
      <c r="F11" s="45"/>
      <c r="H11" s="24"/>
      <c r="I11" s="25"/>
      <c r="J11" s="26"/>
      <c r="L11" s="45"/>
    </row>
    <row r="12" spans="1:12" ht="20.100000000000001" customHeight="1" x14ac:dyDescent="0.25">
      <c r="B12" s="27">
        <v>294</v>
      </c>
      <c r="C12" s="28" t="s">
        <v>8</v>
      </c>
      <c r="D12" s="29">
        <v>48</v>
      </c>
      <c r="F12" s="45"/>
      <c r="H12" s="27"/>
      <c r="I12" s="28"/>
      <c r="J12" s="29"/>
      <c r="L12" s="45"/>
    </row>
    <row r="13" spans="1:12" ht="20.100000000000001" customHeight="1" x14ac:dyDescent="0.25">
      <c r="B13" s="24">
        <v>136</v>
      </c>
      <c r="C13" s="25" t="s">
        <v>9</v>
      </c>
      <c r="D13" s="26">
        <v>60</v>
      </c>
      <c r="F13" s="45"/>
      <c r="H13" s="24"/>
      <c r="I13" s="25"/>
      <c r="J13" s="26"/>
      <c r="L13" s="45"/>
    </row>
    <row r="14" spans="1:12" ht="20.100000000000001" customHeight="1" x14ac:dyDescent="0.25">
      <c r="B14" s="27">
        <v>255</v>
      </c>
      <c r="C14" s="28" t="s">
        <v>10</v>
      </c>
      <c r="D14" s="29">
        <v>58</v>
      </c>
      <c r="F14" s="9"/>
      <c r="H14" s="27"/>
      <c r="I14" s="28"/>
      <c r="J14" s="29"/>
      <c r="L14" s="9"/>
    </row>
    <row r="15" spans="1:12" ht="20.100000000000001" customHeight="1" x14ac:dyDescent="0.25">
      <c r="B15" s="24">
        <v>123</v>
      </c>
      <c r="C15" s="25" t="s">
        <v>11</v>
      </c>
      <c r="D15" s="26">
        <v>44</v>
      </c>
      <c r="F15" s="9"/>
      <c r="H15" s="24"/>
      <c r="I15" s="25"/>
      <c r="J15" s="26"/>
      <c r="L15" s="9"/>
    </row>
    <row r="16" spans="1:12" ht="20.100000000000001" customHeight="1" x14ac:dyDescent="0.25">
      <c r="B16" s="27">
        <v>195</v>
      </c>
      <c r="C16" s="28" t="s">
        <v>12</v>
      </c>
      <c r="D16" s="29">
        <v>38</v>
      </c>
      <c r="H16" s="27"/>
      <c r="I16" s="28"/>
      <c r="J16" s="29"/>
    </row>
    <row r="17" spans="2:10" ht="20.100000000000001" customHeight="1" x14ac:dyDescent="0.25">
      <c r="B17" s="24">
        <v>227</v>
      </c>
      <c r="C17" s="25" t="s">
        <v>13</v>
      </c>
      <c r="D17" s="26">
        <v>30</v>
      </c>
      <c r="H17" s="24"/>
      <c r="I17" s="25"/>
      <c r="J17" s="26"/>
    </row>
    <row r="18" spans="2:10" ht="20.100000000000001" customHeight="1" x14ac:dyDescent="0.25">
      <c r="B18" s="27">
        <v>227</v>
      </c>
      <c r="C18" s="28" t="s">
        <v>14</v>
      </c>
      <c r="D18" s="29">
        <v>31</v>
      </c>
      <c r="H18" s="27"/>
      <c r="I18" s="28"/>
      <c r="J18" s="29"/>
    </row>
    <row r="19" spans="2:10" ht="20.100000000000001" customHeight="1" x14ac:dyDescent="0.25">
      <c r="B19" s="24">
        <v>151</v>
      </c>
      <c r="C19" s="25" t="s">
        <v>15</v>
      </c>
      <c r="D19" s="26">
        <v>26</v>
      </c>
      <c r="H19" s="24"/>
      <c r="I19" s="25"/>
      <c r="J19" s="26"/>
    </row>
    <row r="20" spans="2:10" ht="20.100000000000001" customHeight="1" x14ac:dyDescent="0.25">
      <c r="B20" s="27">
        <v>298</v>
      </c>
      <c r="C20" s="28" t="s">
        <v>16</v>
      </c>
      <c r="D20" s="29">
        <v>52</v>
      </c>
      <c r="H20" s="27"/>
      <c r="I20" s="28"/>
      <c r="J20" s="29"/>
    </row>
    <row r="21" spans="2:10" ht="20.100000000000001" customHeight="1" x14ac:dyDescent="0.25">
      <c r="B21" s="24">
        <v>246</v>
      </c>
      <c r="C21" s="25" t="s">
        <v>17</v>
      </c>
      <c r="D21" s="26">
        <v>24</v>
      </c>
      <c r="H21" s="24"/>
      <c r="I21" s="25"/>
      <c r="J21" s="26"/>
    </row>
    <row r="22" spans="2:10" ht="20.100000000000001" customHeight="1" x14ac:dyDescent="0.25">
      <c r="B22" s="27">
        <v>176</v>
      </c>
      <c r="C22" s="28" t="s">
        <v>18</v>
      </c>
      <c r="D22" s="29">
        <v>64</v>
      </c>
      <c r="H22" s="27"/>
      <c r="I22" s="28"/>
      <c r="J22" s="29"/>
    </row>
    <row r="23" spans="2:10" ht="20.100000000000001" customHeight="1" x14ac:dyDescent="0.25">
      <c r="B23" s="24">
        <v>218</v>
      </c>
      <c r="C23" s="25" t="s">
        <v>19</v>
      </c>
      <c r="D23" s="26">
        <v>92</v>
      </c>
      <c r="H23" s="24"/>
      <c r="I23" s="25"/>
      <c r="J23" s="26"/>
    </row>
    <row r="24" spans="2:10" ht="20.100000000000001" customHeight="1" x14ac:dyDescent="0.25">
      <c r="B24" s="27">
        <v>154</v>
      </c>
      <c r="C24" s="28" t="s">
        <v>20</v>
      </c>
      <c r="D24" s="29">
        <v>71</v>
      </c>
      <c r="H24" s="27"/>
      <c r="I24" s="28"/>
      <c r="J24" s="29"/>
    </row>
    <row r="25" spans="2:10" ht="20.100000000000001" customHeight="1" thickBot="1" x14ac:dyDescent="0.3">
      <c r="B25" s="32">
        <v>105</v>
      </c>
      <c r="C25" s="33" t="s">
        <v>22</v>
      </c>
      <c r="D25" s="34">
        <v>81</v>
      </c>
      <c r="H25" s="32"/>
      <c r="I25" s="33"/>
      <c r="J25" s="34"/>
    </row>
    <row r="26" spans="2:10" ht="34.5" customHeight="1" x14ac:dyDescent="0.25"/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F1CB0-D40D-458C-A155-835525EC9364}">
  <dimension ref="A1:N26"/>
  <sheetViews>
    <sheetView showGridLines="0" workbookViewId="0">
      <selection activeCell="G5" sqref="G5"/>
    </sheetView>
  </sheetViews>
  <sheetFormatPr defaultRowHeight="20.100000000000001" customHeight="1" x14ac:dyDescent="0.25"/>
  <cols>
    <col min="1" max="1" width="5.5703125" style="5" customWidth="1"/>
    <col min="2" max="2" width="17.42578125" style="5" bestFit="1" customWidth="1"/>
    <col min="3" max="3" width="17.7109375" style="5" customWidth="1"/>
    <col min="4" max="4" width="5.140625" style="5" customWidth="1"/>
    <col min="5" max="5" width="38.28515625" style="5" bestFit="1" customWidth="1"/>
    <col min="6" max="6" width="5.28515625" style="5" customWidth="1"/>
    <col min="7" max="7" width="28.140625" style="5" customWidth="1"/>
    <col min="8" max="8" width="9.140625" style="5"/>
    <col min="9" max="9" width="17.42578125" style="5" bestFit="1" customWidth="1"/>
    <col min="10" max="10" width="20.28515625" style="5" bestFit="1" customWidth="1"/>
    <col min="11" max="11" width="9.140625" style="5"/>
    <col min="12" max="12" width="38.28515625" style="5" bestFit="1" customWidth="1"/>
    <col min="13" max="13" width="9.140625" style="5"/>
    <col min="14" max="14" width="28.140625" style="5" bestFit="1" customWidth="1"/>
    <col min="15" max="16384" width="9.140625" style="5"/>
  </cols>
  <sheetData>
    <row r="1" spans="1:14" ht="20.100000000000001" customHeight="1" x14ac:dyDescent="0.25">
      <c r="A1" s="1"/>
      <c r="B1" s="1"/>
      <c r="C1" s="1"/>
      <c r="D1" s="1"/>
    </row>
    <row r="2" spans="1:14" ht="20.100000000000001" customHeight="1" thickBot="1" x14ac:dyDescent="0.3">
      <c r="A2" s="1"/>
      <c r="B2" s="10" t="s">
        <v>35</v>
      </c>
      <c r="C2" s="10"/>
      <c r="D2" s="10"/>
      <c r="E2" s="10"/>
      <c r="F2" s="35"/>
      <c r="G2" s="35"/>
      <c r="I2" s="48" t="s">
        <v>47</v>
      </c>
      <c r="J2" s="48"/>
      <c r="K2" s="48"/>
      <c r="L2" s="48"/>
      <c r="M2" s="48"/>
      <c r="N2" s="48"/>
    </row>
    <row r="3" spans="1:14" ht="9.9499999999999993" customHeight="1" thickTop="1" thickBot="1" x14ac:dyDescent="0.3"/>
    <row r="4" spans="1:14" ht="20.100000000000001" customHeight="1" x14ac:dyDescent="0.25">
      <c r="B4" s="15" t="s">
        <v>26</v>
      </c>
      <c r="C4" s="16" t="s">
        <v>0</v>
      </c>
      <c r="E4" s="11" t="s">
        <v>24</v>
      </c>
      <c r="G4" s="11" t="s">
        <v>36</v>
      </c>
      <c r="I4" s="15" t="s">
        <v>26</v>
      </c>
      <c r="J4" s="16" t="s">
        <v>0</v>
      </c>
      <c r="L4" s="11" t="s">
        <v>24</v>
      </c>
      <c r="N4" s="11" t="s">
        <v>36</v>
      </c>
    </row>
    <row r="5" spans="1:14" ht="20.100000000000001" customHeight="1" thickBot="1" x14ac:dyDescent="0.3">
      <c r="B5" s="17" t="s">
        <v>1</v>
      </c>
      <c r="C5" s="18">
        <v>27</v>
      </c>
      <c r="E5" s="8" t="str" cm="1">
        <f t="array" ref="E5:E13">_xlfn._xlws.FILTER(Table14[Name],Table14[Average Marks]&gt;=60)</f>
        <v>Richard Simpson</v>
      </c>
      <c r="F5" s="9"/>
      <c r="G5" s="12" t="s">
        <v>3</v>
      </c>
      <c r="I5" s="17"/>
      <c r="J5" s="18"/>
      <c r="L5" s="8" t="e" cm="1" vm="1">
        <f t="array" ref="L5">_xlfn._xlws.FILTER(Table146[Name],Table146[Average Marks]&gt;=60)</f>
        <v>#VALUE!</v>
      </c>
      <c r="M5" s="9"/>
      <c r="N5" s="12" t="s">
        <v>6</v>
      </c>
    </row>
    <row r="6" spans="1:14" ht="20.100000000000001" customHeight="1" x14ac:dyDescent="0.25">
      <c r="B6" s="17" t="s">
        <v>2</v>
      </c>
      <c r="C6" s="18">
        <v>42</v>
      </c>
      <c r="E6" s="8" t="str">
        <v>Alfred Moyes</v>
      </c>
      <c r="F6" s="9"/>
      <c r="G6" s="9"/>
      <c r="I6" s="17"/>
      <c r="J6" s="18"/>
      <c r="L6" s="8"/>
      <c r="M6" s="9"/>
      <c r="N6" s="9"/>
    </row>
    <row r="7" spans="1:14" ht="20.100000000000001" customHeight="1" x14ac:dyDescent="0.25">
      <c r="B7" s="17" t="s">
        <v>3</v>
      </c>
      <c r="C7" s="18">
        <v>82</v>
      </c>
      <c r="E7" s="8" t="str">
        <v>Gregory Thompson</v>
      </c>
      <c r="F7" s="9"/>
      <c r="G7" s="9"/>
      <c r="I7" s="17"/>
      <c r="J7" s="18"/>
      <c r="L7" s="8"/>
      <c r="M7" s="9"/>
      <c r="N7" s="9"/>
    </row>
    <row r="8" spans="1:14" ht="20.100000000000001" customHeight="1" x14ac:dyDescent="0.25">
      <c r="B8" s="17" t="s">
        <v>4</v>
      </c>
      <c r="C8" s="18">
        <v>80</v>
      </c>
      <c r="E8" s="8" t="str">
        <v>Steve Smith</v>
      </c>
      <c r="F8" s="9"/>
      <c r="G8" s="9"/>
      <c r="I8" s="17"/>
      <c r="J8" s="18"/>
      <c r="L8" s="8"/>
      <c r="M8" s="9"/>
      <c r="N8" s="9"/>
    </row>
    <row r="9" spans="1:14" ht="20.100000000000001" customHeight="1" x14ac:dyDescent="0.25">
      <c r="B9" s="17" t="s">
        <v>5</v>
      </c>
      <c r="C9" s="18">
        <v>23</v>
      </c>
      <c r="E9" s="8" t="str">
        <v>Jack Swann</v>
      </c>
      <c r="F9" s="9"/>
      <c r="G9" s="9"/>
      <c r="I9" s="17"/>
      <c r="J9" s="18"/>
      <c r="L9" s="8"/>
      <c r="M9" s="9"/>
      <c r="N9" s="9"/>
    </row>
    <row r="10" spans="1:14" ht="20.100000000000001" customHeight="1" x14ac:dyDescent="0.25">
      <c r="B10" s="17" t="s">
        <v>6</v>
      </c>
      <c r="C10" s="18">
        <v>94</v>
      </c>
      <c r="E10" s="8" t="str">
        <v>Christina Georgino</v>
      </c>
      <c r="F10" s="9"/>
      <c r="G10" s="9"/>
      <c r="I10" s="17"/>
      <c r="J10" s="18"/>
      <c r="L10" s="8"/>
      <c r="M10" s="9"/>
      <c r="N10" s="9"/>
    </row>
    <row r="11" spans="1:14" ht="20.100000000000001" customHeight="1" x14ac:dyDescent="0.25">
      <c r="B11" s="17" t="s">
        <v>7</v>
      </c>
      <c r="C11" s="18">
        <v>86</v>
      </c>
      <c r="E11" s="8" t="str">
        <v>Brad Hopkins</v>
      </c>
      <c r="F11" s="9"/>
      <c r="G11" s="9"/>
      <c r="I11" s="17"/>
      <c r="J11" s="18"/>
      <c r="L11" s="8"/>
      <c r="M11" s="9"/>
      <c r="N11" s="9"/>
    </row>
    <row r="12" spans="1:14" ht="20.100000000000001" customHeight="1" x14ac:dyDescent="0.25">
      <c r="B12" s="17" t="s">
        <v>8</v>
      </c>
      <c r="C12" s="18">
        <v>48</v>
      </c>
      <c r="E12" s="8" t="str">
        <v>Ricky Haddin</v>
      </c>
      <c r="F12" s="9"/>
      <c r="G12" s="9"/>
      <c r="I12" s="17"/>
      <c r="J12" s="18"/>
      <c r="L12" s="8"/>
      <c r="M12" s="9"/>
      <c r="N12" s="9"/>
    </row>
    <row r="13" spans="1:14" ht="20.100000000000001" customHeight="1" thickBot="1" x14ac:dyDescent="0.3">
      <c r="B13" s="17" t="s">
        <v>9</v>
      </c>
      <c r="C13" s="18">
        <v>60</v>
      </c>
      <c r="E13" s="12" t="str">
        <v>Ross Smith</v>
      </c>
      <c r="F13" s="9"/>
      <c r="G13" s="9"/>
      <c r="I13" s="17"/>
      <c r="J13" s="18"/>
      <c r="L13" s="12"/>
      <c r="M13" s="9"/>
      <c r="N13" s="9"/>
    </row>
    <row r="14" spans="1:14" ht="20.100000000000001" customHeight="1" x14ac:dyDescent="0.25">
      <c r="B14" s="17" t="s">
        <v>10</v>
      </c>
      <c r="C14" s="18">
        <v>58</v>
      </c>
      <c r="E14" s="9"/>
      <c r="F14" s="9"/>
      <c r="G14" s="9"/>
      <c r="I14" s="17"/>
      <c r="J14" s="18"/>
      <c r="L14" s="9"/>
      <c r="M14" s="9"/>
      <c r="N14" s="9"/>
    </row>
    <row r="15" spans="1:14" ht="20.100000000000001" customHeight="1" x14ac:dyDescent="0.25">
      <c r="B15" s="17" t="s">
        <v>11</v>
      </c>
      <c r="C15" s="18">
        <v>44</v>
      </c>
      <c r="E15" s="9"/>
      <c r="F15" s="9"/>
      <c r="G15" s="9"/>
      <c r="I15" s="17"/>
      <c r="J15" s="18"/>
      <c r="L15" s="9"/>
      <c r="M15" s="9"/>
      <c r="N15" s="9"/>
    </row>
    <row r="16" spans="1:14" ht="20.100000000000001" customHeight="1" x14ac:dyDescent="0.25">
      <c r="B16" s="17" t="s">
        <v>12</v>
      </c>
      <c r="C16" s="18">
        <v>38</v>
      </c>
      <c r="I16" s="17"/>
      <c r="J16" s="18"/>
    </row>
    <row r="17" spans="2:10" ht="20.100000000000001" customHeight="1" x14ac:dyDescent="0.25">
      <c r="B17" s="17" t="s">
        <v>13</v>
      </c>
      <c r="C17" s="18">
        <v>30</v>
      </c>
      <c r="I17" s="17"/>
      <c r="J17" s="18"/>
    </row>
    <row r="18" spans="2:10" ht="20.100000000000001" customHeight="1" x14ac:dyDescent="0.25">
      <c r="B18" s="17" t="s">
        <v>14</v>
      </c>
      <c r="C18" s="18">
        <v>31</v>
      </c>
      <c r="I18" s="17"/>
      <c r="J18" s="18"/>
    </row>
    <row r="19" spans="2:10" ht="20.100000000000001" customHeight="1" x14ac:dyDescent="0.25">
      <c r="B19" s="17" t="s">
        <v>15</v>
      </c>
      <c r="C19" s="18">
        <v>26</v>
      </c>
      <c r="I19" s="17"/>
      <c r="J19" s="18"/>
    </row>
    <row r="20" spans="2:10" ht="20.100000000000001" customHeight="1" x14ac:dyDescent="0.25">
      <c r="B20" s="17" t="s">
        <v>16</v>
      </c>
      <c r="C20" s="18">
        <v>52</v>
      </c>
      <c r="I20" s="17"/>
      <c r="J20" s="18"/>
    </row>
    <row r="21" spans="2:10" ht="20.100000000000001" customHeight="1" x14ac:dyDescent="0.25">
      <c r="B21" s="17" t="s">
        <v>17</v>
      </c>
      <c r="C21" s="18">
        <v>24</v>
      </c>
      <c r="I21" s="17"/>
      <c r="J21" s="18"/>
    </row>
    <row r="22" spans="2:10" ht="20.100000000000001" customHeight="1" x14ac:dyDescent="0.25">
      <c r="B22" s="17" t="s">
        <v>18</v>
      </c>
      <c r="C22" s="18">
        <v>64</v>
      </c>
      <c r="I22" s="17"/>
      <c r="J22" s="18"/>
    </row>
    <row r="23" spans="2:10" ht="20.100000000000001" customHeight="1" x14ac:dyDescent="0.25">
      <c r="B23" s="17" t="s">
        <v>19</v>
      </c>
      <c r="C23" s="18">
        <v>92</v>
      </c>
      <c r="I23" s="17"/>
      <c r="J23" s="18"/>
    </row>
    <row r="24" spans="2:10" ht="20.100000000000001" customHeight="1" x14ac:dyDescent="0.25">
      <c r="B24" s="17" t="s">
        <v>20</v>
      </c>
      <c r="C24" s="18">
        <v>71</v>
      </c>
      <c r="I24" s="17"/>
      <c r="J24" s="18"/>
    </row>
    <row r="25" spans="2:10" ht="20.100000000000001" customHeight="1" x14ac:dyDescent="0.25">
      <c r="B25" s="19" t="s">
        <v>22</v>
      </c>
      <c r="C25" s="20">
        <v>81</v>
      </c>
      <c r="I25" s="19"/>
      <c r="J25" s="20"/>
    </row>
    <row r="26" spans="2:10" ht="36" customHeight="1" x14ac:dyDescent="0.25"/>
  </sheetData>
  <mergeCells count="2">
    <mergeCell ref="B2:E2"/>
    <mergeCell ref="I2:N2"/>
  </mergeCells>
  <dataValidations count="1">
    <dataValidation type="list" allowBlank="1" showInputMessage="1" showErrorMessage="1" sqref="G5 N5" xr:uid="{FED4E5F6-49CA-46AE-B141-5C04ECAE1950}">
      <formula1>_xlfn.ANCHORARRAY($E$5)</formula1>
    </dataValidation>
  </dataValidations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Dataset</vt:lpstr>
      <vt:lpstr>Dynamic List</vt:lpstr>
      <vt:lpstr>Single Criteria with Filter(1)</vt:lpstr>
      <vt:lpstr>Single Criteria with Filter(2)</vt:lpstr>
      <vt:lpstr>Mult. Criteria with FILTER (1)</vt:lpstr>
      <vt:lpstr>Mult. Criteria with FILTER (2)</vt:lpstr>
      <vt:lpstr>Single Criteria with INDEX</vt:lpstr>
      <vt:lpstr>Multiple Criteria with INDEX</vt:lpstr>
      <vt:lpstr>Dynamic Drop Down List</vt:lpstr>
      <vt:lpstr>Unique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2022-11-28T10:04:35Z</dcterms:modified>
</cp:coreProperties>
</file>