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6B7A8812-1E71-4467-94D1-BC6377F9EF1E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Function Overview" sheetId="1" r:id="rId1"/>
    <sheet name="Dataset" sheetId="12" r:id="rId2"/>
    <sheet name="Equal to a Value" sheetId="2" r:id="rId3"/>
    <sheet name="Blank" sheetId="13" r:id="rId4"/>
    <sheet name="Not Blank" sheetId="14" r:id="rId5"/>
    <sheet name="Greater Than a Value" sheetId="4" r:id="rId6"/>
    <sheet name="Multiple Criteria Exm-1" sheetId="5" r:id="rId7"/>
    <sheet name="Multiple Criterion Exam-2" sheetId="6" r:id="rId8"/>
    <sheet name="Partial Match" sheetId="7" r:id="rId9"/>
    <sheet name="Using Reference Cell" sheetId="8" r:id="rId10"/>
    <sheet name="Date Range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4" l="1"/>
  <c r="H6" i="13"/>
  <c r="H6" i="7"/>
  <c r="H5" i="11"/>
  <c r="H6" i="8"/>
  <c r="H6" i="6"/>
  <c r="H6" i="5"/>
  <c r="H6" i="4"/>
  <c r="H6" i="2"/>
  <c r="H11" i="1"/>
  <c r="C20" i="1"/>
</calcChain>
</file>

<file path=xl/sharedStrings.xml><?xml version="1.0" encoding="utf-8"?>
<sst xmlns="http://schemas.openxmlformats.org/spreadsheetml/2006/main" count="1188" uniqueCount="67">
  <si>
    <t>AVERAGEIFS Function of Excel</t>
  </si>
  <si>
    <t>=AVERAGEIFS(average_range,criteria_range1,range1,[criteria_range2],[range2],...)</t>
  </si>
  <si>
    <t>Opponent</t>
  </si>
  <si>
    <t>Match Record</t>
  </si>
  <si>
    <t>Goals</t>
  </si>
  <si>
    <t>Assists</t>
  </si>
  <si>
    <t>Result</t>
  </si>
  <si>
    <t>Venue</t>
  </si>
  <si>
    <t>Brazil</t>
  </si>
  <si>
    <t>Won</t>
  </si>
  <si>
    <t>Away</t>
  </si>
  <si>
    <t>Germany</t>
  </si>
  <si>
    <t>Lost</t>
  </si>
  <si>
    <t>Spain</t>
  </si>
  <si>
    <t>Neutral</t>
  </si>
  <si>
    <t>Italy</t>
  </si>
  <si>
    <t>England</t>
  </si>
  <si>
    <t>Home</t>
  </si>
  <si>
    <t>When the Team Won</t>
  </si>
  <si>
    <t>Formula</t>
  </si>
  <si>
    <t>Average of Goals in Away Matches</t>
  </si>
  <si>
    <t>Output</t>
  </si>
  <si>
    <t>Explanation</t>
  </si>
  <si>
    <t>those cells in the range C10 to C14 where</t>
  </si>
  <si>
    <t>the adjacent cell in the range D10 to D14</t>
  </si>
  <si>
    <t xml:space="preserve">range E10 to E14 contains "Away". </t>
  </si>
  <si>
    <t>contains "Won" and the adjacent cell in the</t>
  </si>
  <si>
    <t>row 1</t>
  </si>
  <si>
    <t>row 2</t>
  </si>
  <si>
    <t>row 3</t>
  </si>
  <si>
    <t>row 4</t>
  </si>
  <si>
    <t>row 5</t>
  </si>
  <si>
    <t>column 1</t>
  </si>
  <si>
    <t>column 2</t>
  </si>
  <si>
    <t>column 3</t>
  </si>
  <si>
    <t>North Korea</t>
  </si>
  <si>
    <t>Belgium</t>
  </si>
  <si>
    <t>Japan</t>
  </si>
  <si>
    <t>Peru</t>
  </si>
  <si>
    <t>Netherlands</t>
  </si>
  <si>
    <t>South Korea</t>
  </si>
  <si>
    <t>Goals Average in</t>
  </si>
  <si>
    <t>Winning Matches</t>
  </si>
  <si>
    <t>Matches with Assists</t>
  </si>
  <si>
    <t>with At Least One Goal</t>
  </si>
  <si>
    <t>Goals Average in Home Matches</t>
  </si>
  <si>
    <t>Goals Average in Matches with</t>
  </si>
  <si>
    <t>Both Goals and Assists</t>
  </si>
  <si>
    <t>Goals Average in Matches</t>
  </si>
  <si>
    <t>with Both the Koreas</t>
  </si>
  <si>
    <t>Using Single Criteria Equal to a Value</t>
  </si>
  <si>
    <t>Use of Single Criteria Greater Than a Value</t>
  </si>
  <si>
    <t>Applying Multiple Criteria</t>
  </si>
  <si>
    <t>Counting Average with Partial Match</t>
  </si>
  <si>
    <t>Using Reference Cell</t>
  </si>
  <si>
    <t>Date</t>
  </si>
  <si>
    <t>&gt;&gt;&gt; Do Yourself &lt;&lt;&lt;</t>
  </si>
  <si>
    <t>Using AVERAGEIFS for Date Range</t>
  </si>
  <si>
    <t>The formula counts the average of only</t>
  </si>
  <si>
    <t>Average Goals for Date Range</t>
  </si>
  <si>
    <t>Usages of AVERAGEIFS Function</t>
  </si>
  <si>
    <t>Finds avergae (arithmetic mean) for the cells specified by a given set of conditions or criteria</t>
  </si>
  <si>
    <t>No Result (Blank Cell) = Draw</t>
  </si>
  <si>
    <t>Winning/Loosing Matches</t>
  </si>
  <si>
    <t>Drawn Matches</t>
  </si>
  <si>
    <t>Using Single Criteria for Blank Cells</t>
  </si>
  <si>
    <t>Using Single Criteria for Cells That are Not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</si>
</sst>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6" applyNumberFormat="0" applyFill="0" applyAlignment="0" applyProtection="0"/>
  </cellStyleXfs>
  <cellXfs count="93">
    <xf numFmtId="0" fontId="0" fillId="0" borderId="0" xfId="0"/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6" borderId="1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9" fillId="0" borderId="0" xfId="0" applyFont="1"/>
    <xf numFmtId="0" fontId="9" fillId="5" borderId="0" xfId="0" quotePrefix="1" applyFont="1" applyFill="1"/>
    <xf numFmtId="0" fontId="9" fillId="5" borderId="0" xfId="0" applyFont="1" applyFill="1"/>
    <xf numFmtId="0" fontId="10" fillId="0" borderId="4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6" fillId="8" borderId="4" xfId="0" applyNumberFormat="1" applyFont="1" applyFill="1" applyBorder="1" applyAlignment="1">
      <alignment horizontal="center" vertical="center"/>
    </xf>
    <xf numFmtId="164" fontId="6" fillId="8" borderId="4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23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7" borderId="16" xfId="1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Heading 2" xfId="1" builtinId="17"/>
    <cellStyle name="Normal" xfId="0" builtinId="0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4"/>
  <sheetViews>
    <sheetView showGridLines="0" zoomScale="80" zoomScaleNormal="80" workbookViewId="0">
      <selection activeCell="H11" sqref="H11:K11"/>
    </sheetView>
  </sheetViews>
  <sheetFormatPr defaultColWidth="9.140625" defaultRowHeight="15" x14ac:dyDescent="0.25"/>
  <cols>
    <col min="1" max="1" width="3.5703125" customWidth="1"/>
    <col min="2" max="2" width="8" customWidth="1"/>
    <col min="3" max="3" width="12.42578125" customWidth="1"/>
    <col min="4" max="4" width="9.85546875" customWidth="1"/>
    <col min="5" max="5" width="10" customWidth="1"/>
    <col min="6" max="6" width="10.85546875" customWidth="1"/>
    <col min="7" max="7" width="9.5703125" customWidth="1"/>
    <col min="8" max="8" width="11.5703125" customWidth="1"/>
    <col min="9" max="9" width="11" customWidth="1"/>
    <col min="10" max="10" width="11.85546875" customWidth="1"/>
    <col min="11" max="11" width="20.5703125" customWidth="1"/>
    <col min="12" max="12" width="14" customWidth="1"/>
  </cols>
  <sheetData>
    <row r="2" spans="2:11" ht="18.75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4" spans="2:11" ht="15.75" x14ac:dyDescent="0.25">
      <c r="B4" s="26" t="s">
        <v>61</v>
      </c>
      <c r="C4" s="26"/>
      <c r="D4" s="26"/>
      <c r="E4" s="26"/>
      <c r="F4" s="26"/>
      <c r="G4" s="26"/>
      <c r="H4" s="26"/>
      <c r="I4" s="26"/>
      <c r="J4" s="26"/>
      <c r="K4" s="26"/>
    </row>
    <row r="5" spans="2:11" ht="15.75" x14ac:dyDescent="0.25">
      <c r="B5" s="27" t="s">
        <v>1</v>
      </c>
      <c r="C5" s="28"/>
      <c r="D5" s="28"/>
      <c r="E5" s="28"/>
      <c r="F5" s="28"/>
      <c r="G5" s="28"/>
      <c r="H5" s="28"/>
      <c r="I5" s="28"/>
      <c r="J5" s="28"/>
      <c r="K5" s="28"/>
    </row>
    <row r="8" spans="2:11" ht="15.75" thickBot="1" x14ac:dyDescent="0.3">
      <c r="D8" s="29" t="s">
        <v>32</v>
      </c>
      <c r="E8" s="29" t="s">
        <v>33</v>
      </c>
      <c r="F8" s="29" t="s">
        <v>34</v>
      </c>
    </row>
    <row r="9" spans="2:11" ht="18.75" x14ac:dyDescent="0.3">
      <c r="C9" s="66" t="s">
        <v>2</v>
      </c>
      <c r="D9" s="68" t="s">
        <v>3</v>
      </c>
      <c r="E9" s="69"/>
      <c r="F9" s="70"/>
      <c r="G9" s="30"/>
      <c r="H9" s="57" t="s">
        <v>20</v>
      </c>
      <c r="I9" s="58"/>
      <c r="J9" s="58"/>
      <c r="K9" s="59"/>
    </row>
    <row r="10" spans="2:11" ht="18.75" x14ac:dyDescent="0.3">
      <c r="C10" s="67"/>
      <c r="D10" s="19" t="s">
        <v>4</v>
      </c>
      <c r="E10" s="19" t="s">
        <v>6</v>
      </c>
      <c r="F10" s="31" t="s">
        <v>7</v>
      </c>
      <c r="H10" s="60" t="s">
        <v>18</v>
      </c>
      <c r="I10" s="61"/>
      <c r="J10" s="61"/>
      <c r="K10" s="62"/>
    </row>
    <row r="11" spans="2:11" ht="15.75" thickBot="1" x14ac:dyDescent="0.3">
      <c r="B11" s="29" t="s">
        <v>27</v>
      </c>
      <c r="C11" s="32" t="s">
        <v>8</v>
      </c>
      <c r="D11" s="33">
        <v>1</v>
      </c>
      <c r="E11" s="33" t="s">
        <v>9</v>
      </c>
      <c r="F11" s="34" t="s">
        <v>10</v>
      </c>
      <c r="H11" s="63">
        <f>AVERAGEIFS(D11:D15,E11:E15,"Won",F11:F15,"Away")</f>
        <v>1.5</v>
      </c>
      <c r="I11" s="64"/>
      <c r="J11" s="64"/>
      <c r="K11" s="65"/>
    </row>
    <row r="12" spans="2:11" x14ac:dyDescent="0.25">
      <c r="B12" s="29" t="s">
        <v>28</v>
      </c>
      <c r="C12" s="35" t="s">
        <v>11</v>
      </c>
      <c r="D12" s="36">
        <v>0</v>
      </c>
      <c r="E12" s="36" t="s">
        <v>12</v>
      </c>
      <c r="F12" s="37" t="s">
        <v>10</v>
      </c>
    </row>
    <row r="13" spans="2:11" x14ac:dyDescent="0.25">
      <c r="B13" s="29" t="s">
        <v>29</v>
      </c>
      <c r="C13" s="35" t="s">
        <v>13</v>
      </c>
      <c r="D13" s="36">
        <v>3</v>
      </c>
      <c r="E13" s="36" t="s">
        <v>9</v>
      </c>
      <c r="F13" s="37" t="s">
        <v>14</v>
      </c>
    </row>
    <row r="14" spans="2:11" x14ac:dyDescent="0.25">
      <c r="B14" s="29" t="s">
        <v>30</v>
      </c>
      <c r="C14" s="32" t="s">
        <v>15</v>
      </c>
      <c r="D14" s="33">
        <v>2</v>
      </c>
      <c r="E14" s="33" t="s">
        <v>9</v>
      </c>
      <c r="F14" s="34" t="s">
        <v>10</v>
      </c>
    </row>
    <row r="15" spans="2:11" ht="15.75" thickBot="1" x14ac:dyDescent="0.3">
      <c r="B15" s="29" t="s">
        <v>31</v>
      </c>
      <c r="C15" s="38" t="s">
        <v>16</v>
      </c>
      <c r="D15" s="39">
        <v>0</v>
      </c>
      <c r="E15" s="39" t="s">
        <v>12</v>
      </c>
      <c r="F15" s="40" t="s">
        <v>17</v>
      </c>
    </row>
    <row r="19" spans="3:11" ht="17.25" x14ac:dyDescent="0.25">
      <c r="C19" s="47" t="s">
        <v>19</v>
      </c>
      <c r="D19" s="47"/>
      <c r="E19" s="47"/>
      <c r="F19" s="47"/>
      <c r="G19" s="47"/>
      <c r="H19" s="41" t="s">
        <v>21</v>
      </c>
      <c r="I19" s="89" t="s">
        <v>22</v>
      </c>
      <c r="J19" s="90"/>
      <c r="K19" s="91"/>
    </row>
    <row r="20" spans="3:11" x14ac:dyDescent="0.25">
      <c r="C20" s="48" t="str">
        <f ca="1">_xlfn.FORMULATEXT(H11)</f>
        <v>=AVERAGEIFS(D11:D15,E11:E15,"Won",F11:F15,"Away")</v>
      </c>
      <c r="D20" s="49"/>
      <c r="E20" s="49"/>
      <c r="F20" s="49"/>
      <c r="G20" s="50"/>
      <c r="H20" s="86">
        <v>1.5</v>
      </c>
      <c r="I20" s="77" t="s">
        <v>58</v>
      </c>
      <c r="J20" s="78"/>
      <c r="K20" s="79"/>
    </row>
    <row r="21" spans="3:11" x14ac:dyDescent="0.25">
      <c r="C21" s="51"/>
      <c r="D21" s="52"/>
      <c r="E21" s="52"/>
      <c r="F21" s="52"/>
      <c r="G21" s="53"/>
      <c r="H21" s="87"/>
      <c r="I21" s="80" t="s">
        <v>23</v>
      </c>
      <c r="J21" s="81"/>
      <c r="K21" s="82"/>
    </row>
    <row r="22" spans="3:11" x14ac:dyDescent="0.25">
      <c r="C22" s="51"/>
      <c r="D22" s="52"/>
      <c r="E22" s="52"/>
      <c r="F22" s="52"/>
      <c r="G22" s="53"/>
      <c r="H22" s="87"/>
      <c r="I22" s="80" t="s">
        <v>24</v>
      </c>
      <c r="J22" s="81"/>
      <c r="K22" s="82"/>
    </row>
    <row r="23" spans="3:11" x14ac:dyDescent="0.25">
      <c r="C23" s="51"/>
      <c r="D23" s="52"/>
      <c r="E23" s="52"/>
      <c r="F23" s="52"/>
      <c r="G23" s="53"/>
      <c r="H23" s="87"/>
      <c r="I23" s="80" t="s">
        <v>26</v>
      </c>
      <c r="J23" s="81"/>
      <c r="K23" s="82"/>
    </row>
    <row r="24" spans="3:11" x14ac:dyDescent="0.25">
      <c r="C24" s="54"/>
      <c r="D24" s="55"/>
      <c r="E24" s="55"/>
      <c r="F24" s="55"/>
      <c r="G24" s="56"/>
      <c r="H24" s="88"/>
      <c r="I24" s="83" t="s">
        <v>25</v>
      </c>
      <c r="J24" s="84"/>
      <c r="K24" s="85"/>
    </row>
  </sheetData>
  <mergeCells count="15">
    <mergeCell ref="B2:K2"/>
    <mergeCell ref="C19:G19"/>
    <mergeCell ref="H20:H24"/>
    <mergeCell ref="C20:G24"/>
    <mergeCell ref="I19:K19"/>
    <mergeCell ref="I20:K20"/>
    <mergeCell ref="I21:K21"/>
    <mergeCell ref="I22:K22"/>
    <mergeCell ref="I23:K23"/>
    <mergeCell ref="I24:K24"/>
    <mergeCell ref="H9:K9"/>
    <mergeCell ref="H10:K10"/>
    <mergeCell ref="H11:K11"/>
    <mergeCell ref="C9:C10"/>
    <mergeCell ref="D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67A1-B9FF-48F5-A9EC-0528627162FD}">
  <dimension ref="A1:T23"/>
  <sheetViews>
    <sheetView showGridLines="0" zoomScale="80" zoomScaleNormal="80" workbookViewId="0">
      <selection activeCell="H6" sqref="H6"/>
    </sheetView>
  </sheetViews>
  <sheetFormatPr defaultColWidth="9.140625" defaultRowHeight="15" x14ac:dyDescent="0.25"/>
  <cols>
    <col min="1" max="1" width="2.42578125" style="3" customWidth="1"/>
    <col min="2" max="2" width="17.5703125" style="3" customWidth="1"/>
    <col min="3" max="3" width="11" style="3" customWidth="1"/>
    <col min="4" max="4" width="10.42578125" style="3" customWidth="1"/>
    <col min="5" max="5" width="14.28515625" style="3" customWidth="1"/>
    <col min="6" max="6" width="14.140625" style="3" customWidth="1"/>
    <col min="7" max="7" width="4.42578125" style="3" customWidth="1"/>
    <col min="8" max="8" width="22.28515625" style="3" bestFit="1" customWidth="1"/>
    <col min="9" max="13" width="9.140625" style="3"/>
    <col min="14" max="14" width="12.85546875" style="3" bestFit="1" customWidth="1"/>
    <col min="15" max="16" width="9.140625" style="3"/>
    <col min="17" max="17" width="14.7109375" style="3" customWidth="1"/>
    <col min="18" max="19" width="9.140625" style="3"/>
    <col min="20" max="20" width="21.7109375" style="3" bestFit="1" customWidth="1"/>
    <col min="21" max="16384" width="9.140625" style="3"/>
  </cols>
  <sheetData>
    <row r="1" spans="1:20" ht="19.899999999999999" customHeight="1" x14ac:dyDescent="0.25">
      <c r="A1"/>
      <c r="B1"/>
      <c r="C1"/>
      <c r="D1"/>
      <c r="E1"/>
      <c r="F1"/>
      <c r="G1"/>
    </row>
    <row r="2" spans="1:20" ht="19.899999999999999" customHeight="1" thickBot="1" x14ac:dyDescent="0.3">
      <c r="B2" s="71" t="s">
        <v>54</v>
      </c>
      <c r="C2" s="71"/>
      <c r="D2" s="71"/>
      <c r="E2" s="71"/>
      <c r="F2" s="71"/>
      <c r="N2" s="71" t="s">
        <v>56</v>
      </c>
      <c r="O2" s="71"/>
      <c r="P2" s="71"/>
      <c r="Q2" s="71"/>
      <c r="R2" s="71"/>
    </row>
    <row r="3" spans="1:20" ht="19.899999999999999" customHeight="1" thickTop="1" x14ac:dyDescent="0.25">
      <c r="N3"/>
      <c r="O3"/>
      <c r="P3"/>
      <c r="Q3"/>
      <c r="R3"/>
    </row>
    <row r="4" spans="1:20" ht="19.899999999999999" customHeight="1" x14ac:dyDescent="0.25">
      <c r="B4" s="73" t="s">
        <v>2</v>
      </c>
      <c r="C4" s="73" t="s">
        <v>3</v>
      </c>
      <c r="D4" s="73"/>
      <c r="E4" s="73"/>
      <c r="F4" s="73"/>
      <c r="H4" s="4" t="s">
        <v>41</v>
      </c>
      <c r="N4" s="73" t="s">
        <v>2</v>
      </c>
      <c r="O4" s="73" t="s">
        <v>3</v>
      </c>
      <c r="P4" s="73"/>
      <c r="Q4" s="73"/>
      <c r="R4" s="73"/>
      <c r="T4" s="4" t="s">
        <v>41</v>
      </c>
    </row>
    <row r="5" spans="1:20" ht="19.899999999999999" customHeight="1" x14ac:dyDescent="0.25">
      <c r="B5" s="73"/>
      <c r="C5" s="5" t="s">
        <v>4</v>
      </c>
      <c r="D5" s="5" t="s">
        <v>5</v>
      </c>
      <c r="E5" s="5" t="s">
        <v>6</v>
      </c>
      <c r="F5" s="5" t="s">
        <v>7</v>
      </c>
      <c r="H5" s="6" t="s">
        <v>42</v>
      </c>
      <c r="N5" s="73"/>
      <c r="O5" s="5" t="s">
        <v>4</v>
      </c>
      <c r="P5" s="5" t="s">
        <v>5</v>
      </c>
      <c r="Q5" s="5" t="s">
        <v>6</v>
      </c>
      <c r="R5" s="5" t="s">
        <v>7</v>
      </c>
      <c r="T5" s="6" t="s">
        <v>42</v>
      </c>
    </row>
    <row r="6" spans="1:20" ht="19.899999999999999" customHeight="1" x14ac:dyDescent="0.25">
      <c r="B6" s="7" t="s">
        <v>8</v>
      </c>
      <c r="C6" s="7">
        <v>1</v>
      </c>
      <c r="D6" s="7">
        <v>0</v>
      </c>
      <c r="E6" s="7" t="s">
        <v>9</v>
      </c>
      <c r="F6" s="7" t="s">
        <v>10</v>
      </c>
      <c r="H6" s="8">
        <f>AVERAGEIFS(C6:C23,E6:E23,E6)</f>
        <v>2.0909090909090908</v>
      </c>
      <c r="N6" s="7" t="s">
        <v>8</v>
      </c>
      <c r="O6" s="7">
        <v>1</v>
      </c>
      <c r="P6" s="7">
        <v>0</v>
      </c>
      <c r="Q6" s="7" t="s">
        <v>9</v>
      </c>
      <c r="R6" s="7" t="s">
        <v>10</v>
      </c>
      <c r="T6" s="8"/>
    </row>
    <row r="7" spans="1:20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  <c r="N7" s="1" t="s">
        <v>11</v>
      </c>
      <c r="O7" s="1">
        <v>0</v>
      </c>
      <c r="P7" s="1">
        <v>2</v>
      </c>
      <c r="Q7" s="1" t="s">
        <v>12</v>
      </c>
      <c r="R7" s="1" t="s">
        <v>10</v>
      </c>
    </row>
    <row r="8" spans="1:20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  <c r="N8" s="1" t="s">
        <v>13</v>
      </c>
      <c r="O8" s="1">
        <v>3</v>
      </c>
      <c r="P8" s="1">
        <v>2</v>
      </c>
      <c r="Q8" s="1" t="s">
        <v>9</v>
      </c>
      <c r="R8" s="1" t="s">
        <v>14</v>
      </c>
    </row>
    <row r="9" spans="1:20" ht="19.899999999999999" customHeight="1" x14ac:dyDescent="0.25">
      <c r="B9" s="7" t="s">
        <v>15</v>
      </c>
      <c r="C9" s="7">
        <v>2</v>
      </c>
      <c r="D9" s="7">
        <v>1</v>
      </c>
      <c r="E9" s="7" t="s">
        <v>9</v>
      </c>
      <c r="F9" s="7" t="s">
        <v>10</v>
      </c>
      <c r="N9" s="7" t="s">
        <v>15</v>
      </c>
      <c r="O9" s="7">
        <v>2</v>
      </c>
      <c r="P9" s="7">
        <v>1</v>
      </c>
      <c r="Q9" s="7" t="s">
        <v>9</v>
      </c>
      <c r="R9" s="7" t="s">
        <v>10</v>
      </c>
    </row>
    <row r="10" spans="1:20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  <c r="N10" s="1" t="s">
        <v>16</v>
      </c>
      <c r="O10" s="1">
        <v>0</v>
      </c>
      <c r="P10" s="1">
        <v>0</v>
      </c>
      <c r="Q10" s="1" t="s">
        <v>12</v>
      </c>
      <c r="R10" s="1" t="s">
        <v>17</v>
      </c>
    </row>
    <row r="11" spans="1:20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  <c r="N11" s="1" t="s">
        <v>13</v>
      </c>
      <c r="O11" s="1">
        <v>4</v>
      </c>
      <c r="P11" s="1">
        <v>0</v>
      </c>
      <c r="Q11" s="1" t="s">
        <v>9</v>
      </c>
      <c r="R11" s="1" t="s">
        <v>10</v>
      </c>
    </row>
    <row r="12" spans="1:20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  <c r="N12" s="1" t="s">
        <v>35</v>
      </c>
      <c r="O12" s="1">
        <v>1</v>
      </c>
      <c r="P12" s="1">
        <v>2</v>
      </c>
      <c r="Q12" s="1" t="s">
        <v>12</v>
      </c>
      <c r="R12" s="1" t="s">
        <v>17</v>
      </c>
    </row>
    <row r="13" spans="1:20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  <c r="N13" s="1" t="s">
        <v>36</v>
      </c>
      <c r="O13" s="1">
        <v>0</v>
      </c>
      <c r="P13" s="1">
        <v>1</v>
      </c>
      <c r="Q13" s="1" t="s">
        <v>9</v>
      </c>
      <c r="R13" s="1" t="s">
        <v>14</v>
      </c>
    </row>
    <row r="14" spans="1:20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  <c r="N14" s="1" t="s">
        <v>37</v>
      </c>
      <c r="O14" s="1">
        <v>0</v>
      </c>
      <c r="P14" s="1">
        <v>1</v>
      </c>
      <c r="Q14" s="1" t="s">
        <v>9</v>
      </c>
      <c r="R14" s="1" t="s">
        <v>17</v>
      </c>
    </row>
    <row r="15" spans="1:20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  <c r="N15" s="1" t="s">
        <v>38</v>
      </c>
      <c r="O15" s="1">
        <v>3</v>
      </c>
      <c r="P15" s="1">
        <v>1</v>
      </c>
      <c r="Q15" s="1" t="s">
        <v>9</v>
      </c>
      <c r="R15" s="1" t="s">
        <v>10</v>
      </c>
    </row>
    <row r="16" spans="1:20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  <c r="N16" s="1" t="s">
        <v>11</v>
      </c>
      <c r="O16" s="1">
        <v>2</v>
      </c>
      <c r="P16" s="1">
        <v>0</v>
      </c>
      <c r="Q16" s="1" t="s">
        <v>12</v>
      </c>
      <c r="R16" s="1" t="s">
        <v>14</v>
      </c>
    </row>
    <row r="17" spans="2:18" ht="19.899999999999999" customHeight="1" x14ac:dyDescent="0.25">
      <c r="B17" s="1" t="s">
        <v>39</v>
      </c>
      <c r="C17" s="1">
        <v>1</v>
      </c>
      <c r="D17" s="1">
        <v>0</v>
      </c>
      <c r="E17" s="1" t="s">
        <v>12</v>
      </c>
      <c r="F17" s="1" t="s">
        <v>14</v>
      </c>
      <c r="N17" s="1" t="s">
        <v>39</v>
      </c>
      <c r="O17" s="1">
        <v>1</v>
      </c>
      <c r="P17" s="1">
        <v>0</v>
      </c>
      <c r="Q17" s="1" t="s">
        <v>12</v>
      </c>
      <c r="R17" s="1" t="s">
        <v>14</v>
      </c>
    </row>
    <row r="18" spans="2:18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  <c r="N18" s="1" t="s">
        <v>38</v>
      </c>
      <c r="O18" s="1">
        <v>3</v>
      </c>
      <c r="P18" s="1">
        <v>1</v>
      </c>
      <c r="Q18" s="1" t="s">
        <v>9</v>
      </c>
      <c r="R18" s="1" t="s">
        <v>17</v>
      </c>
    </row>
    <row r="19" spans="2:18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  <c r="N19" s="1" t="s">
        <v>35</v>
      </c>
      <c r="O19" s="1">
        <v>3</v>
      </c>
      <c r="P19" s="1">
        <v>0</v>
      </c>
      <c r="Q19" s="1" t="s">
        <v>9</v>
      </c>
      <c r="R19" s="1" t="s">
        <v>17</v>
      </c>
    </row>
    <row r="20" spans="2:18" ht="19.899999999999999" customHeight="1" x14ac:dyDescent="0.25">
      <c r="B20" s="1" t="s">
        <v>13</v>
      </c>
      <c r="C20" s="1">
        <v>2</v>
      </c>
      <c r="D20" s="1">
        <v>2</v>
      </c>
      <c r="E20" s="1" t="s">
        <v>12</v>
      </c>
      <c r="F20" s="1" t="s">
        <v>10</v>
      </c>
      <c r="N20" s="1" t="s">
        <v>13</v>
      </c>
      <c r="O20" s="1">
        <v>2</v>
      </c>
      <c r="P20" s="1">
        <v>2</v>
      </c>
      <c r="Q20" s="1" t="s">
        <v>12</v>
      </c>
      <c r="R20" s="1" t="s">
        <v>10</v>
      </c>
    </row>
    <row r="21" spans="2:18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  <c r="N21" s="1" t="s">
        <v>15</v>
      </c>
      <c r="O21" s="1">
        <v>4</v>
      </c>
      <c r="P21" s="1">
        <v>1</v>
      </c>
      <c r="Q21" s="1" t="s">
        <v>9</v>
      </c>
      <c r="R21" s="1" t="s">
        <v>10</v>
      </c>
    </row>
    <row r="22" spans="2:18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  <c r="N22" s="1" t="s">
        <v>36</v>
      </c>
      <c r="O22" s="1">
        <v>0</v>
      </c>
      <c r="P22" s="1">
        <v>0</v>
      </c>
      <c r="Q22" s="1" t="s">
        <v>9</v>
      </c>
      <c r="R22" s="1" t="s">
        <v>17</v>
      </c>
    </row>
    <row r="23" spans="2:18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  <c r="N23" s="1" t="s">
        <v>40</v>
      </c>
      <c r="O23" s="1">
        <v>2</v>
      </c>
      <c r="P23" s="1">
        <v>0</v>
      </c>
      <c r="Q23" s="1" t="s">
        <v>12</v>
      </c>
      <c r="R23" s="1" t="s">
        <v>14</v>
      </c>
    </row>
  </sheetData>
  <mergeCells count="6">
    <mergeCell ref="B2:F2"/>
    <mergeCell ref="B4:B5"/>
    <mergeCell ref="C4:F4"/>
    <mergeCell ref="N4:N5"/>
    <mergeCell ref="O4:R4"/>
    <mergeCell ref="N2:R2"/>
  </mergeCells>
  <conditionalFormatting sqref="C6:C23 E6:E23">
    <cfRule type="expression" dxfId="7" priority="3">
      <formula>$E6="Won"</formula>
    </cfRule>
  </conditionalFormatting>
  <conditionalFormatting sqref="O6:O23 Q6:Q23">
    <cfRule type="expression" dxfId="6" priority="1">
      <formula>$E6="Won"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B7FD-1056-4594-B627-F5CAA6CD49AD}">
  <dimension ref="A1:T23"/>
  <sheetViews>
    <sheetView showGridLines="0" zoomScale="80" zoomScaleNormal="80" workbookViewId="0">
      <selection activeCell="I20" sqref="I20"/>
    </sheetView>
  </sheetViews>
  <sheetFormatPr defaultColWidth="9.140625" defaultRowHeight="15" x14ac:dyDescent="0.25"/>
  <cols>
    <col min="1" max="1" width="3" style="3" customWidth="1"/>
    <col min="2" max="2" width="16.140625" style="3" customWidth="1"/>
    <col min="3" max="3" width="11" style="3" customWidth="1"/>
    <col min="4" max="4" width="10.85546875" style="3" customWidth="1"/>
    <col min="5" max="5" width="12" style="3" customWidth="1"/>
    <col min="6" max="6" width="15.7109375" style="3" customWidth="1"/>
    <col min="7" max="7" width="4.28515625" style="3" customWidth="1"/>
    <col min="8" max="8" width="35.7109375" style="3" bestFit="1" customWidth="1"/>
    <col min="9" max="13" width="9.140625" style="3"/>
    <col min="14" max="14" width="12.85546875" style="3" bestFit="1" customWidth="1"/>
    <col min="15" max="16" width="9.140625" style="3"/>
    <col min="17" max="17" width="14.7109375" style="3" customWidth="1"/>
    <col min="18" max="18" width="10.7109375" style="3" bestFit="1" customWidth="1"/>
    <col min="19" max="19" width="9.140625" style="3"/>
    <col min="20" max="20" width="35.7109375" style="3" bestFit="1" customWidth="1"/>
    <col min="21" max="16384" width="9.140625" style="3"/>
  </cols>
  <sheetData>
    <row r="1" spans="1:20" ht="19.899999999999999" customHeight="1" x14ac:dyDescent="0.25">
      <c r="A1"/>
      <c r="B1"/>
      <c r="C1"/>
      <c r="D1"/>
      <c r="E1"/>
      <c r="F1"/>
      <c r="G1"/>
    </row>
    <row r="2" spans="1:20" ht="19.899999999999999" customHeight="1" thickBot="1" x14ac:dyDescent="0.3">
      <c r="B2" s="71" t="s">
        <v>57</v>
      </c>
      <c r="C2" s="71"/>
      <c r="D2" s="71"/>
      <c r="E2" s="71"/>
      <c r="F2" s="71"/>
      <c r="N2" s="71" t="s">
        <v>56</v>
      </c>
      <c r="O2" s="71"/>
      <c r="P2" s="71"/>
      <c r="Q2" s="71"/>
      <c r="R2" s="71"/>
    </row>
    <row r="3" spans="1:20" ht="19.899999999999999" customHeight="1" thickTop="1" x14ac:dyDescent="0.25">
      <c r="N3"/>
      <c r="O3"/>
      <c r="P3"/>
      <c r="Q3"/>
      <c r="R3"/>
    </row>
    <row r="4" spans="1:20" ht="19.899999999999999" customHeight="1" x14ac:dyDescent="0.25">
      <c r="B4" s="73" t="s">
        <v>2</v>
      </c>
      <c r="C4" s="73" t="s">
        <v>3</v>
      </c>
      <c r="D4" s="73"/>
      <c r="E4" s="73"/>
      <c r="F4" s="73"/>
      <c r="H4" s="5" t="s">
        <v>59</v>
      </c>
      <c r="N4" s="73" t="s">
        <v>2</v>
      </c>
      <c r="O4" s="73" t="s">
        <v>3</v>
      </c>
      <c r="P4" s="73"/>
      <c r="Q4" s="73"/>
      <c r="R4" s="73"/>
      <c r="T4" s="5" t="s">
        <v>59</v>
      </c>
    </row>
    <row r="5" spans="1:20" ht="19.899999999999999" customHeight="1" x14ac:dyDescent="0.25">
      <c r="B5" s="73"/>
      <c r="C5" s="5" t="s">
        <v>4</v>
      </c>
      <c r="D5" s="5" t="s">
        <v>5</v>
      </c>
      <c r="E5" s="5" t="s">
        <v>6</v>
      </c>
      <c r="F5" s="5" t="s">
        <v>55</v>
      </c>
      <c r="H5" s="22">
        <f>AVERAGEIFS(C6:C23,F6:F23,"&lt;=8-Aug-22",F6:F23,"&gt;=20-Mar-22")</f>
        <v>1.7272727272727273</v>
      </c>
      <c r="N5" s="73"/>
      <c r="O5" s="5" t="s">
        <v>4</v>
      </c>
      <c r="P5" s="5" t="s">
        <v>5</v>
      </c>
      <c r="Q5" s="5" t="s">
        <v>6</v>
      </c>
      <c r="R5" s="5" t="s">
        <v>55</v>
      </c>
      <c r="T5" s="22"/>
    </row>
    <row r="6" spans="1:20" ht="19.899999999999999" customHeight="1" x14ac:dyDescent="0.25">
      <c r="B6" s="7" t="s">
        <v>8</v>
      </c>
      <c r="C6" s="1">
        <v>1</v>
      </c>
      <c r="D6" s="7">
        <v>0</v>
      </c>
      <c r="E6" s="1" t="s">
        <v>9</v>
      </c>
      <c r="F6" s="42">
        <v>44564</v>
      </c>
      <c r="H6"/>
      <c r="N6" s="7" t="s">
        <v>8</v>
      </c>
      <c r="O6" s="1">
        <v>1</v>
      </c>
      <c r="P6" s="1">
        <v>0</v>
      </c>
      <c r="Q6" s="1" t="s">
        <v>9</v>
      </c>
      <c r="R6" s="42">
        <v>44564</v>
      </c>
    </row>
    <row r="7" spans="1:20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2">
        <v>44598</v>
      </c>
      <c r="N7" s="1" t="s">
        <v>11</v>
      </c>
      <c r="O7" s="1">
        <v>0</v>
      </c>
      <c r="P7" s="1">
        <v>2</v>
      </c>
      <c r="Q7" s="1" t="s">
        <v>12</v>
      </c>
      <c r="R7" s="2">
        <v>44598</v>
      </c>
    </row>
    <row r="8" spans="1:20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2">
        <v>44619</v>
      </c>
      <c r="N8" s="1" t="s">
        <v>13</v>
      </c>
      <c r="O8" s="1">
        <v>3</v>
      </c>
      <c r="P8" s="1">
        <v>2</v>
      </c>
      <c r="Q8" s="1" t="s">
        <v>9</v>
      </c>
      <c r="R8" s="2">
        <v>44619</v>
      </c>
    </row>
    <row r="9" spans="1:20" ht="19.899999999999999" customHeight="1" x14ac:dyDescent="0.25">
      <c r="B9" s="7" t="s">
        <v>15</v>
      </c>
      <c r="C9" s="1">
        <v>2</v>
      </c>
      <c r="D9" s="7">
        <v>1</v>
      </c>
      <c r="E9" s="1" t="s">
        <v>9</v>
      </c>
      <c r="F9" s="42">
        <v>44625</v>
      </c>
      <c r="N9" s="7" t="s">
        <v>15</v>
      </c>
      <c r="O9" s="1">
        <v>2</v>
      </c>
      <c r="P9" s="1">
        <v>1</v>
      </c>
      <c r="Q9" s="1" t="s">
        <v>9</v>
      </c>
      <c r="R9" s="42">
        <v>44625</v>
      </c>
    </row>
    <row r="10" spans="1:20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44">
        <v>44640</v>
      </c>
      <c r="N10" s="1" t="s">
        <v>16</v>
      </c>
      <c r="O10" s="1">
        <v>0</v>
      </c>
      <c r="P10" s="1">
        <v>0</v>
      </c>
      <c r="Q10" s="1" t="s">
        <v>12</v>
      </c>
      <c r="R10" s="2">
        <v>44640</v>
      </c>
    </row>
    <row r="11" spans="1:20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44">
        <v>44656</v>
      </c>
      <c r="N11" s="1" t="s">
        <v>13</v>
      </c>
      <c r="O11" s="1">
        <v>4</v>
      </c>
      <c r="P11" s="1">
        <v>0</v>
      </c>
      <c r="Q11" s="1" t="s">
        <v>9</v>
      </c>
      <c r="R11" s="2">
        <v>44656</v>
      </c>
    </row>
    <row r="12" spans="1:20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44">
        <v>44669</v>
      </c>
      <c r="N12" s="1" t="s">
        <v>35</v>
      </c>
      <c r="O12" s="1">
        <v>1</v>
      </c>
      <c r="P12" s="1">
        <v>2</v>
      </c>
      <c r="Q12" s="1" t="s">
        <v>12</v>
      </c>
      <c r="R12" s="2">
        <v>44669</v>
      </c>
    </row>
    <row r="13" spans="1:20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44">
        <v>44682</v>
      </c>
      <c r="N13" s="1" t="s">
        <v>36</v>
      </c>
      <c r="O13" s="1">
        <v>0</v>
      </c>
      <c r="P13" s="1">
        <v>1</v>
      </c>
      <c r="Q13" s="1" t="s">
        <v>9</v>
      </c>
      <c r="R13" s="2">
        <v>44682</v>
      </c>
    </row>
    <row r="14" spans="1:20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44">
        <v>44700</v>
      </c>
      <c r="N14" s="1" t="s">
        <v>37</v>
      </c>
      <c r="O14" s="1">
        <v>0</v>
      </c>
      <c r="P14" s="1">
        <v>1</v>
      </c>
      <c r="Q14" s="1" t="s">
        <v>9</v>
      </c>
      <c r="R14" s="2">
        <v>44700</v>
      </c>
    </row>
    <row r="15" spans="1:20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45">
        <v>44713</v>
      </c>
      <c r="N15" s="1" t="s">
        <v>38</v>
      </c>
      <c r="O15" s="1">
        <v>3</v>
      </c>
      <c r="P15" s="1">
        <v>1</v>
      </c>
      <c r="Q15" s="1" t="s">
        <v>9</v>
      </c>
      <c r="R15" s="43">
        <v>44713</v>
      </c>
    </row>
    <row r="16" spans="1:20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44">
        <v>44735</v>
      </c>
      <c r="N16" s="1" t="s">
        <v>11</v>
      </c>
      <c r="O16" s="1">
        <v>2</v>
      </c>
      <c r="P16" s="1">
        <v>0</v>
      </c>
      <c r="Q16" s="1" t="s">
        <v>12</v>
      </c>
      <c r="R16" s="2">
        <v>44735</v>
      </c>
    </row>
    <row r="17" spans="2:18" ht="19.899999999999999" customHeight="1" x14ac:dyDescent="0.25">
      <c r="B17" s="1" t="s">
        <v>39</v>
      </c>
      <c r="C17" s="1">
        <v>1</v>
      </c>
      <c r="D17" s="1">
        <v>0</v>
      </c>
      <c r="E17" s="1" t="s">
        <v>12</v>
      </c>
      <c r="F17" s="44">
        <v>44750</v>
      </c>
      <c r="N17" s="1" t="s">
        <v>39</v>
      </c>
      <c r="O17" s="1">
        <v>1</v>
      </c>
      <c r="P17" s="1">
        <v>0</v>
      </c>
      <c r="Q17" s="1" t="s">
        <v>12</v>
      </c>
      <c r="R17" s="2">
        <v>44750</v>
      </c>
    </row>
    <row r="18" spans="2:18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44">
        <v>44759</v>
      </c>
      <c r="N18" s="1" t="s">
        <v>38</v>
      </c>
      <c r="O18" s="1">
        <v>3</v>
      </c>
      <c r="P18" s="1">
        <v>1</v>
      </c>
      <c r="Q18" s="1" t="s">
        <v>9</v>
      </c>
      <c r="R18" s="2">
        <v>44759</v>
      </c>
    </row>
    <row r="19" spans="2:18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44">
        <v>44772</v>
      </c>
      <c r="N19" s="1" t="s">
        <v>35</v>
      </c>
      <c r="O19" s="1">
        <v>3</v>
      </c>
      <c r="P19" s="1">
        <v>0</v>
      </c>
      <c r="Q19" s="1" t="s">
        <v>9</v>
      </c>
      <c r="R19" s="2">
        <v>44772</v>
      </c>
    </row>
    <row r="20" spans="2:18" ht="19.899999999999999" customHeight="1" x14ac:dyDescent="0.25">
      <c r="B20" s="1" t="s">
        <v>13</v>
      </c>
      <c r="C20" s="1">
        <v>2</v>
      </c>
      <c r="D20" s="1">
        <v>2</v>
      </c>
      <c r="E20" s="1" t="s">
        <v>12</v>
      </c>
      <c r="F20" s="44">
        <v>44781</v>
      </c>
      <c r="N20" s="1" t="s">
        <v>13</v>
      </c>
      <c r="O20" s="1">
        <v>2</v>
      </c>
      <c r="P20" s="1">
        <v>2</v>
      </c>
      <c r="Q20" s="1" t="s">
        <v>12</v>
      </c>
      <c r="R20" s="2">
        <v>44781</v>
      </c>
    </row>
    <row r="21" spans="2:18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2">
        <v>44792</v>
      </c>
      <c r="N21" s="1" t="s">
        <v>15</v>
      </c>
      <c r="O21" s="1">
        <v>4</v>
      </c>
      <c r="P21" s="1">
        <v>1</v>
      </c>
      <c r="Q21" s="1" t="s">
        <v>9</v>
      </c>
      <c r="R21" s="2">
        <v>44792</v>
      </c>
    </row>
    <row r="22" spans="2:18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2">
        <v>44805</v>
      </c>
      <c r="N22" s="1" t="s">
        <v>36</v>
      </c>
      <c r="O22" s="1">
        <v>0</v>
      </c>
      <c r="P22" s="1">
        <v>0</v>
      </c>
      <c r="Q22" s="1" t="s">
        <v>9</v>
      </c>
      <c r="R22" s="2">
        <v>44805</v>
      </c>
    </row>
    <row r="23" spans="2:18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2">
        <v>44837</v>
      </c>
      <c r="N23" s="1" t="s">
        <v>40</v>
      </c>
      <c r="O23" s="1">
        <v>2</v>
      </c>
      <c r="P23" s="1">
        <v>0</v>
      </c>
      <c r="Q23" s="1" t="s">
        <v>12</v>
      </c>
      <c r="R23" s="2">
        <v>44837</v>
      </c>
    </row>
  </sheetData>
  <mergeCells count="6">
    <mergeCell ref="B2:F2"/>
    <mergeCell ref="N2:R2"/>
    <mergeCell ref="B4:B5"/>
    <mergeCell ref="C4:F4"/>
    <mergeCell ref="N4:N5"/>
    <mergeCell ref="O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8AFB-E49D-49C8-8FC8-1DEBB352C85B}">
  <dimension ref="B2:F23"/>
  <sheetViews>
    <sheetView showGridLines="0" zoomScale="80" zoomScaleNormal="80" workbookViewId="0">
      <selection activeCell="H25" sqref="H25"/>
    </sheetView>
  </sheetViews>
  <sheetFormatPr defaultColWidth="9.140625" defaultRowHeight="15" x14ac:dyDescent="0.25"/>
  <cols>
    <col min="1" max="1" width="4.85546875" style="15" customWidth="1"/>
    <col min="2" max="2" width="19.28515625" style="15" customWidth="1"/>
    <col min="3" max="3" width="12.7109375" style="15" customWidth="1"/>
    <col min="4" max="4" width="15" style="15" customWidth="1"/>
    <col min="5" max="5" width="14" style="15" customWidth="1"/>
    <col min="6" max="6" width="16" style="15" customWidth="1"/>
    <col min="7" max="7" width="3.85546875" style="15" customWidth="1"/>
    <col min="8" max="8" width="26.28515625" style="15" customWidth="1"/>
    <col min="9" max="11" width="9.140625" style="15"/>
    <col min="12" max="12" width="12" style="15" bestFit="1" customWidth="1"/>
    <col min="13" max="13" width="14.28515625" style="15" customWidth="1"/>
    <col min="14" max="14" width="17.28515625" style="15" customWidth="1"/>
    <col min="15" max="15" width="10.85546875" style="15" customWidth="1"/>
    <col min="16" max="16" width="12.42578125" style="15" customWidth="1"/>
    <col min="17" max="17" width="9.140625" style="15"/>
    <col min="18" max="18" width="22.7109375" style="15" bestFit="1" customWidth="1"/>
    <col min="19" max="16384" width="9.140625" style="15"/>
  </cols>
  <sheetData>
    <row r="2" spans="2:6" ht="19.899999999999999" customHeight="1" thickBot="1" x14ac:dyDescent="0.3">
      <c r="B2" s="71" t="s">
        <v>60</v>
      </c>
      <c r="C2" s="71"/>
      <c r="D2" s="71"/>
      <c r="E2" s="71"/>
      <c r="F2" s="71"/>
    </row>
    <row r="3" spans="2:6" ht="19.899999999999999" customHeight="1" thickTop="1" x14ac:dyDescent="0.25"/>
    <row r="4" spans="2:6" ht="19.899999999999999" customHeight="1" x14ac:dyDescent="0.25">
      <c r="B4" s="72" t="s">
        <v>2</v>
      </c>
      <c r="C4" s="72" t="s">
        <v>3</v>
      </c>
      <c r="D4" s="72"/>
      <c r="E4" s="72"/>
      <c r="F4" s="72"/>
    </row>
    <row r="5" spans="2:6" ht="19.899999999999999" customHeight="1" x14ac:dyDescent="0.25">
      <c r="B5" s="72"/>
      <c r="C5" s="25" t="s">
        <v>4</v>
      </c>
      <c r="D5" s="25" t="s">
        <v>5</v>
      </c>
      <c r="E5" s="25" t="s">
        <v>6</v>
      </c>
      <c r="F5" s="25" t="s">
        <v>7</v>
      </c>
    </row>
    <row r="6" spans="2:6" ht="19.899999999999999" customHeight="1" x14ac:dyDescent="0.25">
      <c r="B6" s="7" t="s">
        <v>8</v>
      </c>
      <c r="C6" s="1">
        <v>1</v>
      </c>
      <c r="D6" s="1">
        <v>0</v>
      </c>
      <c r="E6" s="7" t="s">
        <v>9</v>
      </c>
      <c r="F6" s="7" t="s">
        <v>10</v>
      </c>
    </row>
    <row r="7" spans="2:6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</row>
    <row r="8" spans="2:6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</row>
    <row r="9" spans="2:6" ht="19.899999999999999" customHeight="1" x14ac:dyDescent="0.25">
      <c r="B9" s="7" t="s">
        <v>15</v>
      </c>
      <c r="C9" s="1">
        <v>2</v>
      </c>
      <c r="D9" s="1">
        <v>1</v>
      </c>
      <c r="E9" s="7" t="s">
        <v>9</v>
      </c>
      <c r="F9" s="7" t="s">
        <v>10</v>
      </c>
    </row>
    <row r="10" spans="2:6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</row>
    <row r="11" spans="2:6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</row>
    <row r="12" spans="2:6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</row>
    <row r="13" spans="2:6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</row>
    <row r="14" spans="2:6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</row>
    <row r="15" spans="2:6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</row>
    <row r="16" spans="2:6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</row>
    <row r="17" spans="2:6" ht="19.899999999999999" customHeight="1" x14ac:dyDescent="0.25">
      <c r="B17" s="1" t="s">
        <v>39</v>
      </c>
      <c r="C17" s="1">
        <v>1</v>
      </c>
      <c r="D17" s="1">
        <v>0</v>
      </c>
      <c r="E17" s="1" t="s">
        <v>12</v>
      </c>
      <c r="F17" s="1" t="s">
        <v>14</v>
      </c>
    </row>
    <row r="18" spans="2:6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</row>
    <row r="19" spans="2:6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</row>
    <row r="20" spans="2:6" ht="19.899999999999999" customHeight="1" x14ac:dyDescent="0.25">
      <c r="B20" s="1" t="s">
        <v>13</v>
      </c>
      <c r="C20" s="1">
        <v>2</v>
      </c>
      <c r="D20" s="1">
        <v>2</v>
      </c>
      <c r="E20" s="1" t="s">
        <v>12</v>
      </c>
      <c r="F20" s="1" t="s">
        <v>10</v>
      </c>
    </row>
    <row r="21" spans="2:6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</row>
    <row r="22" spans="2:6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</row>
    <row r="23" spans="2:6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</row>
  </sheetData>
  <mergeCells count="3">
    <mergeCell ref="B2:F2"/>
    <mergeCell ref="B4:B5"/>
    <mergeCell ref="C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showGridLines="0" zoomScale="80" zoomScaleNormal="80" workbookViewId="0">
      <selection activeCell="H6" sqref="H6"/>
    </sheetView>
  </sheetViews>
  <sheetFormatPr defaultColWidth="9.140625" defaultRowHeight="19.899999999999999" customHeight="1" x14ac:dyDescent="0.25"/>
  <cols>
    <col min="1" max="1" width="3.7109375" style="3" customWidth="1"/>
    <col min="2" max="2" width="19.28515625" style="3" customWidth="1"/>
    <col min="3" max="3" width="11" style="3" customWidth="1"/>
    <col min="4" max="4" width="10.42578125" style="3" customWidth="1"/>
    <col min="5" max="5" width="15.7109375" style="3" customWidth="1"/>
    <col min="6" max="6" width="14.7109375" style="3" customWidth="1"/>
    <col min="7" max="7" width="5" style="3" customWidth="1"/>
    <col min="8" max="8" width="23.28515625" style="3" customWidth="1"/>
    <col min="9" max="11" width="9.140625" style="3"/>
    <col min="12" max="12" width="4.140625" style="3" customWidth="1"/>
    <col min="13" max="13" width="12.85546875" style="3" bestFit="1" customWidth="1"/>
    <col min="14" max="14" width="16.7109375" style="3" customWidth="1"/>
    <col min="15" max="15" width="12.7109375" style="3" customWidth="1"/>
    <col min="16" max="16" width="11.7109375" style="3" customWidth="1"/>
    <col min="17" max="17" width="21.28515625" style="3" customWidth="1"/>
    <col min="18" max="18" width="4.7109375" style="3" customWidth="1"/>
    <col min="19" max="19" width="21.7109375" style="3" bestFit="1" customWidth="1"/>
    <col min="20" max="16384" width="9.140625" style="3"/>
  </cols>
  <sheetData>
    <row r="1" spans="1:19" ht="19.899999999999999" customHeight="1" x14ac:dyDescent="0.25">
      <c r="A1"/>
      <c r="B1"/>
      <c r="C1"/>
      <c r="D1"/>
      <c r="E1"/>
      <c r="F1"/>
      <c r="G1"/>
    </row>
    <row r="2" spans="1:19" ht="19.899999999999999" customHeight="1" thickBot="1" x14ac:dyDescent="0.3">
      <c r="B2" s="71" t="s">
        <v>50</v>
      </c>
      <c r="C2" s="71"/>
      <c r="D2" s="71"/>
      <c r="E2" s="71"/>
      <c r="F2" s="71"/>
      <c r="M2" s="71" t="s">
        <v>56</v>
      </c>
      <c r="N2" s="71"/>
      <c r="O2" s="71"/>
      <c r="P2" s="71"/>
      <c r="Q2" s="71"/>
    </row>
    <row r="3" spans="1:19" ht="19.899999999999999" customHeight="1" thickTop="1" x14ac:dyDescent="0.25"/>
    <row r="4" spans="1:19" ht="19.899999999999999" customHeight="1" x14ac:dyDescent="0.25">
      <c r="B4" s="73" t="s">
        <v>2</v>
      </c>
      <c r="C4" s="73" t="s">
        <v>3</v>
      </c>
      <c r="D4" s="73"/>
      <c r="E4" s="73"/>
      <c r="F4" s="73"/>
      <c r="H4" s="4" t="s">
        <v>41</v>
      </c>
      <c r="M4" s="73" t="s">
        <v>2</v>
      </c>
      <c r="N4" s="73" t="s">
        <v>3</v>
      </c>
      <c r="O4" s="73"/>
      <c r="P4" s="73"/>
      <c r="Q4" s="73"/>
      <c r="S4" s="4" t="s">
        <v>41</v>
      </c>
    </row>
    <row r="5" spans="1:19" ht="19.899999999999999" customHeight="1" x14ac:dyDescent="0.25">
      <c r="B5" s="73"/>
      <c r="C5" s="5" t="s">
        <v>4</v>
      </c>
      <c r="D5" s="5" t="s">
        <v>5</v>
      </c>
      <c r="E5" s="5" t="s">
        <v>6</v>
      </c>
      <c r="F5" s="5" t="s">
        <v>7</v>
      </c>
      <c r="H5" s="6" t="s">
        <v>42</v>
      </c>
      <c r="M5" s="73"/>
      <c r="N5" s="5" t="s">
        <v>4</v>
      </c>
      <c r="O5" s="5" t="s">
        <v>5</v>
      </c>
      <c r="P5" s="5" t="s">
        <v>6</v>
      </c>
      <c r="Q5" s="5" t="s">
        <v>7</v>
      </c>
      <c r="S5" s="6" t="s">
        <v>42</v>
      </c>
    </row>
    <row r="6" spans="1:19" ht="19.899999999999999" customHeight="1" x14ac:dyDescent="0.25">
      <c r="B6" s="7" t="s">
        <v>8</v>
      </c>
      <c r="C6" s="7">
        <v>1</v>
      </c>
      <c r="D6" s="7">
        <v>0</v>
      </c>
      <c r="E6" s="7" t="s">
        <v>9</v>
      </c>
      <c r="F6" s="7" t="s">
        <v>10</v>
      </c>
      <c r="H6" s="8">
        <f>AVERAGEIFS(C6:C23,E6:E23,"Won")</f>
        <v>2.0909090909090908</v>
      </c>
      <c r="M6" s="7" t="s">
        <v>8</v>
      </c>
      <c r="N6" s="7">
        <v>1</v>
      </c>
      <c r="O6" s="7">
        <v>0</v>
      </c>
      <c r="P6" s="7" t="s">
        <v>9</v>
      </c>
      <c r="Q6" s="7" t="s">
        <v>10</v>
      </c>
      <c r="S6" s="8"/>
    </row>
    <row r="7" spans="1:19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  <c r="M7" s="1" t="s">
        <v>11</v>
      </c>
      <c r="N7" s="1">
        <v>0</v>
      </c>
      <c r="O7" s="1">
        <v>2</v>
      </c>
      <c r="P7" s="1" t="s">
        <v>12</v>
      </c>
      <c r="Q7" s="1" t="s">
        <v>10</v>
      </c>
    </row>
    <row r="8" spans="1:19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  <c r="M8" s="1" t="s">
        <v>13</v>
      </c>
      <c r="N8" s="1">
        <v>3</v>
      </c>
      <c r="O8" s="1">
        <v>2</v>
      </c>
      <c r="P8" s="1" t="s">
        <v>9</v>
      </c>
      <c r="Q8" s="1" t="s">
        <v>14</v>
      </c>
    </row>
    <row r="9" spans="1:19" ht="19.899999999999999" customHeight="1" x14ac:dyDescent="0.25">
      <c r="B9" s="7" t="s">
        <v>15</v>
      </c>
      <c r="C9" s="7">
        <v>2</v>
      </c>
      <c r="D9" s="7">
        <v>1</v>
      </c>
      <c r="E9" s="7" t="s">
        <v>9</v>
      </c>
      <c r="F9" s="7" t="s">
        <v>10</v>
      </c>
      <c r="M9" s="7" t="s">
        <v>15</v>
      </c>
      <c r="N9" s="7">
        <v>2</v>
      </c>
      <c r="O9" s="7">
        <v>1</v>
      </c>
      <c r="P9" s="7" t="s">
        <v>9</v>
      </c>
      <c r="Q9" s="7" t="s">
        <v>10</v>
      </c>
    </row>
    <row r="10" spans="1:19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  <c r="M10" s="1" t="s">
        <v>16</v>
      </c>
      <c r="N10" s="1">
        <v>0</v>
      </c>
      <c r="O10" s="1">
        <v>0</v>
      </c>
      <c r="P10" s="1" t="s">
        <v>12</v>
      </c>
      <c r="Q10" s="1" t="s">
        <v>17</v>
      </c>
    </row>
    <row r="11" spans="1:19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  <c r="M11" s="1" t="s">
        <v>13</v>
      </c>
      <c r="N11" s="1">
        <v>4</v>
      </c>
      <c r="O11" s="1">
        <v>0</v>
      </c>
      <c r="P11" s="1" t="s">
        <v>9</v>
      </c>
      <c r="Q11" s="1" t="s">
        <v>10</v>
      </c>
    </row>
    <row r="12" spans="1:19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  <c r="M12" s="1" t="s">
        <v>35</v>
      </c>
      <c r="N12" s="1">
        <v>1</v>
      </c>
      <c r="O12" s="1">
        <v>2</v>
      </c>
      <c r="P12" s="1" t="s">
        <v>12</v>
      </c>
      <c r="Q12" s="1" t="s">
        <v>17</v>
      </c>
    </row>
    <row r="13" spans="1:19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  <c r="M13" s="1" t="s">
        <v>36</v>
      </c>
      <c r="N13" s="1">
        <v>0</v>
      </c>
      <c r="O13" s="1">
        <v>1</v>
      </c>
      <c r="P13" s="1" t="s">
        <v>9</v>
      </c>
      <c r="Q13" s="1" t="s">
        <v>14</v>
      </c>
    </row>
    <row r="14" spans="1:19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  <c r="M14" s="1" t="s">
        <v>37</v>
      </c>
      <c r="N14" s="1">
        <v>0</v>
      </c>
      <c r="O14" s="1">
        <v>1</v>
      </c>
      <c r="P14" s="1" t="s">
        <v>9</v>
      </c>
      <c r="Q14" s="1" t="s">
        <v>17</v>
      </c>
    </row>
    <row r="15" spans="1:19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  <c r="M15" s="1" t="s">
        <v>38</v>
      </c>
      <c r="N15" s="1">
        <v>3</v>
      </c>
      <c r="O15" s="1">
        <v>1</v>
      </c>
      <c r="P15" s="1" t="s">
        <v>9</v>
      </c>
      <c r="Q15" s="1" t="s">
        <v>10</v>
      </c>
    </row>
    <row r="16" spans="1:19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  <c r="M16" s="1" t="s">
        <v>11</v>
      </c>
      <c r="N16" s="1">
        <v>2</v>
      </c>
      <c r="O16" s="1">
        <v>0</v>
      </c>
      <c r="P16" s="1" t="s">
        <v>12</v>
      </c>
      <c r="Q16" s="1" t="s">
        <v>14</v>
      </c>
    </row>
    <row r="17" spans="2:17" ht="19.899999999999999" customHeight="1" x14ac:dyDescent="0.25">
      <c r="B17" s="1" t="s">
        <v>39</v>
      </c>
      <c r="C17" s="1">
        <v>1</v>
      </c>
      <c r="D17" s="1">
        <v>0</v>
      </c>
      <c r="E17" s="1" t="s">
        <v>12</v>
      </c>
      <c r="F17" s="1" t="s">
        <v>14</v>
      </c>
      <c r="M17" s="1" t="s">
        <v>39</v>
      </c>
      <c r="N17" s="1">
        <v>1</v>
      </c>
      <c r="O17" s="1">
        <v>0</v>
      </c>
      <c r="P17" s="1" t="s">
        <v>12</v>
      </c>
      <c r="Q17" s="1" t="s">
        <v>14</v>
      </c>
    </row>
    <row r="18" spans="2:17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  <c r="M18" s="1" t="s">
        <v>38</v>
      </c>
      <c r="N18" s="1">
        <v>3</v>
      </c>
      <c r="O18" s="1">
        <v>1</v>
      </c>
      <c r="P18" s="1" t="s">
        <v>9</v>
      </c>
      <c r="Q18" s="1" t="s">
        <v>17</v>
      </c>
    </row>
    <row r="19" spans="2:17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  <c r="M19" s="1" t="s">
        <v>35</v>
      </c>
      <c r="N19" s="1">
        <v>3</v>
      </c>
      <c r="O19" s="1">
        <v>0</v>
      </c>
      <c r="P19" s="1" t="s">
        <v>9</v>
      </c>
      <c r="Q19" s="1" t="s">
        <v>17</v>
      </c>
    </row>
    <row r="20" spans="2:17" ht="19.899999999999999" customHeight="1" x14ac:dyDescent="0.25">
      <c r="B20" s="1" t="s">
        <v>13</v>
      </c>
      <c r="C20" s="1">
        <v>2</v>
      </c>
      <c r="D20" s="1">
        <v>2</v>
      </c>
      <c r="E20" s="1" t="s">
        <v>12</v>
      </c>
      <c r="F20" s="1" t="s">
        <v>10</v>
      </c>
      <c r="M20" s="1" t="s">
        <v>13</v>
      </c>
      <c r="N20" s="1">
        <v>2</v>
      </c>
      <c r="O20" s="1">
        <v>2</v>
      </c>
      <c r="P20" s="1" t="s">
        <v>12</v>
      </c>
      <c r="Q20" s="1" t="s">
        <v>10</v>
      </c>
    </row>
    <row r="21" spans="2:17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  <c r="M21" s="1" t="s">
        <v>15</v>
      </c>
      <c r="N21" s="1">
        <v>4</v>
      </c>
      <c r="O21" s="1">
        <v>1</v>
      </c>
      <c r="P21" s="1" t="s">
        <v>9</v>
      </c>
      <c r="Q21" s="1" t="s">
        <v>10</v>
      </c>
    </row>
    <row r="22" spans="2:17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  <c r="M22" s="1" t="s">
        <v>36</v>
      </c>
      <c r="N22" s="1">
        <v>0</v>
      </c>
      <c r="O22" s="1">
        <v>0</v>
      </c>
      <c r="P22" s="1" t="s">
        <v>9</v>
      </c>
      <c r="Q22" s="1" t="s">
        <v>17</v>
      </c>
    </row>
    <row r="23" spans="2:17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  <c r="M23" s="1" t="s">
        <v>40</v>
      </c>
      <c r="N23" s="1">
        <v>2</v>
      </c>
      <c r="O23" s="1">
        <v>0</v>
      </c>
      <c r="P23" s="1" t="s">
        <v>12</v>
      </c>
      <c r="Q23" s="1" t="s">
        <v>14</v>
      </c>
    </row>
  </sheetData>
  <mergeCells count="6">
    <mergeCell ref="M2:Q2"/>
    <mergeCell ref="M4:M5"/>
    <mergeCell ref="N4:Q4"/>
    <mergeCell ref="B4:B5"/>
    <mergeCell ref="C4:F4"/>
    <mergeCell ref="B2:F2"/>
  </mergeCells>
  <conditionalFormatting sqref="C6:C23 E6:E23">
    <cfRule type="expression" dxfId="16" priority="2">
      <formula>$E6="Won"</formula>
    </cfRule>
  </conditionalFormatting>
  <conditionalFormatting sqref="N6:N23 P6:P23">
    <cfRule type="expression" dxfId="15" priority="1">
      <formula>$E6="Won"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3A03-08E9-4A8C-921D-4F6F24947A93}">
  <dimension ref="A1:S23"/>
  <sheetViews>
    <sheetView showGridLines="0" zoomScale="80" zoomScaleNormal="80" workbookViewId="0">
      <selection activeCell="P6" sqref="P6:P23"/>
    </sheetView>
  </sheetViews>
  <sheetFormatPr defaultColWidth="9.140625" defaultRowHeight="19.899999999999999" customHeight="1" x14ac:dyDescent="0.25"/>
  <cols>
    <col min="1" max="1" width="3.7109375" style="3" customWidth="1"/>
    <col min="2" max="2" width="19.28515625" style="3" customWidth="1"/>
    <col min="3" max="3" width="11" style="3" customWidth="1"/>
    <col min="4" max="4" width="10.42578125" style="3" customWidth="1"/>
    <col min="5" max="5" width="15.7109375" style="3" customWidth="1"/>
    <col min="6" max="6" width="14.7109375" style="3" customWidth="1"/>
    <col min="7" max="7" width="5" style="3" customWidth="1"/>
    <col min="8" max="8" width="23.28515625" style="3" customWidth="1"/>
    <col min="9" max="11" width="9.140625" style="3"/>
    <col min="12" max="12" width="4.140625" style="3" customWidth="1"/>
    <col min="13" max="13" width="12.85546875" style="3" bestFit="1" customWidth="1"/>
    <col min="14" max="14" width="16.7109375" style="3" customWidth="1"/>
    <col min="15" max="15" width="12.7109375" style="3" customWidth="1"/>
    <col min="16" max="16" width="11.7109375" style="3" customWidth="1"/>
    <col min="17" max="17" width="21.28515625" style="3" customWidth="1"/>
    <col min="18" max="18" width="4.7109375" style="3" customWidth="1"/>
    <col min="19" max="19" width="21.7109375" style="3" bestFit="1" customWidth="1"/>
    <col min="20" max="16384" width="9.140625" style="3"/>
  </cols>
  <sheetData>
    <row r="1" spans="1:19" ht="19.899999999999999" customHeight="1" x14ac:dyDescent="0.25">
      <c r="A1"/>
      <c r="B1"/>
      <c r="C1"/>
      <c r="D1"/>
      <c r="E1"/>
      <c r="F1"/>
      <c r="G1"/>
    </row>
    <row r="2" spans="1:19" ht="19.899999999999999" customHeight="1" thickBot="1" x14ac:dyDescent="0.3">
      <c r="B2" s="71" t="s">
        <v>65</v>
      </c>
      <c r="C2" s="71"/>
      <c r="D2" s="71"/>
      <c r="E2" s="71"/>
      <c r="F2" s="71"/>
      <c r="M2" s="71" t="s">
        <v>56</v>
      </c>
      <c r="N2" s="71"/>
      <c r="O2" s="71"/>
      <c r="P2" s="71"/>
      <c r="Q2" s="71"/>
    </row>
    <row r="3" spans="1:19" ht="19.899999999999999" customHeight="1" thickTop="1" x14ac:dyDescent="0.25"/>
    <row r="4" spans="1:19" ht="19.899999999999999" customHeight="1" x14ac:dyDescent="0.25">
      <c r="B4" s="73" t="s">
        <v>2</v>
      </c>
      <c r="C4" s="73" t="s">
        <v>3</v>
      </c>
      <c r="D4" s="73"/>
      <c r="E4" s="73"/>
      <c r="F4" s="73"/>
      <c r="H4" s="4" t="s">
        <v>41</v>
      </c>
      <c r="M4" s="73" t="s">
        <v>2</v>
      </c>
      <c r="N4" s="73" t="s">
        <v>3</v>
      </c>
      <c r="O4" s="73"/>
      <c r="P4" s="73"/>
      <c r="Q4" s="73"/>
      <c r="S4" s="4" t="s">
        <v>41</v>
      </c>
    </row>
    <row r="5" spans="1:19" ht="19.899999999999999" customHeight="1" x14ac:dyDescent="0.25">
      <c r="B5" s="73"/>
      <c r="C5" s="5" t="s">
        <v>4</v>
      </c>
      <c r="D5" s="5" t="s">
        <v>5</v>
      </c>
      <c r="E5" s="5" t="s">
        <v>6</v>
      </c>
      <c r="F5" s="5" t="s">
        <v>7</v>
      </c>
      <c r="H5" s="6" t="s">
        <v>64</v>
      </c>
      <c r="M5" s="73"/>
      <c r="N5" s="5" t="s">
        <v>4</v>
      </c>
      <c r="O5" s="5" t="s">
        <v>5</v>
      </c>
      <c r="P5" s="5" t="s">
        <v>6</v>
      </c>
      <c r="Q5" s="5" t="s">
        <v>7</v>
      </c>
      <c r="S5" s="6" t="s">
        <v>64</v>
      </c>
    </row>
    <row r="6" spans="1:19" ht="19.899999999999999" customHeight="1" x14ac:dyDescent="0.25">
      <c r="B6" s="7" t="s">
        <v>8</v>
      </c>
      <c r="C6" s="7">
        <v>1</v>
      </c>
      <c r="D6" s="7">
        <v>0</v>
      </c>
      <c r="E6" s="7"/>
      <c r="F6" s="7" t="s">
        <v>10</v>
      </c>
      <c r="H6" s="8">
        <f>AVERAGEIFS(C6:C23,E6:E23,"")</f>
        <v>1.3333333333333333</v>
      </c>
      <c r="M6" s="7" t="s">
        <v>8</v>
      </c>
      <c r="N6" s="7">
        <v>1</v>
      </c>
      <c r="O6" s="7">
        <v>0</v>
      </c>
      <c r="P6" s="7"/>
      <c r="Q6" s="7" t="s">
        <v>10</v>
      </c>
      <c r="S6" s="8"/>
    </row>
    <row r="7" spans="1:19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  <c r="M7" s="1" t="s">
        <v>11</v>
      </c>
      <c r="N7" s="1">
        <v>0</v>
      </c>
      <c r="O7" s="1">
        <v>2</v>
      </c>
      <c r="P7" s="1" t="s">
        <v>12</v>
      </c>
      <c r="Q7" s="1" t="s">
        <v>10</v>
      </c>
    </row>
    <row r="8" spans="1:19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  <c r="H8" s="92" t="s">
        <v>62</v>
      </c>
      <c r="I8" s="92"/>
      <c r="M8" s="1" t="s">
        <v>13</v>
      </c>
      <c r="N8" s="1">
        <v>3</v>
      </c>
      <c r="O8" s="1">
        <v>2</v>
      </c>
      <c r="P8" s="1" t="s">
        <v>9</v>
      </c>
      <c r="Q8" s="1" t="s">
        <v>14</v>
      </c>
    </row>
    <row r="9" spans="1:19" ht="19.899999999999999" customHeight="1" x14ac:dyDescent="0.25">
      <c r="B9" s="7" t="s">
        <v>15</v>
      </c>
      <c r="C9" s="7">
        <v>2</v>
      </c>
      <c r="D9" s="7">
        <v>1</v>
      </c>
      <c r="E9" s="7" t="s">
        <v>9</v>
      </c>
      <c r="F9" s="7" t="s">
        <v>10</v>
      </c>
      <c r="M9" s="7" t="s">
        <v>15</v>
      </c>
      <c r="N9" s="7">
        <v>2</v>
      </c>
      <c r="O9" s="7">
        <v>1</v>
      </c>
      <c r="P9" s="7" t="s">
        <v>9</v>
      </c>
      <c r="Q9" s="7" t="s">
        <v>10</v>
      </c>
    </row>
    <row r="10" spans="1:19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  <c r="M10" s="1" t="s">
        <v>16</v>
      </c>
      <c r="N10" s="1">
        <v>0</v>
      </c>
      <c r="O10" s="1">
        <v>0</v>
      </c>
      <c r="P10" s="1" t="s">
        <v>12</v>
      </c>
      <c r="Q10" s="1" t="s">
        <v>17</v>
      </c>
    </row>
    <row r="11" spans="1:19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  <c r="M11" s="1" t="s">
        <v>13</v>
      </c>
      <c r="N11" s="1">
        <v>4</v>
      </c>
      <c r="O11" s="1">
        <v>0</v>
      </c>
      <c r="P11" s="1" t="s">
        <v>9</v>
      </c>
      <c r="Q11" s="1" t="s">
        <v>10</v>
      </c>
    </row>
    <row r="12" spans="1:19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  <c r="M12" s="1" t="s">
        <v>35</v>
      </c>
      <c r="N12" s="1">
        <v>1</v>
      </c>
      <c r="O12" s="1">
        <v>2</v>
      </c>
      <c r="P12" s="1" t="s">
        <v>12</v>
      </c>
      <c r="Q12" s="1" t="s">
        <v>17</v>
      </c>
    </row>
    <row r="13" spans="1:19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  <c r="M13" s="1" t="s">
        <v>36</v>
      </c>
      <c r="N13" s="1">
        <v>0</v>
      </c>
      <c r="O13" s="1">
        <v>1</v>
      </c>
      <c r="P13" s="1" t="s">
        <v>9</v>
      </c>
      <c r="Q13" s="1" t="s">
        <v>14</v>
      </c>
    </row>
    <row r="14" spans="1:19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  <c r="M14" s="1" t="s">
        <v>37</v>
      </c>
      <c r="N14" s="1">
        <v>0</v>
      </c>
      <c r="O14" s="1">
        <v>1</v>
      </c>
      <c r="P14" s="1" t="s">
        <v>9</v>
      </c>
      <c r="Q14" s="1" t="s">
        <v>17</v>
      </c>
    </row>
    <row r="15" spans="1:19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  <c r="M15" s="1" t="s">
        <v>38</v>
      </c>
      <c r="N15" s="1">
        <v>3</v>
      </c>
      <c r="O15" s="1">
        <v>1</v>
      </c>
      <c r="P15" s="1" t="s">
        <v>9</v>
      </c>
      <c r="Q15" s="1" t="s">
        <v>10</v>
      </c>
    </row>
    <row r="16" spans="1:19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  <c r="M16" s="1" t="s">
        <v>11</v>
      </c>
      <c r="N16" s="1">
        <v>2</v>
      </c>
      <c r="O16" s="1">
        <v>0</v>
      </c>
      <c r="P16" s="1" t="s">
        <v>12</v>
      </c>
      <c r="Q16" s="1" t="s">
        <v>14</v>
      </c>
    </row>
    <row r="17" spans="2:17" ht="19.899999999999999" customHeight="1" x14ac:dyDescent="0.25">
      <c r="B17" s="1" t="s">
        <v>39</v>
      </c>
      <c r="C17" s="1">
        <v>1</v>
      </c>
      <c r="D17" s="1">
        <v>0</v>
      </c>
      <c r="E17" s="1"/>
      <c r="F17" s="1" t="s">
        <v>14</v>
      </c>
      <c r="M17" s="1" t="s">
        <v>39</v>
      </c>
      <c r="N17" s="1">
        <v>1</v>
      </c>
      <c r="O17" s="1">
        <v>0</v>
      </c>
      <c r="P17" s="1"/>
      <c r="Q17" s="1" t="s">
        <v>14</v>
      </c>
    </row>
    <row r="18" spans="2:17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  <c r="M18" s="1" t="s">
        <v>38</v>
      </c>
      <c r="N18" s="1">
        <v>3</v>
      </c>
      <c r="O18" s="1">
        <v>1</v>
      </c>
      <c r="P18" s="1" t="s">
        <v>9</v>
      </c>
      <c r="Q18" s="1" t="s">
        <v>17</v>
      </c>
    </row>
    <row r="19" spans="2:17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  <c r="M19" s="1" t="s">
        <v>35</v>
      </c>
      <c r="N19" s="1">
        <v>3</v>
      </c>
      <c r="O19" s="1">
        <v>0</v>
      </c>
      <c r="P19" s="1" t="s">
        <v>9</v>
      </c>
      <c r="Q19" s="1" t="s">
        <v>17</v>
      </c>
    </row>
    <row r="20" spans="2:17" ht="19.899999999999999" customHeight="1" x14ac:dyDescent="0.25">
      <c r="B20" s="1" t="s">
        <v>13</v>
      </c>
      <c r="C20" s="1">
        <v>2</v>
      </c>
      <c r="D20" s="1">
        <v>2</v>
      </c>
      <c r="E20" s="1"/>
      <c r="F20" s="1" t="s">
        <v>10</v>
      </c>
      <c r="M20" s="1" t="s">
        <v>13</v>
      </c>
      <c r="N20" s="1">
        <v>2</v>
      </c>
      <c r="O20" s="1">
        <v>2</v>
      </c>
      <c r="P20" s="1"/>
      <c r="Q20" s="1" t="s">
        <v>10</v>
      </c>
    </row>
    <row r="21" spans="2:17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  <c r="M21" s="1" t="s">
        <v>15</v>
      </c>
      <c r="N21" s="1">
        <v>4</v>
      </c>
      <c r="O21" s="1">
        <v>1</v>
      </c>
      <c r="P21" s="1" t="s">
        <v>9</v>
      </c>
      <c r="Q21" s="1" t="s">
        <v>10</v>
      </c>
    </row>
    <row r="22" spans="2:17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  <c r="M22" s="1" t="s">
        <v>36</v>
      </c>
      <c r="N22" s="1">
        <v>0</v>
      </c>
      <c r="O22" s="1">
        <v>0</v>
      </c>
      <c r="P22" s="1" t="s">
        <v>9</v>
      </c>
      <c r="Q22" s="1" t="s">
        <v>17</v>
      </c>
    </row>
    <row r="23" spans="2:17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  <c r="M23" s="1" t="s">
        <v>40</v>
      </c>
      <c r="N23" s="1">
        <v>2</v>
      </c>
      <c r="O23" s="1">
        <v>0</v>
      </c>
      <c r="P23" s="1" t="s">
        <v>12</v>
      </c>
      <c r="Q23" s="1" t="s">
        <v>14</v>
      </c>
    </row>
  </sheetData>
  <mergeCells count="7">
    <mergeCell ref="H8:I8"/>
    <mergeCell ref="B2:F2"/>
    <mergeCell ref="M2:Q2"/>
    <mergeCell ref="B4:B5"/>
    <mergeCell ref="C4:F4"/>
    <mergeCell ref="M4:M5"/>
    <mergeCell ref="N4:Q4"/>
  </mergeCells>
  <conditionalFormatting sqref="C6:C23 E6:E23">
    <cfRule type="expression" dxfId="5" priority="3">
      <formula>$E6="Won"</formula>
    </cfRule>
  </conditionalFormatting>
  <conditionalFormatting sqref="N6:N23">
    <cfRule type="expression" dxfId="4" priority="2">
      <formula>$E6="Won"</formula>
    </cfRule>
  </conditionalFormatting>
  <conditionalFormatting sqref="P6:P23">
    <cfRule type="expression" dxfId="1" priority="1">
      <formula>$E6="Won"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2C72-FDCC-4CEB-BC79-04AE2850A835}">
  <dimension ref="A1:S23"/>
  <sheetViews>
    <sheetView showGridLines="0" tabSelected="1" zoomScale="80" zoomScaleNormal="80" workbookViewId="0">
      <selection activeCell="H22" sqref="H22"/>
    </sheetView>
  </sheetViews>
  <sheetFormatPr defaultColWidth="9.140625" defaultRowHeight="19.899999999999999" customHeight="1" x14ac:dyDescent="0.25"/>
  <cols>
    <col min="1" max="1" width="3.7109375" style="3" customWidth="1"/>
    <col min="2" max="2" width="19.28515625" style="3" customWidth="1"/>
    <col min="3" max="3" width="11" style="3" customWidth="1"/>
    <col min="4" max="4" width="10.42578125" style="3" customWidth="1"/>
    <col min="5" max="5" width="15.7109375" style="3" customWidth="1"/>
    <col min="6" max="6" width="14.7109375" style="3" customWidth="1"/>
    <col min="7" max="7" width="5" style="3" customWidth="1"/>
    <col min="8" max="8" width="32.42578125" style="3" bestFit="1" customWidth="1"/>
    <col min="9" max="11" width="9.140625" style="3"/>
    <col min="12" max="12" width="4.140625" style="3" customWidth="1"/>
    <col min="13" max="13" width="12.85546875" style="3" bestFit="1" customWidth="1"/>
    <col min="14" max="14" width="16.7109375" style="3" customWidth="1"/>
    <col min="15" max="15" width="12.7109375" style="3" customWidth="1"/>
    <col min="16" max="16" width="11.7109375" style="3" customWidth="1"/>
    <col min="17" max="17" width="21.28515625" style="3" customWidth="1"/>
    <col min="18" max="18" width="4.7109375" style="3" customWidth="1"/>
    <col min="19" max="19" width="32.42578125" style="3" bestFit="1" customWidth="1"/>
    <col min="20" max="16384" width="9.140625" style="3"/>
  </cols>
  <sheetData>
    <row r="1" spans="1:19" ht="19.899999999999999" customHeight="1" x14ac:dyDescent="0.25">
      <c r="A1"/>
      <c r="B1"/>
      <c r="C1"/>
      <c r="D1"/>
      <c r="E1"/>
      <c r="F1"/>
      <c r="G1"/>
    </row>
    <row r="2" spans="1:19" ht="19.899999999999999" customHeight="1" thickBot="1" x14ac:dyDescent="0.3">
      <c r="B2" s="71" t="s">
        <v>66</v>
      </c>
      <c r="C2" s="71"/>
      <c r="D2" s="71"/>
      <c r="E2" s="71"/>
      <c r="F2" s="71"/>
      <c r="M2" s="71" t="s">
        <v>56</v>
      </c>
      <c r="N2" s="71"/>
      <c r="O2" s="71"/>
      <c r="P2" s="71"/>
      <c r="Q2" s="71"/>
    </row>
    <row r="3" spans="1:19" ht="19.899999999999999" customHeight="1" thickTop="1" x14ac:dyDescent="0.25"/>
    <row r="4" spans="1:19" ht="19.899999999999999" customHeight="1" x14ac:dyDescent="0.25">
      <c r="B4" s="73" t="s">
        <v>2</v>
      </c>
      <c r="C4" s="73" t="s">
        <v>3</v>
      </c>
      <c r="D4" s="73"/>
      <c r="E4" s="73"/>
      <c r="F4" s="73"/>
      <c r="H4" s="4" t="s">
        <v>41</v>
      </c>
      <c r="M4" s="73" t="s">
        <v>2</v>
      </c>
      <c r="N4" s="73" t="s">
        <v>3</v>
      </c>
      <c r="O4" s="73"/>
      <c r="P4" s="73"/>
      <c r="Q4" s="73"/>
      <c r="S4" s="4" t="s">
        <v>41</v>
      </c>
    </row>
    <row r="5" spans="1:19" ht="19.899999999999999" customHeight="1" x14ac:dyDescent="0.25">
      <c r="B5" s="73"/>
      <c r="C5" s="5" t="s">
        <v>4</v>
      </c>
      <c r="D5" s="5" t="s">
        <v>5</v>
      </c>
      <c r="E5" s="5" t="s">
        <v>6</v>
      </c>
      <c r="F5" s="5" t="s">
        <v>7</v>
      </c>
      <c r="H5" s="6" t="s">
        <v>63</v>
      </c>
      <c r="M5" s="73"/>
      <c r="N5" s="5" t="s">
        <v>4</v>
      </c>
      <c r="O5" s="5" t="s">
        <v>5</v>
      </c>
      <c r="P5" s="5" t="s">
        <v>6</v>
      </c>
      <c r="Q5" s="5" t="s">
        <v>7</v>
      </c>
      <c r="S5" s="6" t="s">
        <v>63</v>
      </c>
    </row>
    <row r="6" spans="1:19" ht="19.899999999999999" customHeight="1" x14ac:dyDescent="0.25">
      <c r="B6" s="7" t="s">
        <v>8</v>
      </c>
      <c r="C6" s="7">
        <v>1</v>
      </c>
      <c r="D6" s="7">
        <v>0</v>
      </c>
      <c r="E6" s="7"/>
      <c r="F6" s="7" t="s">
        <v>10</v>
      </c>
      <c r="H6" s="8">
        <f>AVERAGEIFS(C6:C23,E6:E23,"&lt;&gt;")</f>
        <v>1.8</v>
      </c>
      <c r="M6" s="7" t="s">
        <v>8</v>
      </c>
      <c r="N6" s="7">
        <v>1</v>
      </c>
      <c r="O6" s="7">
        <v>0</v>
      </c>
      <c r="P6" s="7"/>
      <c r="Q6" s="7" t="s">
        <v>10</v>
      </c>
      <c r="S6" s="8"/>
    </row>
    <row r="7" spans="1:19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  <c r="M7" s="1" t="s">
        <v>11</v>
      </c>
      <c r="N7" s="1">
        <v>0</v>
      </c>
      <c r="O7" s="1">
        <v>2</v>
      </c>
      <c r="P7" s="1" t="s">
        <v>12</v>
      </c>
      <c r="Q7" s="1" t="s">
        <v>10</v>
      </c>
    </row>
    <row r="8" spans="1:19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  <c r="H8" s="92" t="s">
        <v>62</v>
      </c>
      <c r="I8" s="92"/>
      <c r="M8" s="1" t="s">
        <v>13</v>
      </c>
      <c r="N8" s="1">
        <v>3</v>
      </c>
      <c r="O8" s="1">
        <v>2</v>
      </c>
      <c r="P8" s="1" t="s">
        <v>9</v>
      </c>
      <c r="Q8" s="1" t="s">
        <v>14</v>
      </c>
    </row>
    <row r="9" spans="1:19" ht="19.899999999999999" customHeight="1" x14ac:dyDescent="0.25">
      <c r="B9" s="7" t="s">
        <v>15</v>
      </c>
      <c r="C9" s="7">
        <v>2</v>
      </c>
      <c r="D9" s="7">
        <v>1</v>
      </c>
      <c r="E9" s="7" t="s">
        <v>9</v>
      </c>
      <c r="F9" s="7" t="s">
        <v>10</v>
      </c>
      <c r="M9" s="7" t="s">
        <v>15</v>
      </c>
      <c r="N9" s="7">
        <v>2</v>
      </c>
      <c r="O9" s="7">
        <v>1</v>
      </c>
      <c r="P9" s="7" t="s">
        <v>9</v>
      </c>
      <c r="Q9" s="7" t="s">
        <v>10</v>
      </c>
    </row>
    <row r="10" spans="1:19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  <c r="M10" s="1" t="s">
        <v>16</v>
      </c>
      <c r="N10" s="1">
        <v>0</v>
      </c>
      <c r="O10" s="1">
        <v>0</v>
      </c>
      <c r="P10" s="1" t="s">
        <v>12</v>
      </c>
      <c r="Q10" s="1" t="s">
        <v>17</v>
      </c>
    </row>
    <row r="11" spans="1:19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  <c r="M11" s="1" t="s">
        <v>13</v>
      </c>
      <c r="N11" s="1">
        <v>4</v>
      </c>
      <c r="O11" s="1">
        <v>0</v>
      </c>
      <c r="P11" s="1" t="s">
        <v>9</v>
      </c>
      <c r="Q11" s="1" t="s">
        <v>10</v>
      </c>
    </row>
    <row r="12" spans="1:19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  <c r="M12" s="1" t="s">
        <v>35</v>
      </c>
      <c r="N12" s="1">
        <v>1</v>
      </c>
      <c r="O12" s="1">
        <v>2</v>
      </c>
      <c r="P12" s="1" t="s">
        <v>12</v>
      </c>
      <c r="Q12" s="1" t="s">
        <v>17</v>
      </c>
    </row>
    <row r="13" spans="1:19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  <c r="M13" s="1" t="s">
        <v>36</v>
      </c>
      <c r="N13" s="1">
        <v>0</v>
      </c>
      <c r="O13" s="1">
        <v>1</v>
      </c>
      <c r="P13" s="1" t="s">
        <v>9</v>
      </c>
      <c r="Q13" s="1" t="s">
        <v>14</v>
      </c>
    </row>
    <row r="14" spans="1:19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  <c r="M14" s="1" t="s">
        <v>37</v>
      </c>
      <c r="N14" s="1">
        <v>0</v>
      </c>
      <c r="O14" s="1">
        <v>1</v>
      </c>
      <c r="P14" s="1" t="s">
        <v>9</v>
      </c>
      <c r="Q14" s="1" t="s">
        <v>17</v>
      </c>
    </row>
    <row r="15" spans="1:19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  <c r="M15" s="1" t="s">
        <v>38</v>
      </c>
      <c r="N15" s="1">
        <v>3</v>
      </c>
      <c r="O15" s="1">
        <v>1</v>
      </c>
      <c r="P15" s="1" t="s">
        <v>9</v>
      </c>
      <c r="Q15" s="1" t="s">
        <v>10</v>
      </c>
    </row>
    <row r="16" spans="1:19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  <c r="M16" s="1" t="s">
        <v>11</v>
      </c>
      <c r="N16" s="1">
        <v>2</v>
      </c>
      <c r="O16" s="1">
        <v>0</v>
      </c>
      <c r="P16" s="1" t="s">
        <v>12</v>
      </c>
      <c r="Q16" s="1" t="s">
        <v>14</v>
      </c>
    </row>
    <row r="17" spans="2:17" ht="19.899999999999999" customHeight="1" x14ac:dyDescent="0.25">
      <c r="B17" s="1" t="s">
        <v>39</v>
      </c>
      <c r="C17" s="1">
        <v>1</v>
      </c>
      <c r="D17" s="1">
        <v>0</v>
      </c>
      <c r="E17" s="1"/>
      <c r="F17" s="1" t="s">
        <v>14</v>
      </c>
      <c r="M17" s="1" t="s">
        <v>39</v>
      </c>
      <c r="N17" s="1">
        <v>1</v>
      </c>
      <c r="O17" s="1">
        <v>0</v>
      </c>
      <c r="P17" s="1"/>
      <c r="Q17" s="1" t="s">
        <v>14</v>
      </c>
    </row>
    <row r="18" spans="2:17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  <c r="M18" s="1" t="s">
        <v>38</v>
      </c>
      <c r="N18" s="1">
        <v>3</v>
      </c>
      <c r="O18" s="1">
        <v>1</v>
      </c>
      <c r="P18" s="1" t="s">
        <v>9</v>
      </c>
      <c r="Q18" s="1" t="s">
        <v>17</v>
      </c>
    </row>
    <row r="19" spans="2:17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  <c r="M19" s="1" t="s">
        <v>35</v>
      </c>
      <c r="N19" s="1">
        <v>3</v>
      </c>
      <c r="O19" s="1">
        <v>0</v>
      </c>
      <c r="P19" s="1" t="s">
        <v>9</v>
      </c>
      <c r="Q19" s="1" t="s">
        <v>17</v>
      </c>
    </row>
    <row r="20" spans="2:17" ht="19.899999999999999" customHeight="1" x14ac:dyDescent="0.25">
      <c r="B20" s="1" t="s">
        <v>13</v>
      </c>
      <c r="C20" s="1">
        <v>2</v>
      </c>
      <c r="D20" s="1">
        <v>2</v>
      </c>
      <c r="E20" s="1"/>
      <c r="F20" s="1" t="s">
        <v>10</v>
      </c>
      <c r="M20" s="1" t="s">
        <v>13</v>
      </c>
      <c r="N20" s="1">
        <v>2</v>
      </c>
      <c r="O20" s="1">
        <v>2</v>
      </c>
      <c r="P20" s="1"/>
      <c r="Q20" s="1" t="s">
        <v>10</v>
      </c>
    </row>
    <row r="21" spans="2:17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  <c r="M21" s="1" t="s">
        <v>15</v>
      </c>
      <c r="N21" s="1">
        <v>4</v>
      </c>
      <c r="O21" s="1">
        <v>1</v>
      </c>
      <c r="P21" s="1" t="s">
        <v>9</v>
      </c>
      <c r="Q21" s="1" t="s">
        <v>10</v>
      </c>
    </row>
    <row r="22" spans="2:17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  <c r="M22" s="1" t="s">
        <v>36</v>
      </c>
      <c r="N22" s="1">
        <v>0</v>
      </c>
      <c r="O22" s="1">
        <v>0</v>
      </c>
      <c r="P22" s="1" t="s">
        <v>9</v>
      </c>
      <c r="Q22" s="1" t="s">
        <v>17</v>
      </c>
    </row>
    <row r="23" spans="2:17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  <c r="M23" s="1" t="s">
        <v>40</v>
      </c>
      <c r="N23" s="1">
        <v>2</v>
      </c>
      <c r="O23" s="1">
        <v>0</v>
      </c>
      <c r="P23" s="1" t="s">
        <v>12</v>
      </c>
      <c r="Q23" s="1" t="s">
        <v>14</v>
      </c>
    </row>
  </sheetData>
  <mergeCells count="7">
    <mergeCell ref="H8:I8"/>
    <mergeCell ref="B2:F2"/>
    <mergeCell ref="M2:Q2"/>
    <mergeCell ref="B4:B5"/>
    <mergeCell ref="C4:F4"/>
    <mergeCell ref="M4:M5"/>
    <mergeCell ref="N4:Q4"/>
  </mergeCells>
  <conditionalFormatting sqref="C6:C23 E6:E23">
    <cfRule type="expression" dxfId="3" priority="3">
      <formula>$E6="Won"</formula>
    </cfRule>
  </conditionalFormatting>
  <conditionalFormatting sqref="N6:N23">
    <cfRule type="expression" dxfId="2" priority="2">
      <formula>$E6="Won"</formula>
    </cfRule>
  </conditionalFormatting>
  <conditionalFormatting sqref="P6:P23">
    <cfRule type="expression" dxfId="0" priority="1">
      <formula>$E6="Won"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23"/>
  <sheetViews>
    <sheetView showGridLines="0" zoomScale="80" zoomScaleNormal="80" workbookViewId="0">
      <selection activeCell="H6" sqref="H6"/>
    </sheetView>
  </sheetViews>
  <sheetFormatPr defaultColWidth="9.140625" defaultRowHeight="19.899999999999999" customHeight="1" x14ac:dyDescent="0.25"/>
  <cols>
    <col min="1" max="1" width="2.5703125" customWidth="1"/>
    <col min="2" max="2" width="16.28515625" customWidth="1"/>
    <col min="3" max="3" width="11.7109375" customWidth="1"/>
    <col min="4" max="4" width="13.28515625" customWidth="1"/>
    <col min="5" max="5" width="12" customWidth="1"/>
    <col min="6" max="6" width="14.5703125" customWidth="1"/>
    <col min="7" max="7" width="3.85546875" customWidth="1"/>
    <col min="8" max="8" width="26.28515625" customWidth="1"/>
    <col min="12" max="12" width="12" bestFit="1" customWidth="1"/>
    <col min="13" max="13" width="14.28515625" customWidth="1"/>
    <col min="14" max="14" width="17.28515625" customWidth="1"/>
    <col min="15" max="15" width="10.85546875" customWidth="1"/>
    <col min="16" max="16" width="12.42578125" customWidth="1"/>
    <col min="18" max="18" width="22.7109375" bestFit="1" customWidth="1"/>
  </cols>
  <sheetData>
    <row r="2" spans="2:18" ht="19.899999999999999" customHeight="1" thickBot="1" x14ac:dyDescent="0.3">
      <c r="B2" s="71" t="s">
        <v>51</v>
      </c>
      <c r="C2" s="71"/>
      <c r="D2" s="71"/>
      <c r="E2" s="71"/>
      <c r="F2" s="71"/>
      <c r="L2" s="71" t="s">
        <v>56</v>
      </c>
      <c r="M2" s="71"/>
      <c r="N2" s="71"/>
      <c r="O2" s="71"/>
      <c r="P2" s="71"/>
    </row>
    <row r="3" spans="2:18" ht="19.899999999999999" customHeight="1" thickTop="1" x14ac:dyDescent="0.25"/>
    <row r="4" spans="2:18" ht="19.899999999999999" customHeight="1" x14ac:dyDescent="0.3">
      <c r="B4" s="72" t="s">
        <v>2</v>
      </c>
      <c r="C4" s="74" t="s">
        <v>3</v>
      </c>
      <c r="D4" s="74"/>
      <c r="E4" s="74"/>
      <c r="F4" s="74"/>
      <c r="H4" s="9" t="s">
        <v>41</v>
      </c>
      <c r="L4" s="72" t="s">
        <v>2</v>
      </c>
      <c r="M4" s="74" t="s">
        <v>3</v>
      </c>
      <c r="N4" s="74"/>
      <c r="O4" s="74"/>
      <c r="P4" s="74"/>
      <c r="R4" s="9" t="s">
        <v>41</v>
      </c>
    </row>
    <row r="5" spans="2:18" ht="19.899999999999999" customHeight="1" x14ac:dyDescent="0.3">
      <c r="B5" s="72"/>
      <c r="C5" s="10" t="s">
        <v>4</v>
      </c>
      <c r="D5" s="10" t="s">
        <v>5</v>
      </c>
      <c r="E5" s="10" t="s">
        <v>6</v>
      </c>
      <c r="F5" s="10" t="s">
        <v>7</v>
      </c>
      <c r="H5" s="11" t="s">
        <v>43</v>
      </c>
      <c r="L5" s="72"/>
      <c r="M5" s="10" t="s">
        <v>4</v>
      </c>
      <c r="N5" s="10" t="s">
        <v>5</v>
      </c>
      <c r="O5" s="10" t="s">
        <v>6</v>
      </c>
      <c r="P5" s="10" t="s">
        <v>7</v>
      </c>
      <c r="R5" s="11" t="s">
        <v>43</v>
      </c>
    </row>
    <row r="6" spans="2:18" ht="19.899999999999999" customHeight="1" x14ac:dyDescent="0.25">
      <c r="B6" s="12" t="s">
        <v>8</v>
      </c>
      <c r="C6" s="12">
        <v>1</v>
      </c>
      <c r="D6" s="12">
        <v>0</v>
      </c>
      <c r="E6" s="12" t="s">
        <v>9</v>
      </c>
      <c r="F6" s="12" t="s">
        <v>10</v>
      </c>
      <c r="H6" s="13">
        <f>AVERAGEIFS(C6:C23,D6:D23,"&gt;=1")</f>
        <v>1.8</v>
      </c>
      <c r="L6" s="12" t="s">
        <v>8</v>
      </c>
      <c r="M6" s="12">
        <v>1</v>
      </c>
      <c r="N6" s="12">
        <v>0</v>
      </c>
      <c r="O6" s="12" t="s">
        <v>9</v>
      </c>
      <c r="P6" s="12" t="s">
        <v>10</v>
      </c>
      <c r="R6" s="13"/>
    </row>
    <row r="7" spans="2:18" ht="19.899999999999999" customHeight="1" x14ac:dyDescent="0.25">
      <c r="B7" s="14" t="s">
        <v>11</v>
      </c>
      <c r="C7" s="14">
        <v>0</v>
      </c>
      <c r="D7" s="14">
        <v>2</v>
      </c>
      <c r="E7" s="14" t="s">
        <v>12</v>
      </c>
      <c r="F7" s="14" t="s">
        <v>10</v>
      </c>
      <c r="L7" s="14" t="s">
        <v>11</v>
      </c>
      <c r="M7" s="14">
        <v>0</v>
      </c>
      <c r="N7" s="14">
        <v>2</v>
      </c>
      <c r="O7" s="14" t="s">
        <v>12</v>
      </c>
      <c r="P7" s="14" t="s">
        <v>10</v>
      </c>
    </row>
    <row r="8" spans="2:18" ht="19.899999999999999" customHeight="1" x14ac:dyDescent="0.25">
      <c r="B8" s="14" t="s">
        <v>13</v>
      </c>
      <c r="C8" s="14">
        <v>3</v>
      </c>
      <c r="D8" s="14">
        <v>2</v>
      </c>
      <c r="E8" s="14" t="s">
        <v>9</v>
      </c>
      <c r="F8" s="14" t="s">
        <v>14</v>
      </c>
      <c r="L8" s="14" t="s">
        <v>13</v>
      </c>
      <c r="M8" s="14">
        <v>3</v>
      </c>
      <c r="N8" s="14">
        <v>2</v>
      </c>
      <c r="O8" s="14" t="s">
        <v>9</v>
      </c>
      <c r="P8" s="14" t="s">
        <v>14</v>
      </c>
    </row>
    <row r="9" spans="2:18" ht="19.899999999999999" customHeight="1" x14ac:dyDescent="0.25">
      <c r="B9" s="12" t="s">
        <v>15</v>
      </c>
      <c r="C9" s="12">
        <v>2</v>
      </c>
      <c r="D9" s="12">
        <v>1</v>
      </c>
      <c r="E9" s="12" t="s">
        <v>9</v>
      </c>
      <c r="F9" s="12" t="s">
        <v>10</v>
      </c>
      <c r="L9" s="12" t="s">
        <v>15</v>
      </c>
      <c r="M9" s="12">
        <v>2</v>
      </c>
      <c r="N9" s="12">
        <v>1</v>
      </c>
      <c r="O9" s="12" t="s">
        <v>9</v>
      </c>
      <c r="P9" s="12" t="s">
        <v>10</v>
      </c>
    </row>
    <row r="10" spans="2:18" ht="19.899999999999999" customHeight="1" x14ac:dyDescent="0.25">
      <c r="B10" s="14" t="s">
        <v>16</v>
      </c>
      <c r="C10" s="14">
        <v>0</v>
      </c>
      <c r="D10" s="14">
        <v>0</v>
      </c>
      <c r="E10" s="14" t="s">
        <v>12</v>
      </c>
      <c r="F10" s="14" t="s">
        <v>17</v>
      </c>
      <c r="L10" s="14" t="s">
        <v>16</v>
      </c>
      <c r="M10" s="14">
        <v>0</v>
      </c>
      <c r="N10" s="14">
        <v>0</v>
      </c>
      <c r="O10" s="14" t="s">
        <v>12</v>
      </c>
      <c r="P10" s="14" t="s">
        <v>17</v>
      </c>
    </row>
    <row r="11" spans="2:18" ht="19.899999999999999" customHeight="1" x14ac:dyDescent="0.25">
      <c r="B11" s="14" t="s">
        <v>13</v>
      </c>
      <c r="C11" s="14">
        <v>4</v>
      </c>
      <c r="D11" s="14">
        <v>0</v>
      </c>
      <c r="E11" s="14" t="s">
        <v>9</v>
      </c>
      <c r="F11" s="14" t="s">
        <v>10</v>
      </c>
      <c r="L11" s="14" t="s">
        <v>13</v>
      </c>
      <c r="M11" s="14">
        <v>4</v>
      </c>
      <c r="N11" s="14">
        <v>0</v>
      </c>
      <c r="O11" s="14" t="s">
        <v>9</v>
      </c>
      <c r="P11" s="14" t="s">
        <v>10</v>
      </c>
    </row>
    <row r="12" spans="2:18" ht="19.899999999999999" customHeight="1" x14ac:dyDescent="0.25">
      <c r="B12" s="14" t="s">
        <v>35</v>
      </c>
      <c r="C12" s="14">
        <v>1</v>
      </c>
      <c r="D12" s="14">
        <v>2</v>
      </c>
      <c r="E12" s="14" t="s">
        <v>12</v>
      </c>
      <c r="F12" s="14" t="s">
        <v>17</v>
      </c>
      <c r="L12" s="14" t="s">
        <v>35</v>
      </c>
      <c r="M12" s="14">
        <v>1</v>
      </c>
      <c r="N12" s="14">
        <v>2</v>
      </c>
      <c r="O12" s="14" t="s">
        <v>12</v>
      </c>
      <c r="P12" s="14" t="s">
        <v>17</v>
      </c>
    </row>
    <row r="13" spans="2:18" ht="19.899999999999999" customHeight="1" x14ac:dyDescent="0.25">
      <c r="B13" s="14" t="s">
        <v>36</v>
      </c>
      <c r="C13" s="14">
        <v>0</v>
      </c>
      <c r="D13" s="14">
        <v>1</v>
      </c>
      <c r="E13" s="14" t="s">
        <v>9</v>
      </c>
      <c r="F13" s="14" t="s">
        <v>14</v>
      </c>
      <c r="L13" s="14" t="s">
        <v>36</v>
      </c>
      <c r="M13" s="14">
        <v>0</v>
      </c>
      <c r="N13" s="14">
        <v>1</v>
      </c>
      <c r="O13" s="14" t="s">
        <v>9</v>
      </c>
      <c r="P13" s="14" t="s">
        <v>14</v>
      </c>
    </row>
    <row r="14" spans="2:18" ht="19.899999999999999" customHeight="1" x14ac:dyDescent="0.25">
      <c r="B14" s="14" t="s">
        <v>37</v>
      </c>
      <c r="C14" s="14">
        <v>0</v>
      </c>
      <c r="D14" s="14">
        <v>1</v>
      </c>
      <c r="E14" s="14" t="s">
        <v>9</v>
      </c>
      <c r="F14" s="14" t="s">
        <v>17</v>
      </c>
      <c r="L14" s="14" t="s">
        <v>37</v>
      </c>
      <c r="M14" s="14">
        <v>0</v>
      </c>
      <c r="N14" s="14">
        <v>1</v>
      </c>
      <c r="O14" s="14" t="s">
        <v>9</v>
      </c>
      <c r="P14" s="14" t="s">
        <v>17</v>
      </c>
    </row>
    <row r="15" spans="2:18" ht="19.899999999999999" customHeight="1" x14ac:dyDescent="0.25">
      <c r="B15" s="14" t="s">
        <v>38</v>
      </c>
      <c r="C15" s="14">
        <v>3</v>
      </c>
      <c r="D15" s="14">
        <v>1</v>
      </c>
      <c r="E15" s="14" t="s">
        <v>9</v>
      </c>
      <c r="F15" s="14" t="s">
        <v>10</v>
      </c>
      <c r="L15" s="14" t="s">
        <v>38</v>
      </c>
      <c r="M15" s="14">
        <v>3</v>
      </c>
      <c r="N15" s="14">
        <v>1</v>
      </c>
      <c r="O15" s="14" t="s">
        <v>9</v>
      </c>
      <c r="P15" s="14" t="s">
        <v>10</v>
      </c>
    </row>
    <row r="16" spans="2:18" ht="19.899999999999999" customHeight="1" x14ac:dyDescent="0.25">
      <c r="B16" s="14" t="s">
        <v>11</v>
      </c>
      <c r="C16" s="14">
        <v>2</v>
      </c>
      <c r="D16" s="14">
        <v>0</v>
      </c>
      <c r="E16" s="14" t="s">
        <v>12</v>
      </c>
      <c r="F16" s="14" t="s">
        <v>14</v>
      </c>
      <c r="L16" s="14" t="s">
        <v>11</v>
      </c>
      <c r="M16" s="14">
        <v>2</v>
      </c>
      <c r="N16" s="14">
        <v>0</v>
      </c>
      <c r="O16" s="14" t="s">
        <v>12</v>
      </c>
      <c r="P16" s="14" t="s">
        <v>14</v>
      </c>
    </row>
    <row r="17" spans="2:16" ht="19.899999999999999" customHeight="1" x14ac:dyDescent="0.25">
      <c r="B17" s="14" t="s">
        <v>39</v>
      </c>
      <c r="C17" s="14">
        <v>1</v>
      </c>
      <c r="D17" s="14">
        <v>0</v>
      </c>
      <c r="E17" s="14" t="s">
        <v>12</v>
      </c>
      <c r="F17" s="14" t="s">
        <v>14</v>
      </c>
      <c r="L17" s="14" t="s">
        <v>39</v>
      </c>
      <c r="M17" s="14">
        <v>1</v>
      </c>
      <c r="N17" s="14">
        <v>0</v>
      </c>
      <c r="O17" s="14" t="s">
        <v>12</v>
      </c>
      <c r="P17" s="14" t="s">
        <v>14</v>
      </c>
    </row>
    <row r="18" spans="2:16" ht="19.899999999999999" customHeight="1" x14ac:dyDescent="0.25">
      <c r="B18" s="14" t="s">
        <v>38</v>
      </c>
      <c r="C18" s="14">
        <v>3</v>
      </c>
      <c r="D18" s="14">
        <v>1</v>
      </c>
      <c r="E18" s="14" t="s">
        <v>9</v>
      </c>
      <c r="F18" s="14" t="s">
        <v>17</v>
      </c>
      <c r="L18" s="14" t="s">
        <v>38</v>
      </c>
      <c r="M18" s="14">
        <v>3</v>
      </c>
      <c r="N18" s="14">
        <v>1</v>
      </c>
      <c r="O18" s="14" t="s">
        <v>9</v>
      </c>
      <c r="P18" s="14" t="s">
        <v>17</v>
      </c>
    </row>
    <row r="19" spans="2:16" ht="19.899999999999999" customHeight="1" x14ac:dyDescent="0.25">
      <c r="B19" s="14" t="s">
        <v>35</v>
      </c>
      <c r="C19" s="14">
        <v>3</v>
      </c>
      <c r="D19" s="14">
        <v>0</v>
      </c>
      <c r="E19" s="14" t="s">
        <v>9</v>
      </c>
      <c r="F19" s="14" t="s">
        <v>17</v>
      </c>
      <c r="L19" s="14" t="s">
        <v>35</v>
      </c>
      <c r="M19" s="14">
        <v>3</v>
      </c>
      <c r="N19" s="14">
        <v>0</v>
      </c>
      <c r="O19" s="14" t="s">
        <v>9</v>
      </c>
      <c r="P19" s="14" t="s">
        <v>17</v>
      </c>
    </row>
    <row r="20" spans="2:16" ht="19.899999999999999" customHeight="1" x14ac:dyDescent="0.25">
      <c r="B20" s="14" t="s">
        <v>13</v>
      </c>
      <c r="C20" s="14">
        <v>2</v>
      </c>
      <c r="D20" s="14">
        <v>2</v>
      </c>
      <c r="E20" s="14" t="s">
        <v>12</v>
      </c>
      <c r="F20" s="14" t="s">
        <v>10</v>
      </c>
      <c r="L20" s="14" t="s">
        <v>13</v>
      </c>
      <c r="M20" s="14">
        <v>2</v>
      </c>
      <c r="N20" s="14">
        <v>2</v>
      </c>
      <c r="O20" s="14" t="s">
        <v>12</v>
      </c>
      <c r="P20" s="14" t="s">
        <v>10</v>
      </c>
    </row>
    <row r="21" spans="2:16" ht="19.899999999999999" customHeight="1" x14ac:dyDescent="0.25">
      <c r="B21" s="14" t="s">
        <v>15</v>
      </c>
      <c r="C21" s="14">
        <v>4</v>
      </c>
      <c r="D21" s="14">
        <v>1</v>
      </c>
      <c r="E21" s="14" t="s">
        <v>9</v>
      </c>
      <c r="F21" s="14" t="s">
        <v>10</v>
      </c>
      <c r="L21" s="14" t="s">
        <v>15</v>
      </c>
      <c r="M21" s="14">
        <v>4</v>
      </c>
      <c r="N21" s="14">
        <v>1</v>
      </c>
      <c r="O21" s="14" t="s">
        <v>9</v>
      </c>
      <c r="P21" s="14" t="s">
        <v>10</v>
      </c>
    </row>
    <row r="22" spans="2:16" ht="19.899999999999999" customHeight="1" x14ac:dyDescent="0.25">
      <c r="B22" s="14" t="s">
        <v>36</v>
      </c>
      <c r="C22" s="14">
        <v>0</v>
      </c>
      <c r="D22" s="14">
        <v>0</v>
      </c>
      <c r="E22" s="14" t="s">
        <v>9</v>
      </c>
      <c r="F22" s="14" t="s">
        <v>17</v>
      </c>
      <c r="L22" s="14" t="s">
        <v>36</v>
      </c>
      <c r="M22" s="14">
        <v>0</v>
      </c>
      <c r="N22" s="14">
        <v>0</v>
      </c>
      <c r="O22" s="14" t="s">
        <v>9</v>
      </c>
      <c r="P22" s="14" t="s">
        <v>17</v>
      </c>
    </row>
    <row r="23" spans="2:16" ht="19.899999999999999" customHeight="1" x14ac:dyDescent="0.25">
      <c r="B23" s="14" t="s">
        <v>40</v>
      </c>
      <c r="C23" s="14">
        <v>2</v>
      </c>
      <c r="D23" s="14">
        <v>0</v>
      </c>
      <c r="E23" s="14" t="s">
        <v>12</v>
      </c>
      <c r="F23" s="14" t="s">
        <v>14</v>
      </c>
      <c r="L23" s="14" t="s">
        <v>40</v>
      </c>
      <c r="M23" s="14">
        <v>2</v>
      </c>
      <c r="N23" s="14">
        <v>0</v>
      </c>
      <c r="O23" s="14" t="s">
        <v>12</v>
      </c>
      <c r="P23" s="14" t="s">
        <v>14</v>
      </c>
    </row>
  </sheetData>
  <mergeCells count="6">
    <mergeCell ref="B4:B5"/>
    <mergeCell ref="C4:F4"/>
    <mergeCell ref="B2:F2"/>
    <mergeCell ref="L4:L5"/>
    <mergeCell ref="M4:P4"/>
    <mergeCell ref="L2:P2"/>
  </mergeCells>
  <conditionalFormatting sqref="C6:D23">
    <cfRule type="expression" dxfId="14" priority="5">
      <formula>$D6&gt;=1</formula>
    </cfRule>
  </conditionalFormatting>
  <conditionalFormatting sqref="M6:N23">
    <cfRule type="expression" dxfId="13" priority="1">
      <formula>$D6&gt;=1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23"/>
  <sheetViews>
    <sheetView showGridLines="0" zoomScale="80" zoomScaleNormal="80" workbookViewId="0">
      <selection activeCell="H6" sqref="H6"/>
    </sheetView>
  </sheetViews>
  <sheetFormatPr defaultColWidth="9.140625" defaultRowHeight="19.899999999999999" customHeight="1" x14ac:dyDescent="0.25"/>
  <cols>
    <col min="1" max="1" width="3.7109375" style="15" customWidth="1"/>
    <col min="2" max="2" width="15" style="15" customWidth="1"/>
    <col min="3" max="4" width="10.42578125" style="15" customWidth="1"/>
    <col min="5" max="5" width="11" style="15" customWidth="1"/>
    <col min="6" max="6" width="12.28515625" style="15" customWidth="1"/>
    <col min="7" max="7" width="4.5703125" style="15" customWidth="1"/>
    <col min="8" max="8" width="39.28515625" style="15" bestFit="1" customWidth="1"/>
    <col min="9" max="12" width="9.140625" style="15"/>
    <col min="13" max="13" width="12.85546875" style="15" bestFit="1" customWidth="1"/>
    <col min="14" max="14" width="18.85546875" style="15" customWidth="1"/>
    <col min="15" max="15" width="12.28515625" style="15" customWidth="1"/>
    <col min="16" max="16" width="14" style="15" customWidth="1"/>
    <col min="17" max="17" width="13.7109375" style="15" customWidth="1"/>
    <col min="18" max="18" width="9.140625" style="15"/>
    <col min="19" max="19" width="38.42578125" style="15" bestFit="1" customWidth="1"/>
    <col min="20" max="16384" width="9.140625" style="15"/>
  </cols>
  <sheetData>
    <row r="2" spans="2:19" ht="19.899999999999999" customHeight="1" thickBot="1" x14ac:dyDescent="0.3">
      <c r="B2" s="71" t="s">
        <v>52</v>
      </c>
      <c r="C2" s="71"/>
      <c r="D2" s="71"/>
      <c r="E2" s="71"/>
      <c r="F2" s="71"/>
      <c r="M2" s="71" t="s">
        <v>56</v>
      </c>
      <c r="N2" s="71"/>
      <c r="O2" s="71"/>
      <c r="P2" s="71"/>
      <c r="Q2" s="71"/>
    </row>
    <row r="3" spans="2:19" ht="19.899999999999999" customHeight="1" thickTop="1" x14ac:dyDescent="0.25"/>
    <row r="4" spans="2:19" ht="19.899999999999999" customHeight="1" x14ac:dyDescent="0.25">
      <c r="B4" s="75" t="s">
        <v>2</v>
      </c>
      <c r="C4" s="75" t="s">
        <v>3</v>
      </c>
      <c r="D4" s="75"/>
      <c r="E4" s="75"/>
      <c r="F4" s="75"/>
      <c r="H4" s="4" t="s">
        <v>45</v>
      </c>
      <c r="M4" s="75" t="s">
        <v>2</v>
      </c>
      <c r="N4" s="75" t="s">
        <v>3</v>
      </c>
      <c r="O4" s="75"/>
      <c r="P4" s="75"/>
      <c r="Q4" s="75"/>
      <c r="S4" s="4" t="s">
        <v>45</v>
      </c>
    </row>
    <row r="5" spans="2:19" ht="19.899999999999999" customHeight="1" x14ac:dyDescent="0.25">
      <c r="B5" s="75"/>
      <c r="C5" s="16" t="s">
        <v>4</v>
      </c>
      <c r="D5" s="16" t="s">
        <v>5</v>
      </c>
      <c r="E5" s="16" t="s">
        <v>6</v>
      </c>
      <c r="F5" s="16" t="s">
        <v>7</v>
      </c>
      <c r="H5" s="6" t="s">
        <v>44</v>
      </c>
      <c r="M5" s="75"/>
      <c r="N5" s="16" t="s">
        <v>4</v>
      </c>
      <c r="O5" s="16" t="s">
        <v>5</v>
      </c>
      <c r="P5" s="16" t="s">
        <v>6</v>
      </c>
      <c r="Q5" s="16" t="s">
        <v>7</v>
      </c>
      <c r="S5" s="6" t="s">
        <v>44</v>
      </c>
    </row>
    <row r="6" spans="2:19" ht="19.899999999999999" customHeight="1" x14ac:dyDescent="0.25">
      <c r="B6" s="7" t="s">
        <v>8</v>
      </c>
      <c r="C6" s="7">
        <v>1</v>
      </c>
      <c r="D6" s="7">
        <v>0</v>
      </c>
      <c r="E6" s="7" t="s">
        <v>9</v>
      </c>
      <c r="F6" s="7" t="s">
        <v>10</v>
      </c>
      <c r="H6" s="17">
        <f>AVERAGEIFS(C6:C23,C6:C23,"&gt;=1",F6:F23,"Home")</f>
        <v>2.3333333333333335</v>
      </c>
      <c r="M6" s="7" t="s">
        <v>8</v>
      </c>
      <c r="N6" s="7">
        <v>1</v>
      </c>
      <c r="O6" s="7">
        <v>0</v>
      </c>
      <c r="P6" s="7" t="s">
        <v>9</v>
      </c>
      <c r="Q6" s="7" t="s">
        <v>10</v>
      </c>
      <c r="S6" s="17"/>
    </row>
    <row r="7" spans="2:19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  <c r="M7" s="1" t="s">
        <v>11</v>
      </c>
      <c r="N7" s="1">
        <v>0</v>
      </c>
      <c r="O7" s="1">
        <v>2</v>
      </c>
      <c r="P7" s="1" t="s">
        <v>12</v>
      </c>
      <c r="Q7" s="1" t="s">
        <v>10</v>
      </c>
    </row>
    <row r="8" spans="2:19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  <c r="M8" s="1" t="s">
        <v>13</v>
      </c>
      <c r="N8" s="1">
        <v>3</v>
      </c>
      <c r="O8" s="1">
        <v>2</v>
      </c>
      <c r="P8" s="1" t="s">
        <v>9</v>
      </c>
      <c r="Q8" s="1" t="s">
        <v>14</v>
      </c>
    </row>
    <row r="9" spans="2:19" ht="19.899999999999999" customHeight="1" x14ac:dyDescent="0.25">
      <c r="B9" s="7" t="s">
        <v>15</v>
      </c>
      <c r="C9" s="7">
        <v>2</v>
      </c>
      <c r="D9" s="7">
        <v>1</v>
      </c>
      <c r="E9" s="7" t="s">
        <v>9</v>
      </c>
      <c r="F9" s="7" t="s">
        <v>10</v>
      </c>
      <c r="M9" s="7" t="s">
        <v>15</v>
      </c>
      <c r="N9" s="7">
        <v>2</v>
      </c>
      <c r="O9" s="7">
        <v>1</v>
      </c>
      <c r="P9" s="7" t="s">
        <v>9</v>
      </c>
      <c r="Q9" s="7" t="s">
        <v>10</v>
      </c>
    </row>
    <row r="10" spans="2:19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  <c r="M10" s="1" t="s">
        <v>16</v>
      </c>
      <c r="N10" s="1">
        <v>0</v>
      </c>
      <c r="O10" s="1">
        <v>0</v>
      </c>
      <c r="P10" s="1" t="s">
        <v>12</v>
      </c>
      <c r="Q10" s="1" t="s">
        <v>17</v>
      </c>
    </row>
    <row r="11" spans="2:19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  <c r="M11" s="1" t="s">
        <v>13</v>
      </c>
      <c r="N11" s="1">
        <v>4</v>
      </c>
      <c r="O11" s="1">
        <v>0</v>
      </c>
      <c r="P11" s="1" t="s">
        <v>9</v>
      </c>
      <c r="Q11" s="1" t="s">
        <v>10</v>
      </c>
    </row>
    <row r="12" spans="2:19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  <c r="M12" s="1" t="s">
        <v>35</v>
      </c>
      <c r="N12" s="1">
        <v>1</v>
      </c>
      <c r="O12" s="1">
        <v>2</v>
      </c>
      <c r="P12" s="1" t="s">
        <v>12</v>
      </c>
      <c r="Q12" s="1" t="s">
        <v>17</v>
      </c>
    </row>
    <row r="13" spans="2:19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  <c r="M13" s="1" t="s">
        <v>36</v>
      </c>
      <c r="N13" s="1">
        <v>0</v>
      </c>
      <c r="O13" s="1">
        <v>1</v>
      </c>
      <c r="P13" s="1" t="s">
        <v>9</v>
      </c>
      <c r="Q13" s="1" t="s">
        <v>14</v>
      </c>
    </row>
    <row r="14" spans="2:19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  <c r="M14" s="1" t="s">
        <v>37</v>
      </c>
      <c r="N14" s="1">
        <v>0</v>
      </c>
      <c r="O14" s="1">
        <v>1</v>
      </c>
      <c r="P14" s="1" t="s">
        <v>9</v>
      </c>
      <c r="Q14" s="1" t="s">
        <v>17</v>
      </c>
    </row>
    <row r="15" spans="2:19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  <c r="M15" s="1" t="s">
        <v>38</v>
      </c>
      <c r="N15" s="1">
        <v>3</v>
      </c>
      <c r="O15" s="1">
        <v>1</v>
      </c>
      <c r="P15" s="1" t="s">
        <v>9</v>
      </c>
      <c r="Q15" s="1" t="s">
        <v>10</v>
      </c>
    </row>
    <row r="16" spans="2:19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  <c r="M16" s="1" t="s">
        <v>11</v>
      </c>
      <c r="N16" s="1">
        <v>2</v>
      </c>
      <c r="O16" s="1">
        <v>0</v>
      </c>
      <c r="P16" s="1" t="s">
        <v>12</v>
      </c>
      <c r="Q16" s="1" t="s">
        <v>14</v>
      </c>
    </row>
    <row r="17" spans="2:17" ht="19.899999999999999" customHeight="1" x14ac:dyDescent="0.25">
      <c r="B17" s="1" t="s">
        <v>39</v>
      </c>
      <c r="C17" s="1">
        <v>1</v>
      </c>
      <c r="D17" s="1">
        <v>0</v>
      </c>
      <c r="E17" s="1" t="s">
        <v>12</v>
      </c>
      <c r="F17" s="1" t="s">
        <v>14</v>
      </c>
      <c r="M17" s="1" t="s">
        <v>39</v>
      </c>
      <c r="N17" s="1">
        <v>1</v>
      </c>
      <c r="O17" s="1">
        <v>0</v>
      </c>
      <c r="P17" s="1" t="s">
        <v>12</v>
      </c>
      <c r="Q17" s="1" t="s">
        <v>14</v>
      </c>
    </row>
    <row r="18" spans="2:17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  <c r="M18" s="1" t="s">
        <v>38</v>
      </c>
      <c r="N18" s="1">
        <v>3</v>
      </c>
      <c r="O18" s="1">
        <v>1</v>
      </c>
      <c r="P18" s="1" t="s">
        <v>9</v>
      </c>
      <c r="Q18" s="1" t="s">
        <v>17</v>
      </c>
    </row>
    <row r="19" spans="2:17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  <c r="M19" s="1" t="s">
        <v>35</v>
      </c>
      <c r="N19" s="1">
        <v>3</v>
      </c>
      <c r="O19" s="1">
        <v>0</v>
      </c>
      <c r="P19" s="1" t="s">
        <v>9</v>
      </c>
      <c r="Q19" s="1" t="s">
        <v>17</v>
      </c>
    </row>
    <row r="20" spans="2:17" ht="19.899999999999999" customHeight="1" x14ac:dyDescent="0.25">
      <c r="B20" s="1" t="s">
        <v>13</v>
      </c>
      <c r="C20" s="1">
        <v>2</v>
      </c>
      <c r="D20" s="1">
        <v>2</v>
      </c>
      <c r="E20" s="1" t="s">
        <v>12</v>
      </c>
      <c r="F20" s="1" t="s">
        <v>10</v>
      </c>
      <c r="M20" s="1" t="s">
        <v>13</v>
      </c>
      <c r="N20" s="1">
        <v>2</v>
      </c>
      <c r="O20" s="1">
        <v>2</v>
      </c>
      <c r="P20" s="1" t="s">
        <v>12</v>
      </c>
      <c r="Q20" s="1" t="s">
        <v>10</v>
      </c>
    </row>
    <row r="21" spans="2:17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  <c r="M21" s="1" t="s">
        <v>15</v>
      </c>
      <c r="N21" s="1">
        <v>4</v>
      </c>
      <c r="O21" s="1">
        <v>1</v>
      </c>
      <c r="P21" s="1" t="s">
        <v>9</v>
      </c>
      <c r="Q21" s="1" t="s">
        <v>10</v>
      </c>
    </row>
    <row r="22" spans="2:17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  <c r="M22" s="1" t="s">
        <v>36</v>
      </c>
      <c r="N22" s="1">
        <v>0</v>
      </c>
      <c r="O22" s="1">
        <v>0</v>
      </c>
      <c r="P22" s="1" t="s">
        <v>9</v>
      </c>
      <c r="Q22" s="1" t="s">
        <v>17</v>
      </c>
    </row>
    <row r="23" spans="2:17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  <c r="M23" s="1" t="s">
        <v>40</v>
      </c>
      <c r="N23" s="1">
        <v>2</v>
      </c>
      <c r="O23" s="1">
        <v>0</v>
      </c>
      <c r="P23" s="1" t="s">
        <v>12</v>
      </c>
      <c r="Q23" s="1" t="s">
        <v>14</v>
      </c>
    </row>
  </sheetData>
  <mergeCells count="6">
    <mergeCell ref="B4:B5"/>
    <mergeCell ref="C4:F4"/>
    <mergeCell ref="B2:F2"/>
    <mergeCell ref="M4:M5"/>
    <mergeCell ref="N4:Q4"/>
    <mergeCell ref="M2:Q2"/>
  </mergeCells>
  <conditionalFormatting sqref="C6:C23 F6:F23">
    <cfRule type="expression" dxfId="12" priority="7">
      <formula>($C6&gt;=1)*($F6="Home")</formula>
    </cfRule>
  </conditionalFormatting>
  <conditionalFormatting sqref="N6:N23 Q6:Q23">
    <cfRule type="expression" dxfId="11" priority="1">
      <formula>($C6&gt;=1)*($F6="Home")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23"/>
  <sheetViews>
    <sheetView showGridLines="0" zoomScale="80" zoomScaleNormal="80" workbookViewId="0">
      <selection activeCell="H6" sqref="H6"/>
    </sheetView>
  </sheetViews>
  <sheetFormatPr defaultColWidth="9.140625" defaultRowHeight="19.899999999999999" customHeight="1" x14ac:dyDescent="0.25"/>
  <cols>
    <col min="1" max="1" width="3.5703125" customWidth="1"/>
    <col min="2" max="2" width="16" customWidth="1"/>
    <col min="3" max="3" width="12.42578125" customWidth="1"/>
    <col min="4" max="4" width="12.5703125" customWidth="1"/>
    <col min="5" max="5" width="12.140625" customWidth="1"/>
    <col min="6" max="6" width="12.28515625" customWidth="1"/>
    <col min="7" max="7" width="4" customWidth="1"/>
    <col min="8" max="8" width="36" bestFit="1" customWidth="1"/>
    <col min="13" max="13" width="12.85546875" bestFit="1" customWidth="1"/>
    <col min="14" max="14" width="12.42578125" customWidth="1"/>
    <col min="15" max="15" width="13.42578125" customWidth="1"/>
    <col min="16" max="16" width="13.5703125" customWidth="1"/>
    <col min="20" max="20" width="34.42578125" bestFit="1" customWidth="1"/>
  </cols>
  <sheetData>
    <row r="2" spans="2:20" ht="19.899999999999999" customHeight="1" thickBot="1" x14ac:dyDescent="0.3">
      <c r="B2" s="71" t="s">
        <v>52</v>
      </c>
      <c r="C2" s="71"/>
      <c r="D2" s="71"/>
      <c r="E2" s="71"/>
      <c r="F2" s="71"/>
      <c r="M2" s="71" t="s">
        <v>56</v>
      </c>
      <c r="N2" s="71"/>
      <c r="O2" s="71"/>
      <c r="P2" s="71"/>
      <c r="Q2" s="71"/>
    </row>
    <row r="3" spans="2:20" ht="19.899999999999999" customHeight="1" thickTop="1" x14ac:dyDescent="0.25"/>
    <row r="4" spans="2:20" ht="19.899999999999999" customHeight="1" x14ac:dyDescent="0.3">
      <c r="B4" s="73" t="s">
        <v>2</v>
      </c>
      <c r="C4" s="76" t="s">
        <v>3</v>
      </c>
      <c r="D4" s="76"/>
      <c r="E4" s="76"/>
      <c r="F4" s="76"/>
      <c r="H4" s="18" t="s">
        <v>46</v>
      </c>
      <c r="M4" s="73" t="s">
        <v>2</v>
      </c>
      <c r="N4" s="76" t="s">
        <v>3</v>
      </c>
      <c r="O4" s="76"/>
      <c r="P4" s="76"/>
      <c r="Q4" s="76"/>
      <c r="T4" s="18" t="s">
        <v>46</v>
      </c>
    </row>
    <row r="5" spans="2:20" ht="19.899999999999999" customHeight="1" x14ac:dyDescent="0.3">
      <c r="B5" s="73"/>
      <c r="C5" s="19" t="s">
        <v>4</v>
      </c>
      <c r="D5" s="19" t="s">
        <v>5</v>
      </c>
      <c r="E5" s="19" t="s">
        <v>6</v>
      </c>
      <c r="F5" s="19" t="s">
        <v>7</v>
      </c>
      <c r="H5" s="20" t="s">
        <v>47</v>
      </c>
      <c r="M5" s="73"/>
      <c r="N5" s="19" t="s">
        <v>4</v>
      </c>
      <c r="O5" s="19" t="s">
        <v>5</v>
      </c>
      <c r="P5" s="19" t="s">
        <v>6</v>
      </c>
      <c r="Q5" s="19" t="s">
        <v>7</v>
      </c>
      <c r="T5" s="20" t="s">
        <v>47</v>
      </c>
    </row>
    <row r="6" spans="2:20" ht="19.899999999999999" customHeight="1" x14ac:dyDescent="0.25">
      <c r="B6" s="7" t="s">
        <v>8</v>
      </c>
      <c r="C6" s="7">
        <v>1</v>
      </c>
      <c r="D6" s="7">
        <v>0</v>
      </c>
      <c r="E6" s="7" t="s">
        <v>9</v>
      </c>
      <c r="F6" s="7" t="s">
        <v>10</v>
      </c>
      <c r="H6" s="17">
        <f>AVERAGEIFS(C6:C23,C6:C23,"&gt;=1",D6:D23,"&gt;=1")</f>
        <v>2.5714285714285716</v>
      </c>
      <c r="M6" s="7" t="s">
        <v>8</v>
      </c>
      <c r="N6" s="7">
        <v>1</v>
      </c>
      <c r="O6" s="7">
        <v>0</v>
      </c>
      <c r="P6" s="7" t="s">
        <v>9</v>
      </c>
      <c r="Q6" s="7" t="s">
        <v>10</v>
      </c>
      <c r="T6" s="17"/>
    </row>
    <row r="7" spans="2:20" ht="19.899999999999999" customHeight="1" x14ac:dyDescent="0.25">
      <c r="B7" s="1" t="s">
        <v>11</v>
      </c>
      <c r="C7" s="1">
        <v>0</v>
      </c>
      <c r="D7" s="1">
        <v>2</v>
      </c>
      <c r="E7" s="1" t="s">
        <v>12</v>
      </c>
      <c r="F7" s="1" t="s">
        <v>10</v>
      </c>
      <c r="M7" s="1" t="s">
        <v>11</v>
      </c>
      <c r="N7" s="1">
        <v>0</v>
      </c>
      <c r="O7" s="1">
        <v>2</v>
      </c>
      <c r="P7" s="1" t="s">
        <v>12</v>
      </c>
      <c r="Q7" s="1" t="s">
        <v>10</v>
      </c>
    </row>
    <row r="8" spans="2:20" ht="19.899999999999999" customHeight="1" x14ac:dyDescent="0.25">
      <c r="B8" s="1" t="s">
        <v>13</v>
      </c>
      <c r="C8" s="1">
        <v>3</v>
      </c>
      <c r="D8" s="1">
        <v>2</v>
      </c>
      <c r="E8" s="1" t="s">
        <v>9</v>
      </c>
      <c r="F8" s="1" t="s">
        <v>14</v>
      </c>
      <c r="M8" s="1" t="s">
        <v>13</v>
      </c>
      <c r="N8" s="1">
        <v>3</v>
      </c>
      <c r="O8" s="1">
        <v>2</v>
      </c>
      <c r="P8" s="1" t="s">
        <v>9</v>
      </c>
      <c r="Q8" s="1" t="s">
        <v>14</v>
      </c>
    </row>
    <row r="9" spans="2:20" ht="19.899999999999999" customHeight="1" x14ac:dyDescent="0.25">
      <c r="B9" s="7" t="s">
        <v>15</v>
      </c>
      <c r="C9" s="7">
        <v>2</v>
      </c>
      <c r="D9" s="7">
        <v>1</v>
      </c>
      <c r="E9" s="7" t="s">
        <v>9</v>
      </c>
      <c r="F9" s="7" t="s">
        <v>10</v>
      </c>
      <c r="M9" s="7" t="s">
        <v>15</v>
      </c>
      <c r="N9" s="7">
        <v>2</v>
      </c>
      <c r="O9" s="7">
        <v>1</v>
      </c>
      <c r="P9" s="7" t="s">
        <v>9</v>
      </c>
      <c r="Q9" s="7" t="s">
        <v>10</v>
      </c>
    </row>
    <row r="10" spans="2:20" ht="19.899999999999999" customHeight="1" x14ac:dyDescent="0.25">
      <c r="B10" s="1" t="s">
        <v>16</v>
      </c>
      <c r="C10" s="1">
        <v>0</v>
      </c>
      <c r="D10" s="1">
        <v>0</v>
      </c>
      <c r="E10" s="1" t="s">
        <v>12</v>
      </c>
      <c r="F10" s="1" t="s">
        <v>17</v>
      </c>
      <c r="M10" s="1" t="s">
        <v>16</v>
      </c>
      <c r="N10" s="1">
        <v>0</v>
      </c>
      <c r="O10" s="1">
        <v>0</v>
      </c>
      <c r="P10" s="1" t="s">
        <v>12</v>
      </c>
      <c r="Q10" s="1" t="s">
        <v>17</v>
      </c>
    </row>
    <row r="11" spans="2:20" ht="19.899999999999999" customHeight="1" x14ac:dyDescent="0.25">
      <c r="B11" s="1" t="s">
        <v>13</v>
      </c>
      <c r="C11" s="1">
        <v>4</v>
      </c>
      <c r="D11" s="1">
        <v>0</v>
      </c>
      <c r="E11" s="1" t="s">
        <v>9</v>
      </c>
      <c r="F11" s="1" t="s">
        <v>10</v>
      </c>
      <c r="M11" s="1" t="s">
        <v>13</v>
      </c>
      <c r="N11" s="1">
        <v>4</v>
      </c>
      <c r="O11" s="1">
        <v>0</v>
      </c>
      <c r="P11" s="1" t="s">
        <v>9</v>
      </c>
      <c r="Q11" s="1" t="s">
        <v>10</v>
      </c>
    </row>
    <row r="12" spans="2:20" ht="19.899999999999999" customHeight="1" x14ac:dyDescent="0.25">
      <c r="B12" s="1" t="s">
        <v>35</v>
      </c>
      <c r="C12" s="1">
        <v>1</v>
      </c>
      <c r="D12" s="1">
        <v>2</v>
      </c>
      <c r="E12" s="1" t="s">
        <v>12</v>
      </c>
      <c r="F12" s="1" t="s">
        <v>17</v>
      </c>
      <c r="M12" s="1" t="s">
        <v>35</v>
      </c>
      <c r="N12" s="1">
        <v>1</v>
      </c>
      <c r="O12" s="1">
        <v>2</v>
      </c>
      <c r="P12" s="1" t="s">
        <v>12</v>
      </c>
      <c r="Q12" s="1" t="s">
        <v>17</v>
      </c>
    </row>
    <row r="13" spans="2:20" ht="19.899999999999999" customHeight="1" x14ac:dyDescent="0.25">
      <c r="B13" s="1" t="s">
        <v>36</v>
      </c>
      <c r="C13" s="1">
        <v>0</v>
      </c>
      <c r="D13" s="1">
        <v>1</v>
      </c>
      <c r="E13" s="1" t="s">
        <v>9</v>
      </c>
      <c r="F13" s="1" t="s">
        <v>14</v>
      </c>
      <c r="M13" s="1" t="s">
        <v>36</v>
      </c>
      <c r="N13" s="1">
        <v>0</v>
      </c>
      <c r="O13" s="1">
        <v>1</v>
      </c>
      <c r="P13" s="1" t="s">
        <v>9</v>
      </c>
      <c r="Q13" s="1" t="s">
        <v>14</v>
      </c>
    </row>
    <row r="14" spans="2:20" ht="19.899999999999999" customHeight="1" x14ac:dyDescent="0.25">
      <c r="B14" s="1" t="s">
        <v>37</v>
      </c>
      <c r="C14" s="1">
        <v>0</v>
      </c>
      <c r="D14" s="1">
        <v>1</v>
      </c>
      <c r="E14" s="1" t="s">
        <v>9</v>
      </c>
      <c r="F14" s="1" t="s">
        <v>17</v>
      </c>
      <c r="M14" s="1" t="s">
        <v>37</v>
      </c>
      <c r="N14" s="1">
        <v>0</v>
      </c>
      <c r="O14" s="1">
        <v>1</v>
      </c>
      <c r="P14" s="1" t="s">
        <v>9</v>
      </c>
      <c r="Q14" s="1" t="s">
        <v>17</v>
      </c>
    </row>
    <row r="15" spans="2:20" ht="19.899999999999999" customHeight="1" x14ac:dyDescent="0.25">
      <c r="B15" s="1" t="s">
        <v>38</v>
      </c>
      <c r="C15" s="1">
        <v>3</v>
      </c>
      <c r="D15" s="1">
        <v>1</v>
      </c>
      <c r="E15" s="1" t="s">
        <v>9</v>
      </c>
      <c r="F15" s="1" t="s">
        <v>10</v>
      </c>
      <c r="M15" s="1" t="s">
        <v>38</v>
      </c>
      <c r="N15" s="1">
        <v>3</v>
      </c>
      <c r="O15" s="1">
        <v>1</v>
      </c>
      <c r="P15" s="1" t="s">
        <v>9</v>
      </c>
      <c r="Q15" s="1" t="s">
        <v>10</v>
      </c>
    </row>
    <row r="16" spans="2:20" ht="19.899999999999999" customHeight="1" x14ac:dyDescent="0.25">
      <c r="B16" s="1" t="s">
        <v>11</v>
      </c>
      <c r="C16" s="1">
        <v>2</v>
      </c>
      <c r="D16" s="1">
        <v>0</v>
      </c>
      <c r="E16" s="1" t="s">
        <v>12</v>
      </c>
      <c r="F16" s="1" t="s">
        <v>14</v>
      </c>
      <c r="M16" s="1" t="s">
        <v>11</v>
      </c>
      <c r="N16" s="1">
        <v>2</v>
      </c>
      <c r="O16" s="1">
        <v>0</v>
      </c>
      <c r="P16" s="1" t="s">
        <v>12</v>
      </c>
      <c r="Q16" s="1" t="s">
        <v>14</v>
      </c>
    </row>
    <row r="17" spans="2:17" ht="19.899999999999999" customHeight="1" x14ac:dyDescent="0.25">
      <c r="B17" s="1" t="s">
        <v>39</v>
      </c>
      <c r="C17" s="1">
        <v>1</v>
      </c>
      <c r="D17" s="1">
        <v>0</v>
      </c>
      <c r="E17" s="1" t="s">
        <v>12</v>
      </c>
      <c r="F17" s="1" t="s">
        <v>14</v>
      </c>
      <c r="M17" s="1" t="s">
        <v>39</v>
      </c>
      <c r="N17" s="1">
        <v>1</v>
      </c>
      <c r="O17" s="1">
        <v>0</v>
      </c>
      <c r="P17" s="1" t="s">
        <v>12</v>
      </c>
      <c r="Q17" s="1" t="s">
        <v>14</v>
      </c>
    </row>
    <row r="18" spans="2:17" ht="19.899999999999999" customHeight="1" x14ac:dyDescent="0.25">
      <c r="B18" s="1" t="s">
        <v>38</v>
      </c>
      <c r="C18" s="1">
        <v>3</v>
      </c>
      <c r="D18" s="1">
        <v>1</v>
      </c>
      <c r="E18" s="1" t="s">
        <v>9</v>
      </c>
      <c r="F18" s="1" t="s">
        <v>17</v>
      </c>
      <c r="M18" s="1" t="s">
        <v>38</v>
      </c>
      <c r="N18" s="1">
        <v>3</v>
      </c>
      <c r="O18" s="1">
        <v>1</v>
      </c>
      <c r="P18" s="1" t="s">
        <v>9</v>
      </c>
      <c r="Q18" s="1" t="s">
        <v>17</v>
      </c>
    </row>
    <row r="19" spans="2:17" ht="19.899999999999999" customHeight="1" x14ac:dyDescent="0.25">
      <c r="B19" s="1" t="s">
        <v>35</v>
      </c>
      <c r="C19" s="1">
        <v>3</v>
      </c>
      <c r="D19" s="1">
        <v>0</v>
      </c>
      <c r="E19" s="1" t="s">
        <v>9</v>
      </c>
      <c r="F19" s="1" t="s">
        <v>17</v>
      </c>
      <c r="M19" s="1" t="s">
        <v>35</v>
      </c>
      <c r="N19" s="1">
        <v>3</v>
      </c>
      <c r="O19" s="1">
        <v>0</v>
      </c>
      <c r="P19" s="1" t="s">
        <v>9</v>
      </c>
      <c r="Q19" s="1" t="s">
        <v>17</v>
      </c>
    </row>
    <row r="20" spans="2:17" ht="19.899999999999999" customHeight="1" x14ac:dyDescent="0.25">
      <c r="B20" s="1" t="s">
        <v>13</v>
      </c>
      <c r="C20" s="1">
        <v>2</v>
      </c>
      <c r="D20" s="1">
        <v>2</v>
      </c>
      <c r="E20" s="1" t="s">
        <v>12</v>
      </c>
      <c r="F20" s="1" t="s">
        <v>10</v>
      </c>
      <c r="M20" s="1" t="s">
        <v>13</v>
      </c>
      <c r="N20" s="1">
        <v>2</v>
      </c>
      <c r="O20" s="1">
        <v>2</v>
      </c>
      <c r="P20" s="1" t="s">
        <v>12</v>
      </c>
      <c r="Q20" s="1" t="s">
        <v>10</v>
      </c>
    </row>
    <row r="21" spans="2:17" ht="19.899999999999999" customHeight="1" x14ac:dyDescent="0.25">
      <c r="B21" s="1" t="s">
        <v>15</v>
      </c>
      <c r="C21" s="1">
        <v>4</v>
      </c>
      <c r="D21" s="1">
        <v>1</v>
      </c>
      <c r="E21" s="1" t="s">
        <v>9</v>
      </c>
      <c r="F21" s="1" t="s">
        <v>10</v>
      </c>
      <c r="M21" s="1" t="s">
        <v>15</v>
      </c>
      <c r="N21" s="1">
        <v>4</v>
      </c>
      <c r="O21" s="1">
        <v>1</v>
      </c>
      <c r="P21" s="1" t="s">
        <v>9</v>
      </c>
      <c r="Q21" s="1" t="s">
        <v>10</v>
      </c>
    </row>
    <row r="22" spans="2:17" ht="19.899999999999999" customHeight="1" x14ac:dyDescent="0.25">
      <c r="B22" s="1" t="s">
        <v>36</v>
      </c>
      <c r="C22" s="1">
        <v>0</v>
      </c>
      <c r="D22" s="1">
        <v>0</v>
      </c>
      <c r="E22" s="1" t="s">
        <v>9</v>
      </c>
      <c r="F22" s="1" t="s">
        <v>17</v>
      </c>
      <c r="M22" s="1" t="s">
        <v>36</v>
      </c>
      <c r="N22" s="1">
        <v>0</v>
      </c>
      <c r="O22" s="1">
        <v>0</v>
      </c>
      <c r="P22" s="1" t="s">
        <v>9</v>
      </c>
      <c r="Q22" s="1" t="s">
        <v>17</v>
      </c>
    </row>
    <row r="23" spans="2:17" ht="19.899999999999999" customHeight="1" x14ac:dyDescent="0.25">
      <c r="B23" s="1" t="s">
        <v>40</v>
      </c>
      <c r="C23" s="1">
        <v>2</v>
      </c>
      <c r="D23" s="1">
        <v>0</v>
      </c>
      <c r="E23" s="1" t="s">
        <v>12</v>
      </c>
      <c r="F23" s="1" t="s">
        <v>14</v>
      </c>
      <c r="M23" s="1" t="s">
        <v>40</v>
      </c>
      <c r="N23" s="1">
        <v>2</v>
      </c>
      <c r="O23" s="1">
        <v>0</v>
      </c>
      <c r="P23" s="1" t="s">
        <v>12</v>
      </c>
      <c r="Q23" s="1" t="s">
        <v>14</v>
      </c>
    </row>
  </sheetData>
  <mergeCells count="6">
    <mergeCell ref="N4:Q4"/>
    <mergeCell ref="M2:Q2"/>
    <mergeCell ref="B4:B5"/>
    <mergeCell ref="C4:F4"/>
    <mergeCell ref="B2:F2"/>
    <mergeCell ref="M4:M5"/>
  </mergeCells>
  <conditionalFormatting sqref="C6:D23 L11">
    <cfRule type="expression" dxfId="10" priority="2">
      <formula>($C6&gt;=1)*($D6&gt;=1)</formula>
    </cfRule>
  </conditionalFormatting>
  <conditionalFormatting sqref="N6:O23">
    <cfRule type="expression" dxfId="9" priority="1">
      <formula>($C6&gt;=1)*($D6&gt;=1)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S23"/>
  <sheetViews>
    <sheetView showGridLines="0" zoomScale="80" zoomScaleNormal="80" workbookViewId="0">
      <selection activeCell="H6" sqref="H6"/>
    </sheetView>
  </sheetViews>
  <sheetFormatPr defaultColWidth="9.140625" defaultRowHeight="19.899999999999999" customHeight="1" x14ac:dyDescent="0.25"/>
  <cols>
    <col min="1" max="1" width="4.140625" style="15" customWidth="1"/>
    <col min="2" max="2" width="13.42578125" style="15" customWidth="1"/>
    <col min="3" max="3" width="11.28515625" style="15" customWidth="1"/>
    <col min="4" max="4" width="12.7109375" style="15" customWidth="1"/>
    <col min="5" max="5" width="12.42578125" style="15" customWidth="1"/>
    <col min="6" max="6" width="14.140625" style="15" customWidth="1"/>
    <col min="7" max="7" width="5.7109375" style="15" customWidth="1"/>
    <col min="8" max="8" width="36" style="15" bestFit="1" customWidth="1"/>
    <col min="9" max="12" width="9.140625" style="15"/>
    <col min="13" max="13" width="12.85546875" style="15" bestFit="1" customWidth="1"/>
    <col min="14" max="18" width="9.140625" style="15"/>
    <col min="19" max="19" width="31.28515625" style="15" bestFit="1" customWidth="1"/>
    <col min="20" max="16384" width="9.140625" style="15"/>
  </cols>
  <sheetData>
    <row r="2" spans="2:19" ht="19.899999999999999" customHeight="1" thickBot="1" x14ac:dyDescent="0.3">
      <c r="B2" s="71" t="s">
        <v>53</v>
      </c>
      <c r="C2" s="71"/>
      <c r="D2" s="71"/>
      <c r="E2" s="71"/>
      <c r="F2" s="71"/>
      <c r="M2" s="71" t="s">
        <v>56</v>
      </c>
      <c r="N2" s="71"/>
      <c r="O2" s="71"/>
      <c r="P2" s="71"/>
      <c r="Q2" s="71"/>
    </row>
    <row r="3" spans="2:19" ht="19.899999999999999" customHeight="1" thickTop="1" x14ac:dyDescent="0.25"/>
    <row r="4" spans="2:19" ht="19.899999999999999" customHeight="1" x14ac:dyDescent="0.25">
      <c r="B4" s="73" t="s">
        <v>2</v>
      </c>
      <c r="C4" s="73" t="s">
        <v>3</v>
      </c>
      <c r="D4" s="73"/>
      <c r="E4" s="73"/>
      <c r="F4" s="73"/>
      <c r="H4" s="4" t="s">
        <v>48</v>
      </c>
      <c r="M4" s="73" t="s">
        <v>2</v>
      </c>
      <c r="N4" s="73" t="s">
        <v>3</v>
      </c>
      <c r="O4" s="73"/>
      <c r="P4" s="73"/>
      <c r="Q4" s="73"/>
      <c r="S4" s="4" t="s">
        <v>48</v>
      </c>
    </row>
    <row r="5" spans="2:19" ht="19.899999999999999" customHeight="1" x14ac:dyDescent="0.25">
      <c r="B5" s="73"/>
      <c r="C5" s="5" t="s">
        <v>4</v>
      </c>
      <c r="D5" s="5" t="s">
        <v>5</v>
      </c>
      <c r="E5" s="5" t="s">
        <v>6</v>
      </c>
      <c r="F5" s="5" t="s">
        <v>7</v>
      </c>
      <c r="H5" s="6" t="s">
        <v>49</v>
      </c>
      <c r="M5" s="73"/>
      <c r="N5" s="5" t="s">
        <v>4</v>
      </c>
      <c r="O5" s="5" t="s">
        <v>5</v>
      </c>
      <c r="P5" s="5" t="s">
        <v>6</v>
      </c>
      <c r="Q5" s="5" t="s">
        <v>7</v>
      </c>
      <c r="S5" s="6" t="s">
        <v>49</v>
      </c>
    </row>
    <row r="6" spans="2:19" ht="19.899999999999999" customHeight="1" x14ac:dyDescent="0.25">
      <c r="B6" s="21" t="s">
        <v>8</v>
      </c>
      <c r="C6" s="21">
        <v>1</v>
      </c>
      <c r="D6" s="21">
        <v>0</v>
      </c>
      <c r="E6" s="21" t="s">
        <v>9</v>
      </c>
      <c r="F6" s="21" t="s">
        <v>10</v>
      </c>
      <c r="H6" s="17">
        <f>AVERAGEIFS(C6:C23,B6:B23,"*Korea")</f>
        <v>2</v>
      </c>
      <c r="M6" s="21" t="s">
        <v>8</v>
      </c>
      <c r="N6" s="21">
        <v>1</v>
      </c>
      <c r="O6" s="21">
        <v>0</v>
      </c>
      <c r="P6" s="21" t="s">
        <v>9</v>
      </c>
      <c r="Q6" s="21" t="s">
        <v>10</v>
      </c>
      <c r="S6" s="17"/>
    </row>
    <row r="7" spans="2:19" ht="19.899999999999999" customHeight="1" x14ac:dyDescent="0.25">
      <c r="B7" s="22" t="s">
        <v>11</v>
      </c>
      <c r="C7" s="22">
        <v>0</v>
      </c>
      <c r="D7" s="22">
        <v>2</v>
      </c>
      <c r="E7" s="22" t="s">
        <v>12</v>
      </c>
      <c r="F7" s="22" t="s">
        <v>10</v>
      </c>
      <c r="M7" s="22" t="s">
        <v>11</v>
      </c>
      <c r="N7" s="22">
        <v>0</v>
      </c>
      <c r="O7" s="22">
        <v>2</v>
      </c>
      <c r="P7" s="22" t="s">
        <v>12</v>
      </c>
      <c r="Q7" s="22" t="s">
        <v>10</v>
      </c>
    </row>
    <row r="8" spans="2:19" ht="19.899999999999999" customHeight="1" x14ac:dyDescent="0.25">
      <c r="B8" s="22" t="s">
        <v>13</v>
      </c>
      <c r="C8" s="22">
        <v>3</v>
      </c>
      <c r="D8" s="22">
        <v>2</v>
      </c>
      <c r="E8" s="22" t="s">
        <v>9</v>
      </c>
      <c r="F8" s="22" t="s">
        <v>14</v>
      </c>
      <c r="M8" s="22" t="s">
        <v>13</v>
      </c>
      <c r="N8" s="22">
        <v>3</v>
      </c>
      <c r="O8" s="22">
        <v>2</v>
      </c>
      <c r="P8" s="22" t="s">
        <v>9</v>
      </c>
      <c r="Q8" s="22" t="s">
        <v>14</v>
      </c>
    </row>
    <row r="9" spans="2:19" ht="19.899999999999999" customHeight="1" x14ac:dyDescent="0.25">
      <c r="B9" s="21" t="s">
        <v>15</v>
      </c>
      <c r="C9" s="21">
        <v>2</v>
      </c>
      <c r="D9" s="21">
        <v>1</v>
      </c>
      <c r="E9" s="21" t="s">
        <v>9</v>
      </c>
      <c r="F9" s="21" t="s">
        <v>10</v>
      </c>
      <c r="M9" s="21" t="s">
        <v>15</v>
      </c>
      <c r="N9" s="21">
        <v>2</v>
      </c>
      <c r="O9" s="21">
        <v>1</v>
      </c>
      <c r="P9" s="21" t="s">
        <v>9</v>
      </c>
      <c r="Q9" s="21" t="s">
        <v>10</v>
      </c>
    </row>
    <row r="10" spans="2:19" ht="19.899999999999999" customHeight="1" x14ac:dyDescent="0.25">
      <c r="B10" s="22" t="s">
        <v>16</v>
      </c>
      <c r="C10" s="22">
        <v>0</v>
      </c>
      <c r="D10" s="22">
        <v>0</v>
      </c>
      <c r="E10" s="22" t="s">
        <v>12</v>
      </c>
      <c r="F10" s="22" t="s">
        <v>17</v>
      </c>
      <c r="M10" s="22" t="s">
        <v>16</v>
      </c>
      <c r="N10" s="22">
        <v>0</v>
      </c>
      <c r="O10" s="22">
        <v>0</v>
      </c>
      <c r="P10" s="22" t="s">
        <v>12</v>
      </c>
      <c r="Q10" s="22" t="s">
        <v>17</v>
      </c>
    </row>
    <row r="11" spans="2:19" ht="19.899999999999999" customHeight="1" x14ac:dyDescent="0.25">
      <c r="B11" s="22" t="s">
        <v>13</v>
      </c>
      <c r="C11" s="22">
        <v>4</v>
      </c>
      <c r="D11" s="22">
        <v>0</v>
      </c>
      <c r="E11" s="22" t="s">
        <v>9</v>
      </c>
      <c r="F11" s="22" t="s">
        <v>10</v>
      </c>
      <c r="M11" s="22" t="s">
        <v>13</v>
      </c>
      <c r="N11" s="22">
        <v>4</v>
      </c>
      <c r="O11" s="22">
        <v>0</v>
      </c>
      <c r="P11" s="22" t="s">
        <v>9</v>
      </c>
      <c r="Q11" s="22" t="s">
        <v>10</v>
      </c>
    </row>
    <row r="12" spans="2:19" ht="19.899999999999999" customHeight="1" x14ac:dyDescent="0.25">
      <c r="B12" s="23" t="s">
        <v>35</v>
      </c>
      <c r="C12" s="23">
        <v>1</v>
      </c>
      <c r="D12" s="22">
        <v>2</v>
      </c>
      <c r="E12" s="22" t="s">
        <v>12</v>
      </c>
      <c r="F12" s="22" t="s">
        <v>17</v>
      </c>
      <c r="M12" s="23" t="s">
        <v>35</v>
      </c>
      <c r="N12" s="23">
        <v>1</v>
      </c>
      <c r="O12" s="22">
        <v>2</v>
      </c>
      <c r="P12" s="22" t="s">
        <v>12</v>
      </c>
      <c r="Q12" s="22" t="s">
        <v>17</v>
      </c>
    </row>
    <row r="13" spans="2:19" ht="19.899999999999999" customHeight="1" x14ac:dyDescent="0.25">
      <c r="B13" s="22" t="s">
        <v>36</v>
      </c>
      <c r="C13" s="22">
        <v>0</v>
      </c>
      <c r="D13" s="22">
        <v>1</v>
      </c>
      <c r="E13" s="22" t="s">
        <v>9</v>
      </c>
      <c r="F13" s="22" t="s">
        <v>14</v>
      </c>
      <c r="M13" s="22" t="s">
        <v>36</v>
      </c>
      <c r="N13" s="22">
        <v>0</v>
      </c>
      <c r="O13" s="22">
        <v>1</v>
      </c>
      <c r="P13" s="22" t="s">
        <v>9</v>
      </c>
      <c r="Q13" s="22" t="s">
        <v>14</v>
      </c>
    </row>
    <row r="14" spans="2:19" ht="19.899999999999999" customHeight="1" x14ac:dyDescent="0.25">
      <c r="B14" s="22" t="s">
        <v>37</v>
      </c>
      <c r="C14" s="22">
        <v>0</v>
      </c>
      <c r="D14" s="22">
        <v>1</v>
      </c>
      <c r="E14" s="22" t="s">
        <v>9</v>
      </c>
      <c r="F14" s="22" t="s">
        <v>17</v>
      </c>
      <c r="M14" s="22" t="s">
        <v>37</v>
      </c>
      <c r="N14" s="22">
        <v>0</v>
      </c>
      <c r="O14" s="22">
        <v>1</v>
      </c>
      <c r="P14" s="22" t="s">
        <v>9</v>
      </c>
      <c r="Q14" s="22" t="s">
        <v>17</v>
      </c>
    </row>
    <row r="15" spans="2:19" ht="19.899999999999999" customHeight="1" x14ac:dyDescent="0.25">
      <c r="B15" s="22" t="s">
        <v>38</v>
      </c>
      <c r="C15" s="22">
        <v>3</v>
      </c>
      <c r="D15" s="22">
        <v>1</v>
      </c>
      <c r="E15" s="22" t="s">
        <v>9</v>
      </c>
      <c r="F15" s="22" t="s">
        <v>10</v>
      </c>
      <c r="M15" s="22" t="s">
        <v>38</v>
      </c>
      <c r="N15" s="22">
        <v>3</v>
      </c>
      <c r="O15" s="22">
        <v>1</v>
      </c>
      <c r="P15" s="22" t="s">
        <v>9</v>
      </c>
      <c r="Q15" s="22" t="s">
        <v>10</v>
      </c>
    </row>
    <row r="16" spans="2:19" ht="19.899999999999999" customHeight="1" x14ac:dyDescent="0.25">
      <c r="B16" s="22" t="s">
        <v>11</v>
      </c>
      <c r="C16" s="22">
        <v>2</v>
      </c>
      <c r="D16" s="22">
        <v>0</v>
      </c>
      <c r="E16" s="22" t="s">
        <v>12</v>
      </c>
      <c r="F16" s="22" t="s">
        <v>14</v>
      </c>
      <c r="H16" s="24"/>
      <c r="M16" s="22" t="s">
        <v>11</v>
      </c>
      <c r="N16" s="22">
        <v>2</v>
      </c>
      <c r="O16" s="22">
        <v>0</v>
      </c>
      <c r="P16" s="22" t="s">
        <v>12</v>
      </c>
      <c r="Q16" s="22" t="s">
        <v>14</v>
      </c>
    </row>
    <row r="17" spans="2:17" ht="19.899999999999999" customHeight="1" x14ac:dyDescent="0.25">
      <c r="B17" s="22" t="s">
        <v>39</v>
      </c>
      <c r="C17" s="22">
        <v>1</v>
      </c>
      <c r="D17" s="22">
        <v>0</v>
      </c>
      <c r="E17" s="22" t="s">
        <v>12</v>
      </c>
      <c r="F17" s="22" t="s">
        <v>14</v>
      </c>
      <c r="H17" s="24"/>
      <c r="M17" s="22" t="s">
        <v>39</v>
      </c>
      <c r="N17" s="22">
        <v>1</v>
      </c>
      <c r="O17" s="22">
        <v>0</v>
      </c>
      <c r="P17" s="22" t="s">
        <v>12</v>
      </c>
      <c r="Q17" s="22" t="s">
        <v>14</v>
      </c>
    </row>
    <row r="18" spans="2:17" ht="19.899999999999999" customHeight="1" x14ac:dyDescent="0.25">
      <c r="B18" s="22" t="s">
        <v>38</v>
      </c>
      <c r="C18" s="22">
        <v>3</v>
      </c>
      <c r="D18" s="22">
        <v>1</v>
      </c>
      <c r="E18" s="22" t="s">
        <v>9</v>
      </c>
      <c r="F18" s="22" t="s">
        <v>17</v>
      </c>
      <c r="H18" s="24"/>
      <c r="M18" s="22" t="s">
        <v>38</v>
      </c>
      <c r="N18" s="22">
        <v>3</v>
      </c>
      <c r="O18" s="22">
        <v>1</v>
      </c>
      <c r="P18" s="22" t="s">
        <v>9</v>
      </c>
      <c r="Q18" s="22" t="s">
        <v>17</v>
      </c>
    </row>
    <row r="19" spans="2:17" ht="19.899999999999999" customHeight="1" x14ac:dyDescent="0.25">
      <c r="B19" s="23" t="s">
        <v>35</v>
      </c>
      <c r="C19" s="23">
        <v>3</v>
      </c>
      <c r="D19" s="22">
        <v>0</v>
      </c>
      <c r="E19" s="22" t="s">
        <v>9</v>
      </c>
      <c r="F19" s="22" t="s">
        <v>17</v>
      </c>
      <c r="H19" s="24"/>
      <c r="M19" s="23" t="s">
        <v>35</v>
      </c>
      <c r="N19" s="23">
        <v>3</v>
      </c>
      <c r="O19" s="22">
        <v>0</v>
      </c>
      <c r="P19" s="22" t="s">
        <v>9</v>
      </c>
      <c r="Q19" s="22" t="s">
        <v>17</v>
      </c>
    </row>
    <row r="20" spans="2:17" ht="19.899999999999999" customHeight="1" x14ac:dyDescent="0.25">
      <c r="B20" s="22" t="s">
        <v>13</v>
      </c>
      <c r="C20" s="22">
        <v>2</v>
      </c>
      <c r="D20" s="22">
        <v>2</v>
      </c>
      <c r="E20" s="22" t="s">
        <v>12</v>
      </c>
      <c r="F20" s="22" t="s">
        <v>10</v>
      </c>
      <c r="H20" s="24"/>
      <c r="M20" s="22" t="s">
        <v>13</v>
      </c>
      <c r="N20" s="22">
        <v>2</v>
      </c>
      <c r="O20" s="22">
        <v>2</v>
      </c>
      <c r="P20" s="22" t="s">
        <v>12</v>
      </c>
      <c r="Q20" s="22" t="s">
        <v>10</v>
      </c>
    </row>
    <row r="21" spans="2:17" ht="19.899999999999999" customHeight="1" x14ac:dyDescent="0.25">
      <c r="B21" s="22" t="s">
        <v>15</v>
      </c>
      <c r="C21" s="22">
        <v>4</v>
      </c>
      <c r="D21" s="22">
        <v>1</v>
      </c>
      <c r="E21" s="22" t="s">
        <v>9</v>
      </c>
      <c r="F21" s="22" t="s">
        <v>10</v>
      </c>
      <c r="M21" s="22" t="s">
        <v>15</v>
      </c>
      <c r="N21" s="22">
        <v>4</v>
      </c>
      <c r="O21" s="22">
        <v>1</v>
      </c>
      <c r="P21" s="22" t="s">
        <v>9</v>
      </c>
      <c r="Q21" s="22" t="s">
        <v>10</v>
      </c>
    </row>
    <row r="22" spans="2:17" ht="19.899999999999999" customHeight="1" x14ac:dyDescent="0.25">
      <c r="B22" s="22" t="s">
        <v>36</v>
      </c>
      <c r="C22" s="22">
        <v>0</v>
      </c>
      <c r="D22" s="22">
        <v>0</v>
      </c>
      <c r="E22" s="22" t="s">
        <v>9</v>
      </c>
      <c r="F22" s="22" t="s">
        <v>17</v>
      </c>
      <c r="M22" s="22" t="s">
        <v>36</v>
      </c>
      <c r="N22" s="22">
        <v>0</v>
      </c>
      <c r="O22" s="22">
        <v>0</v>
      </c>
      <c r="P22" s="22" t="s">
        <v>9</v>
      </c>
      <c r="Q22" s="22" t="s">
        <v>17</v>
      </c>
    </row>
    <row r="23" spans="2:17" ht="19.899999999999999" customHeight="1" x14ac:dyDescent="0.25">
      <c r="B23" s="23" t="s">
        <v>40</v>
      </c>
      <c r="C23" s="23">
        <v>2</v>
      </c>
      <c r="D23" s="22">
        <v>0</v>
      </c>
      <c r="E23" s="22" t="s">
        <v>12</v>
      </c>
      <c r="F23" s="22" t="s">
        <v>14</v>
      </c>
      <c r="M23" s="23" t="s">
        <v>40</v>
      </c>
      <c r="N23" s="23">
        <v>2</v>
      </c>
      <c r="O23" s="22">
        <v>0</v>
      </c>
      <c r="P23" s="22" t="s">
        <v>12</v>
      </c>
      <c r="Q23" s="22" t="s">
        <v>14</v>
      </c>
    </row>
  </sheetData>
  <mergeCells count="6">
    <mergeCell ref="N4:Q4"/>
    <mergeCell ref="M2:Q2"/>
    <mergeCell ref="B4:B5"/>
    <mergeCell ref="C4:F4"/>
    <mergeCell ref="B2:F2"/>
    <mergeCell ref="M4:M5"/>
  </mergeCells>
  <conditionalFormatting sqref="L11">
    <cfRule type="expression" dxfId="8" priority="2">
      <formula>($C11&gt;=1)*($D11&gt;=1)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Function Overview</vt:lpstr>
      <vt:lpstr>Dataset</vt:lpstr>
      <vt:lpstr>Equal to a Value</vt:lpstr>
      <vt:lpstr>Blank</vt:lpstr>
      <vt:lpstr>Not Blank</vt:lpstr>
      <vt:lpstr>Greater Than a Value</vt:lpstr>
      <vt:lpstr>Multiple Criteria Exm-1</vt:lpstr>
      <vt:lpstr>Multiple Criterion Exam-2</vt:lpstr>
      <vt:lpstr>Partial Match</vt:lpstr>
      <vt:lpstr>Using Reference Cell</vt:lpstr>
      <vt:lpstr>Date 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2023-06-22T05:26:34Z</dcterms:modified>
</cp:coreProperties>
</file>