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3)\"/>
    </mc:Choice>
  </mc:AlternateContent>
  <xr:revisionPtr revIDLastSave="0" documentId="13_ncr:1_{142FB803-66F4-4BE9-BD8F-519512836976}" xr6:coauthVersionLast="47" xr6:coauthVersionMax="47" xr10:uidLastSave="{00000000-0000-0000-0000-000000000000}"/>
  <bookViews>
    <workbookView xWindow="-120" yWindow="-120" windowWidth="29040" windowHeight="15840" firstSheet="2" activeTab="7" xr2:uid="{60FA3FA2-DB7F-42E8-B1A7-94751CBB2649}"/>
  </bookViews>
  <sheets>
    <sheet name="Dataset Overview" sheetId="9" r:id="rId1"/>
    <sheet name="SUMPRODUCT_Date Range" sheetId="1" r:id="rId2"/>
    <sheet name="After Fixed Date" sheetId="7" r:id="rId3"/>
    <sheet name="Before Fixed Date" sheetId="8" r:id="rId4"/>
    <sheet name="SUMPRODUCT_Month" sheetId="5" r:id="rId5"/>
    <sheet name="Date Range_Weekend" sheetId="6" r:id="rId6"/>
    <sheet name="Date Range_Single Criteria" sheetId="2" r:id="rId7"/>
    <sheet name="Date Range_Multiple Criteria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H7" i="6"/>
  <c r="G6" i="5"/>
  <c r="G6" i="8"/>
  <c r="G6" i="7"/>
  <c r="G6" i="1"/>
  <c r="Z7" i="3"/>
  <c r="G7" i="2"/>
</calcChain>
</file>

<file path=xl/sharedStrings.xml><?xml version="1.0" encoding="utf-8"?>
<sst xmlns="http://schemas.openxmlformats.org/spreadsheetml/2006/main" count="336" uniqueCount="43">
  <si>
    <t>Item</t>
  </si>
  <si>
    <t>Order Date</t>
  </si>
  <si>
    <t>Start Date</t>
  </si>
  <si>
    <t>End Date</t>
  </si>
  <si>
    <t>Monitor</t>
  </si>
  <si>
    <t>Date</t>
  </si>
  <si>
    <t>Fridge</t>
  </si>
  <si>
    <t>Fan</t>
  </si>
  <si>
    <t>TV</t>
  </si>
  <si>
    <t>AC</t>
  </si>
  <si>
    <t>Items</t>
  </si>
  <si>
    <t>Quantity</t>
  </si>
  <si>
    <t>Unit Price</t>
  </si>
  <si>
    <t>Sales</t>
  </si>
  <si>
    <t>Total Sales</t>
  </si>
  <si>
    <t>Quantity*Price</t>
  </si>
  <si>
    <t>Sunday</t>
  </si>
  <si>
    <t>Saturday</t>
  </si>
  <si>
    <t>Thursday</t>
  </si>
  <si>
    <t>Wednesday</t>
  </si>
  <si>
    <t>Friday</t>
  </si>
  <si>
    <t>No. of Format</t>
  </si>
  <si>
    <t>Saturday-Sunday</t>
  </si>
  <si>
    <t xml:space="preserve">Week Starts </t>
  </si>
  <si>
    <t>Monday (2)</t>
  </si>
  <si>
    <t>Fixed Date</t>
  </si>
  <si>
    <t>&gt;=1-Jul-21</t>
  </si>
  <si>
    <t>Name of Day</t>
  </si>
  <si>
    <t>Weekday</t>
  </si>
  <si>
    <t>Using SUMPRODUCT on Date Range (Two Dates)</t>
  </si>
  <si>
    <t>Greater Than Date</t>
  </si>
  <si>
    <t>Less Than Date</t>
  </si>
  <si>
    <t>&lt;=8-Jul-21</t>
  </si>
  <si>
    <t>Using SUMPRODUCT in Month</t>
  </si>
  <si>
    <t>Using SUMPRODUCT on Weekends</t>
  </si>
  <si>
    <t>Using SUMPRODUCT with Single Criteria</t>
  </si>
  <si>
    <t>Using SUMPRODUCT with Multiple Criteria</t>
  </si>
  <si>
    <t>Try Yourself</t>
  </si>
  <si>
    <t>Using SUMPRODUCT Before Fixed Date</t>
  </si>
  <si>
    <t>Dataset Overview</t>
  </si>
  <si>
    <t>Using SUMPRODUCT after Fixed Date</t>
  </si>
  <si>
    <t>Tuesday</t>
  </si>
  <si>
    <t>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</si>
</sst>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15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5" fontId="0" fillId="5" borderId="13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0" fillId="5" borderId="5" xfId="1" applyNumberFormat="1" applyFont="1" applyFill="1" applyBorder="1" applyAlignment="1">
      <alignment horizontal="center" vertical="center"/>
    </xf>
    <xf numFmtId="164" fontId="0" fillId="5" borderId="2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5" fontId="0" fillId="5" borderId="4" xfId="0" applyNumberFormat="1" applyFill="1" applyBorder="1" applyAlignment="1">
      <alignment horizontal="center" vertical="center"/>
    </xf>
    <xf numFmtId="164" fontId="0" fillId="5" borderId="4" xfId="1" applyNumberFormat="1" applyFont="1" applyFill="1" applyBorder="1" applyAlignment="1">
      <alignment horizontal="center" vertical="center"/>
    </xf>
    <xf numFmtId="164" fontId="0" fillId="5" borderId="7" xfId="1" applyNumberFormat="1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0" fillId="5" borderId="8" xfId="1" applyNumberFormat="1" applyFont="1" applyFill="1" applyBorder="1" applyAlignment="1">
      <alignment horizontal="center" vertical="center"/>
    </xf>
    <xf numFmtId="15" fontId="0" fillId="5" borderId="3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5" fillId="3" borderId="15" xfId="2" applyFont="1" applyFill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5" borderId="12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3E760-C9EF-4249-BD42-8336E010837D}">
  <dimension ref="A2:D17"/>
  <sheetViews>
    <sheetView showGridLines="0" zoomScaleNormal="100" workbookViewId="0">
      <selection activeCell="K20" sqref="K20"/>
    </sheetView>
  </sheetViews>
  <sheetFormatPr defaultRowHeight="20.100000000000001" customHeight="1" x14ac:dyDescent="0.25"/>
  <cols>
    <col min="1" max="1" width="4.5703125" style="1" customWidth="1"/>
    <col min="2" max="4" width="17.7109375" style="1" customWidth="1"/>
    <col min="5" max="5" width="9.140625" style="1" customWidth="1"/>
    <col min="6" max="16384" width="9.140625" style="1"/>
  </cols>
  <sheetData>
    <row r="2" spans="1:4" ht="20.100000000000001" customHeight="1" thickBot="1" x14ac:dyDescent="0.3">
      <c r="B2" s="42" t="s">
        <v>39</v>
      </c>
      <c r="C2" s="42"/>
      <c r="D2" s="42"/>
    </row>
    <row r="3" spans="1:4" ht="20.100000000000001" customHeight="1" thickTop="1" x14ac:dyDescent="0.25"/>
    <row r="4" spans="1:4" ht="20.100000000000001" customHeight="1" x14ac:dyDescent="0.25">
      <c r="B4" s="19" t="s">
        <v>10</v>
      </c>
      <c r="C4" s="21" t="s">
        <v>1</v>
      </c>
      <c r="D4" s="20" t="s">
        <v>13</v>
      </c>
    </row>
    <row r="5" spans="1:4" ht="20.100000000000001" customHeight="1" x14ac:dyDescent="0.25">
      <c r="A5" s="3"/>
      <c r="B5" s="5" t="s">
        <v>4</v>
      </c>
      <c r="C5" s="6">
        <v>44348</v>
      </c>
      <c r="D5" s="9">
        <v>2000</v>
      </c>
    </row>
    <row r="6" spans="1:4" ht="20.100000000000001" customHeight="1" x14ac:dyDescent="0.25">
      <c r="A6" s="3"/>
      <c r="B6" s="10" t="s">
        <v>6</v>
      </c>
      <c r="C6" s="11">
        <v>44354</v>
      </c>
      <c r="D6" s="9">
        <v>7500</v>
      </c>
    </row>
    <row r="7" spans="1:4" ht="20.100000000000001" customHeight="1" x14ac:dyDescent="0.25">
      <c r="A7" s="3"/>
      <c r="B7" s="10" t="s">
        <v>7</v>
      </c>
      <c r="C7" s="11">
        <v>44354</v>
      </c>
      <c r="D7" s="9">
        <v>1000</v>
      </c>
    </row>
    <row r="8" spans="1:4" ht="20.100000000000001" customHeight="1" x14ac:dyDescent="0.25">
      <c r="A8" s="3"/>
      <c r="B8" s="10" t="s">
        <v>8</v>
      </c>
      <c r="C8" s="11">
        <v>44366</v>
      </c>
      <c r="D8" s="9">
        <v>6000</v>
      </c>
    </row>
    <row r="9" spans="1:4" ht="20.100000000000001" customHeight="1" x14ac:dyDescent="0.25">
      <c r="A9" s="3"/>
      <c r="B9" s="10" t="s">
        <v>9</v>
      </c>
      <c r="C9" s="11">
        <v>44372</v>
      </c>
      <c r="D9" s="9">
        <v>8000</v>
      </c>
    </row>
    <row r="10" spans="1:4" ht="20.100000000000001" customHeight="1" x14ac:dyDescent="0.25">
      <c r="A10" s="3"/>
      <c r="B10" s="10" t="s">
        <v>4</v>
      </c>
      <c r="C10" s="11">
        <v>44378</v>
      </c>
      <c r="D10" s="9">
        <v>3750</v>
      </c>
    </row>
    <row r="11" spans="1:4" ht="20.100000000000001" customHeight="1" x14ac:dyDescent="0.25">
      <c r="A11" s="3"/>
      <c r="B11" s="10" t="s">
        <v>6</v>
      </c>
      <c r="C11" s="11">
        <v>44385</v>
      </c>
      <c r="D11" s="9">
        <v>6500</v>
      </c>
    </row>
    <row r="12" spans="1:4" ht="20.100000000000001" customHeight="1" x14ac:dyDescent="0.25">
      <c r="A12" s="3"/>
      <c r="B12" s="10" t="s">
        <v>7</v>
      </c>
      <c r="C12" s="11">
        <v>44390</v>
      </c>
      <c r="D12" s="9">
        <v>800</v>
      </c>
    </row>
    <row r="13" spans="1:4" ht="20.100000000000001" customHeight="1" x14ac:dyDescent="0.25">
      <c r="A13" s="3"/>
      <c r="B13" s="10" t="s">
        <v>8</v>
      </c>
      <c r="C13" s="17">
        <v>44396</v>
      </c>
      <c r="D13" s="9">
        <v>7200</v>
      </c>
    </row>
    <row r="14" spans="1:4" ht="20.100000000000001" customHeight="1" x14ac:dyDescent="0.25">
      <c r="A14" s="3"/>
      <c r="B14" s="18" t="s">
        <v>4</v>
      </c>
      <c r="C14" s="17">
        <v>44402</v>
      </c>
      <c r="D14" s="9">
        <v>2500</v>
      </c>
    </row>
    <row r="15" spans="1:4" ht="20.100000000000001" customHeight="1" x14ac:dyDescent="0.25">
      <c r="A15" s="3"/>
      <c r="B15" s="10" t="s">
        <v>8</v>
      </c>
      <c r="C15" s="17">
        <v>44396</v>
      </c>
      <c r="D15" s="9">
        <v>7500</v>
      </c>
    </row>
    <row r="16" spans="1:4" ht="20.100000000000001" customHeight="1" x14ac:dyDescent="0.25">
      <c r="A16" s="3"/>
      <c r="B16" s="10" t="s">
        <v>4</v>
      </c>
      <c r="C16" s="17">
        <v>44402</v>
      </c>
      <c r="D16" s="9">
        <v>5400</v>
      </c>
    </row>
    <row r="17" ht="19.5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8B3D-ECF2-4472-95AE-6566FB084F0C}">
  <dimension ref="A2:Z17"/>
  <sheetViews>
    <sheetView showGridLines="0" zoomScaleNormal="100" workbookViewId="0">
      <selection activeCell="G15" sqref="G15"/>
    </sheetView>
  </sheetViews>
  <sheetFormatPr defaultRowHeight="20.100000000000001" customHeight="1" x14ac:dyDescent="0.25"/>
  <cols>
    <col min="1" max="1" width="4.5703125" style="1" customWidth="1"/>
    <col min="2" max="2" width="14.28515625" style="1" customWidth="1"/>
    <col min="3" max="3" width="15.140625" style="1" customWidth="1"/>
    <col min="4" max="4" width="13.28515625" style="1" customWidth="1"/>
    <col min="5" max="5" width="3.7109375" style="1" customWidth="1"/>
    <col min="6" max="6" width="14" style="1" customWidth="1"/>
    <col min="7" max="7" width="14.28515625" style="1" customWidth="1"/>
    <col min="8" max="8" width="13.85546875" style="1" customWidth="1"/>
    <col min="9" max="9" width="34.42578125" style="1" customWidth="1"/>
    <col min="10" max="19" width="9.140625" style="1"/>
    <col min="20" max="20" width="11.7109375" style="1" customWidth="1"/>
    <col min="21" max="21" width="16.28515625" style="1" customWidth="1"/>
    <col min="22" max="22" width="11.7109375" style="1" customWidth="1"/>
    <col min="23" max="23" width="9.140625" style="1"/>
    <col min="24" max="24" width="12" style="1" bestFit="1" customWidth="1"/>
    <col min="25" max="25" width="13.42578125" style="1" customWidth="1"/>
    <col min="26" max="26" width="12.28515625" style="1" customWidth="1"/>
    <col min="27" max="16384" width="9.140625" style="1"/>
  </cols>
  <sheetData>
    <row r="2" spans="1:26" ht="20.100000000000001" customHeight="1" thickBot="1" x14ac:dyDescent="0.3">
      <c r="B2" s="42" t="s">
        <v>29</v>
      </c>
      <c r="C2" s="42"/>
      <c r="D2" s="42"/>
      <c r="E2" s="42"/>
      <c r="F2" s="42"/>
      <c r="G2" s="42"/>
      <c r="H2" s="42"/>
      <c r="T2" s="42" t="s">
        <v>37</v>
      </c>
      <c r="U2" s="42"/>
      <c r="V2" s="42"/>
      <c r="W2" s="42"/>
      <c r="X2" s="42"/>
      <c r="Y2" s="42"/>
      <c r="Z2" s="42"/>
    </row>
    <row r="3" spans="1:26" ht="20.100000000000001" customHeight="1" thickTop="1" x14ac:dyDescent="0.25"/>
    <row r="4" spans="1:26" ht="20.100000000000001" customHeight="1" x14ac:dyDescent="0.25">
      <c r="B4" s="19" t="s">
        <v>10</v>
      </c>
      <c r="C4" s="21" t="s">
        <v>1</v>
      </c>
      <c r="D4" s="20" t="s">
        <v>13</v>
      </c>
      <c r="G4" s="24" t="s">
        <v>2</v>
      </c>
      <c r="H4" s="24" t="s">
        <v>3</v>
      </c>
      <c r="T4" s="19" t="s">
        <v>10</v>
      </c>
      <c r="U4" s="21" t="s">
        <v>1</v>
      </c>
      <c r="V4" s="20" t="s">
        <v>13</v>
      </c>
      <c r="Y4" s="24" t="s">
        <v>2</v>
      </c>
      <c r="Z4" s="24" t="s">
        <v>3</v>
      </c>
    </row>
    <row r="5" spans="1:26" ht="20.100000000000001" customHeight="1" x14ac:dyDescent="0.25">
      <c r="A5" s="3"/>
      <c r="B5" s="5" t="s">
        <v>4</v>
      </c>
      <c r="C5" s="6">
        <v>44348</v>
      </c>
      <c r="D5" s="9">
        <v>2000</v>
      </c>
      <c r="F5" s="23" t="s">
        <v>5</v>
      </c>
      <c r="G5" s="25">
        <v>44348</v>
      </c>
      <c r="H5" s="25">
        <v>44385</v>
      </c>
      <c r="T5" s="5" t="s">
        <v>4</v>
      </c>
      <c r="U5" s="6">
        <v>44348</v>
      </c>
      <c r="V5" s="9">
        <v>2000</v>
      </c>
      <c r="X5" s="23" t="s">
        <v>5</v>
      </c>
      <c r="Y5" s="25">
        <v>44348</v>
      </c>
      <c r="Z5" s="25">
        <v>44385</v>
      </c>
    </row>
    <row r="6" spans="1:26" ht="20.100000000000001" customHeight="1" x14ac:dyDescent="0.25">
      <c r="A6" s="3"/>
      <c r="B6" s="10" t="s">
        <v>6</v>
      </c>
      <c r="C6" s="11">
        <v>44354</v>
      </c>
      <c r="D6" s="9">
        <v>7500</v>
      </c>
      <c r="F6" s="23" t="s">
        <v>14</v>
      </c>
      <c r="G6" s="41">
        <f>SUMPRODUCT((C5:C16&gt;=G5)*(C5:C16&lt;=H5)*D5:D16)</f>
        <v>34750</v>
      </c>
      <c r="H6" s="41"/>
      <c r="T6" s="10" t="s">
        <v>6</v>
      </c>
      <c r="U6" s="11">
        <v>44354</v>
      </c>
      <c r="V6" s="9">
        <v>7500</v>
      </c>
      <c r="X6" s="23" t="s">
        <v>14</v>
      </c>
      <c r="Y6" s="45"/>
      <c r="Z6" s="46"/>
    </row>
    <row r="7" spans="1:26" ht="20.100000000000001" customHeight="1" x14ac:dyDescent="0.25">
      <c r="A7" s="3"/>
      <c r="B7" s="10" t="s">
        <v>7</v>
      </c>
      <c r="C7" s="11">
        <v>44354</v>
      </c>
      <c r="D7" s="9">
        <v>1000</v>
      </c>
      <c r="T7" s="10" t="s">
        <v>7</v>
      </c>
      <c r="U7" s="11">
        <v>44354</v>
      </c>
      <c r="V7" s="9">
        <v>1000</v>
      </c>
    </row>
    <row r="8" spans="1:26" ht="20.100000000000001" customHeight="1" x14ac:dyDescent="0.25">
      <c r="A8" s="3"/>
      <c r="B8" s="10" t="s">
        <v>8</v>
      </c>
      <c r="C8" s="11">
        <v>44366</v>
      </c>
      <c r="D8" s="9">
        <v>6000</v>
      </c>
      <c r="T8" s="10" t="s">
        <v>8</v>
      </c>
      <c r="U8" s="11">
        <v>44366</v>
      </c>
      <c r="V8" s="9">
        <v>6000</v>
      </c>
    </row>
    <row r="9" spans="1:26" ht="20.100000000000001" customHeight="1" x14ac:dyDescent="0.25">
      <c r="A9" s="3"/>
      <c r="B9" s="10" t="s">
        <v>9</v>
      </c>
      <c r="C9" s="11">
        <v>44372</v>
      </c>
      <c r="D9" s="9">
        <v>8000</v>
      </c>
      <c r="T9" s="10" t="s">
        <v>9</v>
      </c>
      <c r="U9" s="11">
        <v>44372</v>
      </c>
      <c r="V9" s="9">
        <v>8000</v>
      </c>
    </row>
    <row r="10" spans="1:26" ht="20.100000000000001" customHeight="1" x14ac:dyDescent="0.25">
      <c r="A10" s="3"/>
      <c r="B10" s="10" t="s">
        <v>4</v>
      </c>
      <c r="C10" s="11">
        <v>44378</v>
      </c>
      <c r="D10" s="9">
        <v>3750</v>
      </c>
      <c r="T10" s="10" t="s">
        <v>4</v>
      </c>
      <c r="U10" s="11">
        <v>44378</v>
      </c>
      <c r="V10" s="9">
        <v>3750</v>
      </c>
    </row>
    <row r="11" spans="1:26" ht="20.100000000000001" customHeight="1" x14ac:dyDescent="0.25">
      <c r="A11" s="3"/>
      <c r="B11" s="10" t="s">
        <v>6</v>
      </c>
      <c r="C11" s="11">
        <v>44385</v>
      </c>
      <c r="D11" s="9">
        <v>6500</v>
      </c>
      <c r="T11" s="10" t="s">
        <v>6</v>
      </c>
      <c r="U11" s="11">
        <v>44385</v>
      </c>
      <c r="V11" s="9">
        <v>6500</v>
      </c>
    </row>
    <row r="12" spans="1:26" ht="20.100000000000001" customHeight="1" x14ac:dyDescent="0.25">
      <c r="A12" s="3"/>
      <c r="B12" s="10" t="s">
        <v>7</v>
      </c>
      <c r="C12" s="11">
        <v>44390</v>
      </c>
      <c r="D12" s="9">
        <v>800</v>
      </c>
      <c r="T12" s="10" t="s">
        <v>7</v>
      </c>
      <c r="U12" s="11">
        <v>44390</v>
      </c>
      <c r="V12" s="9">
        <v>800</v>
      </c>
    </row>
    <row r="13" spans="1:26" ht="20.100000000000001" customHeight="1" x14ac:dyDescent="0.25">
      <c r="A13" s="3"/>
      <c r="B13" s="10" t="s">
        <v>8</v>
      </c>
      <c r="C13" s="17">
        <v>44396</v>
      </c>
      <c r="D13" s="9">
        <v>7200</v>
      </c>
      <c r="T13" s="10" t="s">
        <v>8</v>
      </c>
      <c r="U13" s="17">
        <v>44396</v>
      </c>
      <c r="V13" s="9">
        <v>7200</v>
      </c>
    </row>
    <row r="14" spans="1:26" ht="20.100000000000001" customHeight="1" x14ac:dyDescent="0.25">
      <c r="A14" s="3"/>
      <c r="B14" s="18" t="s">
        <v>4</v>
      </c>
      <c r="C14" s="17">
        <v>44402</v>
      </c>
      <c r="D14" s="9">
        <v>2500</v>
      </c>
      <c r="T14" s="18" t="s">
        <v>4</v>
      </c>
      <c r="U14" s="17">
        <v>44402</v>
      </c>
      <c r="V14" s="9">
        <v>2500</v>
      </c>
    </row>
    <row r="15" spans="1:26" ht="20.100000000000001" customHeight="1" x14ac:dyDescent="0.25">
      <c r="A15" s="3"/>
      <c r="B15" s="10" t="s">
        <v>8</v>
      </c>
      <c r="C15" s="17">
        <v>44396</v>
      </c>
      <c r="D15" s="9">
        <v>7500</v>
      </c>
      <c r="T15" s="10" t="s">
        <v>8</v>
      </c>
      <c r="U15" s="17">
        <v>44396</v>
      </c>
      <c r="V15" s="9">
        <v>7500</v>
      </c>
    </row>
    <row r="16" spans="1:26" ht="20.100000000000001" customHeight="1" x14ac:dyDescent="0.25">
      <c r="A16" s="3"/>
      <c r="B16" s="10" t="s">
        <v>4</v>
      </c>
      <c r="C16" s="17">
        <v>44402</v>
      </c>
      <c r="D16" s="9">
        <v>5400</v>
      </c>
      <c r="T16" s="10" t="s">
        <v>4</v>
      </c>
      <c r="U16" s="17">
        <v>44402</v>
      </c>
      <c r="V16" s="9">
        <v>5400</v>
      </c>
    </row>
    <row r="17" ht="154.5" customHeight="1" x14ac:dyDescent="0.25"/>
  </sheetData>
  <mergeCells count="4">
    <mergeCell ref="G6:H6"/>
    <mergeCell ref="B2:H2"/>
    <mergeCell ref="T2:Z2"/>
    <mergeCell ref="Y6:Z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40B8-21B0-4D97-B2C2-BAD19EC52F6C}">
  <dimension ref="B2:Y17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42578125" style="1" customWidth="1"/>
    <col min="2" max="2" width="13.7109375" style="1" customWidth="1"/>
    <col min="3" max="3" width="16" style="1" customWidth="1"/>
    <col min="4" max="4" width="13.42578125" style="1" customWidth="1"/>
    <col min="5" max="5" width="4.42578125" style="1" customWidth="1"/>
    <col min="6" max="6" width="23" style="1" customWidth="1"/>
    <col min="7" max="7" width="14.140625" style="1" customWidth="1"/>
    <col min="8" max="8" width="45.85546875" style="1" customWidth="1"/>
    <col min="9" max="19" width="9.140625" style="1"/>
    <col min="20" max="20" width="11.42578125" style="1" customWidth="1"/>
    <col min="21" max="21" width="12.7109375" style="1" bestFit="1" customWidth="1"/>
    <col min="22" max="22" width="10.85546875" style="1" customWidth="1"/>
    <col min="23" max="23" width="9.140625" style="1"/>
    <col min="24" max="24" width="20.28515625" style="1" bestFit="1" customWidth="1"/>
    <col min="25" max="25" width="13.42578125" style="1" customWidth="1"/>
    <col min="26" max="16384" width="9.140625" style="1"/>
  </cols>
  <sheetData>
    <row r="2" spans="2:25" ht="20.100000000000001" customHeight="1" thickBot="1" x14ac:dyDescent="0.3">
      <c r="B2" s="42" t="s">
        <v>40</v>
      </c>
      <c r="C2" s="42"/>
      <c r="D2" s="42"/>
      <c r="E2" s="42"/>
      <c r="F2" s="42"/>
      <c r="G2" s="42"/>
      <c r="T2" s="42" t="s">
        <v>37</v>
      </c>
      <c r="U2" s="42"/>
      <c r="V2" s="42"/>
      <c r="W2" s="42"/>
      <c r="X2" s="42"/>
      <c r="Y2" s="42"/>
    </row>
    <row r="3" spans="2:25" ht="20.100000000000001" customHeight="1" thickTop="1" x14ac:dyDescent="0.25"/>
    <row r="4" spans="2:25" ht="20.100000000000001" customHeight="1" x14ac:dyDescent="0.25">
      <c r="B4" s="19" t="s">
        <v>10</v>
      </c>
      <c r="C4" s="21" t="s">
        <v>1</v>
      </c>
      <c r="D4" s="20" t="s">
        <v>13</v>
      </c>
      <c r="F4" s="27" t="s">
        <v>25</v>
      </c>
      <c r="G4" s="28">
        <v>44378</v>
      </c>
      <c r="T4" s="19" t="s">
        <v>10</v>
      </c>
      <c r="U4" s="21" t="s">
        <v>1</v>
      </c>
      <c r="V4" s="20" t="s">
        <v>13</v>
      </c>
      <c r="X4" s="27" t="s">
        <v>25</v>
      </c>
      <c r="Y4" s="28">
        <v>44378</v>
      </c>
    </row>
    <row r="5" spans="2:25" ht="20.100000000000001" customHeight="1" x14ac:dyDescent="0.25">
      <c r="B5" s="5" t="s">
        <v>4</v>
      </c>
      <c r="C5" s="6">
        <v>44348</v>
      </c>
      <c r="D5" s="9">
        <v>2000</v>
      </c>
      <c r="F5" s="38" t="s">
        <v>30</v>
      </c>
      <c r="G5" s="29" t="s">
        <v>26</v>
      </c>
      <c r="T5" s="5" t="s">
        <v>4</v>
      </c>
      <c r="U5" s="6">
        <v>44348</v>
      </c>
      <c r="V5" s="9">
        <v>2000</v>
      </c>
      <c r="X5" s="38" t="s">
        <v>30</v>
      </c>
      <c r="Y5" s="29" t="s">
        <v>26</v>
      </c>
    </row>
    <row r="6" spans="2:25" ht="20.100000000000001" customHeight="1" x14ac:dyDescent="0.25">
      <c r="B6" s="10" t="s">
        <v>6</v>
      </c>
      <c r="C6" s="11">
        <v>44354</v>
      </c>
      <c r="D6" s="9">
        <v>7500</v>
      </c>
      <c r="F6" s="27" t="s">
        <v>14</v>
      </c>
      <c r="G6" s="30">
        <f>SUMPRODUCT((C5:C16&gt;=G4)*D5:D16)</f>
        <v>33650</v>
      </c>
      <c r="T6" s="10" t="s">
        <v>6</v>
      </c>
      <c r="U6" s="11">
        <v>44354</v>
      </c>
      <c r="V6" s="9">
        <v>7500</v>
      </c>
      <c r="X6" s="27" t="s">
        <v>14</v>
      </c>
      <c r="Y6" s="30"/>
    </row>
    <row r="7" spans="2:25" ht="20.100000000000001" customHeight="1" x14ac:dyDescent="0.25">
      <c r="B7" s="10" t="s">
        <v>7</v>
      </c>
      <c r="C7" s="11">
        <v>44354</v>
      </c>
      <c r="D7" s="9">
        <v>1000</v>
      </c>
      <c r="T7" s="10" t="s">
        <v>7</v>
      </c>
      <c r="U7" s="11">
        <v>44354</v>
      </c>
      <c r="V7" s="9">
        <v>1000</v>
      </c>
    </row>
    <row r="8" spans="2:25" ht="20.100000000000001" customHeight="1" x14ac:dyDescent="0.25">
      <c r="B8" s="10" t="s">
        <v>8</v>
      </c>
      <c r="C8" s="11">
        <v>44366</v>
      </c>
      <c r="D8" s="9">
        <v>6000</v>
      </c>
      <c r="T8" s="10" t="s">
        <v>8</v>
      </c>
      <c r="U8" s="11">
        <v>44366</v>
      </c>
      <c r="V8" s="9">
        <v>6000</v>
      </c>
    </row>
    <row r="9" spans="2:25" ht="20.100000000000001" customHeight="1" x14ac:dyDescent="0.25">
      <c r="B9" s="10" t="s">
        <v>9</v>
      </c>
      <c r="C9" s="11">
        <v>44372</v>
      </c>
      <c r="D9" s="9">
        <v>8000</v>
      </c>
      <c r="T9" s="10" t="s">
        <v>9</v>
      </c>
      <c r="U9" s="11">
        <v>44372</v>
      </c>
      <c r="V9" s="9">
        <v>8000</v>
      </c>
    </row>
    <row r="10" spans="2:25" ht="20.100000000000001" customHeight="1" x14ac:dyDescent="0.25">
      <c r="B10" s="10" t="s">
        <v>4</v>
      </c>
      <c r="C10" s="11">
        <v>44378</v>
      </c>
      <c r="D10" s="9">
        <v>3750</v>
      </c>
      <c r="G10" s="47"/>
      <c r="T10" s="10" t="s">
        <v>4</v>
      </c>
      <c r="U10" s="11">
        <v>44378</v>
      </c>
      <c r="V10" s="9">
        <v>3750</v>
      </c>
    </row>
    <row r="11" spans="2:25" ht="20.100000000000001" customHeight="1" x14ac:dyDescent="0.25">
      <c r="B11" s="10" t="s">
        <v>6</v>
      </c>
      <c r="C11" s="11">
        <v>44385</v>
      </c>
      <c r="D11" s="9">
        <v>6500</v>
      </c>
      <c r="T11" s="10" t="s">
        <v>6</v>
      </c>
      <c r="U11" s="11">
        <v>44385</v>
      </c>
      <c r="V11" s="9">
        <v>6500</v>
      </c>
    </row>
    <row r="12" spans="2:25" ht="20.100000000000001" customHeight="1" x14ac:dyDescent="0.25">
      <c r="B12" s="10" t="s">
        <v>7</v>
      </c>
      <c r="C12" s="11">
        <v>44390</v>
      </c>
      <c r="D12" s="9">
        <v>800</v>
      </c>
      <c r="T12" s="10" t="s">
        <v>7</v>
      </c>
      <c r="U12" s="11">
        <v>44390</v>
      </c>
      <c r="V12" s="9">
        <v>800</v>
      </c>
    </row>
    <row r="13" spans="2:25" ht="20.100000000000001" customHeight="1" x14ac:dyDescent="0.25">
      <c r="B13" s="10" t="s">
        <v>8</v>
      </c>
      <c r="C13" s="17">
        <v>44396</v>
      </c>
      <c r="D13" s="9">
        <v>7200</v>
      </c>
      <c r="T13" s="10" t="s">
        <v>8</v>
      </c>
      <c r="U13" s="17">
        <v>44396</v>
      </c>
      <c r="V13" s="9">
        <v>7200</v>
      </c>
    </row>
    <row r="14" spans="2:25" ht="20.100000000000001" customHeight="1" x14ac:dyDescent="0.25">
      <c r="B14" s="18" t="s">
        <v>4</v>
      </c>
      <c r="C14" s="17">
        <v>44402</v>
      </c>
      <c r="D14" s="9">
        <v>2500</v>
      </c>
      <c r="T14" s="18" t="s">
        <v>4</v>
      </c>
      <c r="U14" s="17">
        <v>44402</v>
      </c>
      <c r="V14" s="9">
        <v>2500</v>
      </c>
    </row>
    <row r="15" spans="2:25" ht="20.100000000000001" customHeight="1" x14ac:dyDescent="0.25">
      <c r="B15" s="10" t="s">
        <v>8</v>
      </c>
      <c r="C15" s="17">
        <v>44396</v>
      </c>
      <c r="D15" s="9">
        <v>7500</v>
      </c>
      <c r="T15" s="10" t="s">
        <v>8</v>
      </c>
      <c r="U15" s="17">
        <v>44396</v>
      </c>
      <c r="V15" s="9">
        <v>7500</v>
      </c>
    </row>
    <row r="16" spans="2:25" ht="20.100000000000001" customHeight="1" x14ac:dyDescent="0.25">
      <c r="B16" s="10" t="s">
        <v>4</v>
      </c>
      <c r="C16" s="17">
        <v>44402</v>
      </c>
      <c r="D16" s="9">
        <v>5400</v>
      </c>
      <c r="T16" s="10" t="s">
        <v>4</v>
      </c>
      <c r="U16" s="17">
        <v>44402</v>
      </c>
      <c r="V16" s="9">
        <v>5400</v>
      </c>
    </row>
    <row r="17" ht="93.75" customHeight="1" x14ac:dyDescent="0.25"/>
  </sheetData>
  <mergeCells count="2">
    <mergeCell ref="B2:G2"/>
    <mergeCell ref="T2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6967-7C50-41DD-9194-97AB8F2C3483}">
  <dimension ref="B2:Y17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140625" style="1" customWidth="1"/>
    <col min="2" max="2" width="14.7109375" style="1" customWidth="1"/>
    <col min="3" max="3" width="15.28515625" style="1" customWidth="1"/>
    <col min="4" max="4" width="15.140625" style="1" customWidth="1"/>
    <col min="5" max="5" width="4.28515625" style="1" customWidth="1"/>
    <col min="6" max="6" width="20" style="1" bestFit="1" customWidth="1"/>
    <col min="7" max="7" width="12.85546875" style="1" customWidth="1"/>
    <col min="8" max="8" width="59.85546875" style="1" customWidth="1"/>
    <col min="9" max="19" width="9.140625" style="1"/>
    <col min="20" max="20" width="11.42578125" style="1" customWidth="1"/>
    <col min="21" max="21" width="13.85546875" style="1" customWidth="1"/>
    <col min="22" max="22" width="10.5703125" style="1" customWidth="1"/>
    <col min="23" max="23" width="9.140625" style="1"/>
    <col min="24" max="24" width="16.5703125" style="1" bestFit="1" customWidth="1"/>
    <col min="25" max="16384" width="9.140625" style="1"/>
  </cols>
  <sheetData>
    <row r="2" spans="2:25" ht="20.100000000000001" customHeight="1" thickBot="1" x14ac:dyDescent="0.3">
      <c r="B2" s="42" t="s">
        <v>38</v>
      </c>
      <c r="C2" s="42"/>
      <c r="D2" s="42"/>
      <c r="E2" s="42"/>
      <c r="F2" s="42"/>
      <c r="G2" s="42"/>
      <c r="T2" s="42" t="s">
        <v>37</v>
      </c>
      <c r="U2" s="42"/>
      <c r="V2" s="42"/>
      <c r="W2" s="42"/>
      <c r="X2" s="42"/>
      <c r="Y2" s="42"/>
    </row>
    <row r="3" spans="2:25" ht="20.100000000000001" customHeight="1" thickTop="1" x14ac:dyDescent="0.25"/>
    <row r="4" spans="2:25" ht="20.100000000000001" customHeight="1" x14ac:dyDescent="0.25">
      <c r="B4" s="19" t="s">
        <v>10</v>
      </c>
      <c r="C4" s="21" t="s">
        <v>1</v>
      </c>
      <c r="D4" s="20" t="s">
        <v>13</v>
      </c>
      <c r="F4" s="27" t="s">
        <v>25</v>
      </c>
      <c r="G4" s="28">
        <v>44385</v>
      </c>
      <c r="T4" s="19" t="s">
        <v>10</v>
      </c>
      <c r="U4" s="21" t="s">
        <v>1</v>
      </c>
      <c r="V4" s="20" t="s">
        <v>13</v>
      </c>
      <c r="X4" s="27" t="s">
        <v>25</v>
      </c>
      <c r="Y4" s="28">
        <v>44385</v>
      </c>
    </row>
    <row r="5" spans="2:25" ht="20.100000000000001" customHeight="1" x14ac:dyDescent="0.25">
      <c r="B5" s="5" t="s">
        <v>4</v>
      </c>
      <c r="C5" s="6">
        <v>44348</v>
      </c>
      <c r="D5" s="9">
        <v>2000</v>
      </c>
      <c r="F5" s="38" t="s">
        <v>31</v>
      </c>
      <c r="G5" s="29" t="s">
        <v>32</v>
      </c>
      <c r="T5" s="5" t="s">
        <v>4</v>
      </c>
      <c r="U5" s="6">
        <v>44348</v>
      </c>
      <c r="V5" s="9">
        <v>2000</v>
      </c>
      <c r="X5" s="38" t="s">
        <v>31</v>
      </c>
      <c r="Y5" s="29" t="s">
        <v>32</v>
      </c>
    </row>
    <row r="6" spans="2:25" ht="20.100000000000001" customHeight="1" x14ac:dyDescent="0.25">
      <c r="B6" s="10" t="s">
        <v>6</v>
      </c>
      <c r="C6" s="11">
        <v>44354</v>
      </c>
      <c r="D6" s="9">
        <v>7500</v>
      </c>
      <c r="F6" s="27" t="s">
        <v>14</v>
      </c>
      <c r="G6" s="30">
        <f>SUMPRODUCT((C5:C16&lt;=G4)*D5:D16)</f>
        <v>34750</v>
      </c>
      <c r="T6" s="10" t="s">
        <v>6</v>
      </c>
      <c r="U6" s="11">
        <v>44354</v>
      </c>
      <c r="V6" s="9">
        <v>7500</v>
      </c>
      <c r="X6" s="27" t="s">
        <v>14</v>
      </c>
      <c r="Y6" s="30"/>
    </row>
    <row r="7" spans="2:25" ht="20.100000000000001" customHeight="1" x14ac:dyDescent="0.25">
      <c r="B7" s="10" t="s">
        <v>7</v>
      </c>
      <c r="C7" s="11">
        <v>44354</v>
      </c>
      <c r="D7" s="9">
        <v>1000</v>
      </c>
      <c r="T7" s="10" t="s">
        <v>7</v>
      </c>
      <c r="U7" s="11">
        <v>44354</v>
      </c>
      <c r="V7" s="9">
        <v>1000</v>
      </c>
    </row>
    <row r="8" spans="2:25" ht="20.100000000000001" customHeight="1" x14ac:dyDescent="0.25">
      <c r="B8" s="10" t="s">
        <v>8</v>
      </c>
      <c r="C8" s="11">
        <v>44366</v>
      </c>
      <c r="D8" s="9">
        <v>6000</v>
      </c>
      <c r="T8" s="10" t="s">
        <v>8</v>
      </c>
      <c r="U8" s="11">
        <v>44366</v>
      </c>
      <c r="V8" s="9">
        <v>6000</v>
      </c>
    </row>
    <row r="9" spans="2:25" ht="20.100000000000001" customHeight="1" x14ac:dyDescent="0.25">
      <c r="B9" s="10" t="s">
        <v>9</v>
      </c>
      <c r="C9" s="11">
        <v>44372</v>
      </c>
      <c r="D9" s="9">
        <v>8000</v>
      </c>
      <c r="T9" s="10" t="s">
        <v>9</v>
      </c>
      <c r="U9" s="11">
        <v>44372</v>
      </c>
      <c r="V9" s="9">
        <v>8000</v>
      </c>
    </row>
    <row r="10" spans="2:25" ht="20.100000000000001" customHeight="1" x14ac:dyDescent="0.25">
      <c r="B10" s="10" t="s">
        <v>4</v>
      </c>
      <c r="C10" s="11">
        <v>44378</v>
      </c>
      <c r="D10" s="9">
        <v>3750</v>
      </c>
      <c r="G10" s="47"/>
      <c r="T10" s="10" t="s">
        <v>4</v>
      </c>
      <c r="U10" s="11">
        <v>44378</v>
      </c>
      <c r="V10" s="9">
        <v>3750</v>
      </c>
    </row>
    <row r="11" spans="2:25" ht="20.100000000000001" customHeight="1" x14ac:dyDescent="0.25">
      <c r="B11" s="10" t="s">
        <v>6</v>
      </c>
      <c r="C11" s="11">
        <v>44385</v>
      </c>
      <c r="D11" s="9">
        <v>6500</v>
      </c>
      <c r="T11" s="10" t="s">
        <v>6</v>
      </c>
      <c r="U11" s="11">
        <v>44385</v>
      </c>
      <c r="V11" s="9">
        <v>6500</v>
      </c>
    </row>
    <row r="12" spans="2:25" ht="20.100000000000001" customHeight="1" x14ac:dyDescent="0.25">
      <c r="B12" s="10" t="s">
        <v>7</v>
      </c>
      <c r="C12" s="11">
        <v>44390</v>
      </c>
      <c r="D12" s="9">
        <v>800</v>
      </c>
      <c r="T12" s="10" t="s">
        <v>7</v>
      </c>
      <c r="U12" s="11">
        <v>44390</v>
      </c>
      <c r="V12" s="9">
        <v>800</v>
      </c>
    </row>
    <row r="13" spans="2:25" ht="20.100000000000001" customHeight="1" x14ac:dyDescent="0.25">
      <c r="B13" s="10" t="s">
        <v>8</v>
      </c>
      <c r="C13" s="17">
        <v>44396</v>
      </c>
      <c r="D13" s="9">
        <v>7200</v>
      </c>
      <c r="T13" s="10" t="s">
        <v>8</v>
      </c>
      <c r="U13" s="17">
        <v>44396</v>
      </c>
      <c r="V13" s="9">
        <v>7200</v>
      </c>
    </row>
    <row r="14" spans="2:25" ht="20.100000000000001" customHeight="1" x14ac:dyDescent="0.25">
      <c r="B14" s="18" t="s">
        <v>4</v>
      </c>
      <c r="C14" s="17">
        <v>44402</v>
      </c>
      <c r="D14" s="9">
        <v>2500</v>
      </c>
      <c r="T14" s="18" t="s">
        <v>4</v>
      </c>
      <c r="U14" s="17">
        <v>44402</v>
      </c>
      <c r="V14" s="9">
        <v>2500</v>
      </c>
    </row>
    <row r="15" spans="2:25" ht="20.100000000000001" customHeight="1" x14ac:dyDescent="0.25">
      <c r="B15" s="10" t="s">
        <v>8</v>
      </c>
      <c r="C15" s="17">
        <v>44396</v>
      </c>
      <c r="D15" s="9">
        <v>7500</v>
      </c>
      <c r="T15" s="10" t="s">
        <v>8</v>
      </c>
      <c r="U15" s="17">
        <v>44396</v>
      </c>
      <c r="V15" s="9">
        <v>7500</v>
      </c>
    </row>
    <row r="16" spans="2:25" ht="20.100000000000001" customHeight="1" x14ac:dyDescent="0.25">
      <c r="B16" s="10" t="s">
        <v>4</v>
      </c>
      <c r="C16" s="17">
        <v>44402</v>
      </c>
      <c r="D16" s="9">
        <v>5400</v>
      </c>
      <c r="T16" s="10" t="s">
        <v>4</v>
      </c>
      <c r="U16" s="17">
        <v>44402</v>
      </c>
      <c r="V16" s="9">
        <v>5400</v>
      </c>
    </row>
    <row r="17" ht="149.25" customHeight="1" x14ac:dyDescent="0.25"/>
  </sheetData>
  <mergeCells count="2">
    <mergeCell ref="B2:G2"/>
    <mergeCell ref="T2:Y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DA5-9DDE-4068-B2B6-CCF87BC25842}">
  <dimension ref="B2:Z17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4" style="1" customWidth="1"/>
    <col min="2" max="2" width="12.7109375" style="1" customWidth="1"/>
    <col min="3" max="3" width="17" style="1" customWidth="1"/>
    <col min="4" max="4" width="14.7109375" style="1" customWidth="1"/>
    <col min="5" max="5" width="3.85546875" style="1" customWidth="1"/>
    <col min="6" max="6" width="12" style="1" customWidth="1"/>
    <col min="7" max="7" width="12.85546875" style="1" customWidth="1"/>
    <col min="8" max="8" width="12.28515625" style="1" customWidth="1"/>
    <col min="9" max="9" width="45" style="1" customWidth="1"/>
    <col min="10" max="19" width="9.140625" style="1"/>
    <col min="20" max="20" width="12.140625" style="1" customWidth="1"/>
    <col min="21" max="21" width="15.85546875" style="1" customWidth="1"/>
    <col min="22" max="22" width="12.140625" style="1" customWidth="1"/>
    <col min="23" max="23" width="9.140625" style="1"/>
    <col min="24" max="24" width="12" style="1" bestFit="1" customWidth="1"/>
    <col min="25" max="25" width="11.5703125" style="1" bestFit="1" customWidth="1"/>
    <col min="26" max="26" width="13.7109375" style="1" customWidth="1"/>
    <col min="27" max="16384" width="9.140625" style="1"/>
  </cols>
  <sheetData>
    <row r="2" spans="2:26" ht="20.100000000000001" customHeight="1" thickBot="1" x14ac:dyDescent="0.3">
      <c r="B2" s="42" t="s">
        <v>33</v>
      </c>
      <c r="C2" s="42"/>
      <c r="D2" s="42"/>
      <c r="E2" s="42"/>
      <c r="F2" s="42"/>
      <c r="G2" s="42"/>
      <c r="H2" s="42"/>
      <c r="T2" s="42" t="s">
        <v>37</v>
      </c>
      <c r="U2" s="42"/>
      <c r="V2" s="42"/>
      <c r="W2" s="42"/>
      <c r="X2" s="42"/>
      <c r="Y2" s="42"/>
      <c r="Z2" s="42"/>
    </row>
    <row r="3" spans="2:26" ht="20.100000000000001" customHeight="1" thickTop="1" x14ac:dyDescent="0.25"/>
    <row r="4" spans="2:26" ht="20.100000000000001" customHeight="1" x14ac:dyDescent="0.25">
      <c r="B4" s="19" t="s">
        <v>10</v>
      </c>
      <c r="C4" s="21" t="s">
        <v>1</v>
      </c>
      <c r="D4" s="20" t="s">
        <v>13</v>
      </c>
      <c r="G4" s="24" t="s">
        <v>2</v>
      </c>
      <c r="H4" s="24" t="s">
        <v>3</v>
      </c>
      <c r="T4" s="19" t="s">
        <v>10</v>
      </c>
      <c r="U4" s="21" t="s">
        <v>1</v>
      </c>
      <c r="V4" s="20" t="s">
        <v>13</v>
      </c>
      <c r="Y4" s="24" t="s">
        <v>2</v>
      </c>
      <c r="Z4" s="24" t="s">
        <v>3</v>
      </c>
    </row>
    <row r="5" spans="2:26" ht="20.100000000000001" customHeight="1" x14ac:dyDescent="0.25">
      <c r="B5" s="5" t="s">
        <v>4</v>
      </c>
      <c r="C5" s="6">
        <v>44348</v>
      </c>
      <c r="D5" s="9">
        <v>2000</v>
      </c>
      <c r="F5" s="23" t="s">
        <v>5</v>
      </c>
      <c r="G5" s="25">
        <v>44348</v>
      </c>
      <c r="H5" s="25">
        <v>44377</v>
      </c>
      <c r="T5" s="5" t="s">
        <v>4</v>
      </c>
      <c r="U5" s="6">
        <v>44348</v>
      </c>
      <c r="V5" s="9">
        <v>2000</v>
      </c>
      <c r="X5" s="23" t="s">
        <v>5</v>
      </c>
      <c r="Y5" s="25">
        <v>44348</v>
      </c>
      <c r="Z5" s="25">
        <v>44377</v>
      </c>
    </row>
    <row r="6" spans="2:26" ht="20.100000000000001" customHeight="1" x14ac:dyDescent="0.25">
      <c r="B6" s="10" t="s">
        <v>6</v>
      </c>
      <c r="C6" s="11">
        <v>44354</v>
      </c>
      <c r="D6" s="9">
        <v>7500</v>
      </c>
      <c r="F6" s="23" t="s">
        <v>14</v>
      </c>
      <c r="G6" s="41">
        <f>SUMPRODUCT((C5:C16&gt;=G5)*(C5:C16&lt;=H5)*D5:D16)</f>
        <v>24500</v>
      </c>
      <c r="H6" s="41"/>
      <c r="T6" s="10" t="s">
        <v>6</v>
      </c>
      <c r="U6" s="11">
        <v>44354</v>
      </c>
      <c r="V6" s="9">
        <v>7500</v>
      </c>
      <c r="X6" s="23" t="s">
        <v>14</v>
      </c>
      <c r="Y6" s="41"/>
      <c r="Z6" s="41"/>
    </row>
    <row r="7" spans="2:26" ht="20.100000000000001" customHeight="1" x14ac:dyDescent="0.25">
      <c r="B7" s="10" t="s">
        <v>7</v>
      </c>
      <c r="C7" s="11">
        <v>44354</v>
      </c>
      <c r="D7" s="9">
        <v>1000</v>
      </c>
      <c r="T7" s="10" t="s">
        <v>7</v>
      </c>
      <c r="U7" s="11">
        <v>44354</v>
      </c>
      <c r="V7" s="9">
        <v>1000</v>
      </c>
    </row>
    <row r="8" spans="2:26" ht="20.100000000000001" customHeight="1" x14ac:dyDescent="0.25">
      <c r="B8" s="10" t="s">
        <v>8</v>
      </c>
      <c r="C8" s="11">
        <v>44366</v>
      </c>
      <c r="D8" s="9">
        <v>6000</v>
      </c>
      <c r="T8" s="10" t="s">
        <v>8</v>
      </c>
      <c r="U8" s="11">
        <v>44366</v>
      </c>
      <c r="V8" s="9">
        <v>6000</v>
      </c>
    </row>
    <row r="9" spans="2:26" ht="20.100000000000001" customHeight="1" x14ac:dyDescent="0.25">
      <c r="B9" s="10" t="s">
        <v>9</v>
      </c>
      <c r="C9" s="11">
        <v>44372</v>
      </c>
      <c r="D9" s="9">
        <v>8000</v>
      </c>
      <c r="T9" s="10" t="s">
        <v>9</v>
      </c>
      <c r="U9" s="11">
        <v>44372</v>
      </c>
      <c r="V9" s="9">
        <v>8000</v>
      </c>
    </row>
    <row r="10" spans="2:26" ht="20.100000000000001" customHeight="1" x14ac:dyDescent="0.25">
      <c r="B10" s="10" t="s">
        <v>4</v>
      </c>
      <c r="C10" s="11">
        <v>44378</v>
      </c>
      <c r="D10" s="9">
        <v>3750</v>
      </c>
      <c r="T10" s="10" t="s">
        <v>4</v>
      </c>
      <c r="U10" s="11">
        <v>44378</v>
      </c>
      <c r="V10" s="9">
        <v>3750</v>
      </c>
    </row>
    <row r="11" spans="2:26" ht="20.100000000000001" customHeight="1" x14ac:dyDescent="0.25">
      <c r="B11" s="10" t="s">
        <v>6</v>
      </c>
      <c r="C11" s="11">
        <v>44385</v>
      </c>
      <c r="D11" s="9">
        <v>6500</v>
      </c>
      <c r="T11" s="10" t="s">
        <v>6</v>
      </c>
      <c r="U11" s="11">
        <v>44385</v>
      </c>
      <c r="V11" s="9">
        <v>6500</v>
      </c>
    </row>
    <row r="12" spans="2:26" ht="20.100000000000001" customHeight="1" x14ac:dyDescent="0.25">
      <c r="B12" s="10" t="s">
        <v>7</v>
      </c>
      <c r="C12" s="11">
        <v>44390</v>
      </c>
      <c r="D12" s="9">
        <v>800</v>
      </c>
      <c r="T12" s="10" t="s">
        <v>7</v>
      </c>
      <c r="U12" s="11">
        <v>44390</v>
      </c>
      <c r="V12" s="9">
        <v>800</v>
      </c>
    </row>
    <row r="13" spans="2:26" ht="20.100000000000001" customHeight="1" x14ac:dyDescent="0.25">
      <c r="B13" s="10" t="s">
        <v>8</v>
      </c>
      <c r="C13" s="17">
        <v>44396</v>
      </c>
      <c r="D13" s="9">
        <v>7200</v>
      </c>
      <c r="T13" s="10" t="s">
        <v>8</v>
      </c>
      <c r="U13" s="17">
        <v>44396</v>
      </c>
      <c r="V13" s="9">
        <v>7200</v>
      </c>
    </row>
    <row r="14" spans="2:26" ht="20.100000000000001" customHeight="1" x14ac:dyDescent="0.25">
      <c r="B14" s="18" t="s">
        <v>4</v>
      </c>
      <c r="C14" s="17">
        <v>44402</v>
      </c>
      <c r="D14" s="9">
        <v>2500</v>
      </c>
      <c r="T14" s="18" t="s">
        <v>4</v>
      </c>
      <c r="U14" s="17">
        <v>44402</v>
      </c>
      <c r="V14" s="9">
        <v>2500</v>
      </c>
    </row>
    <row r="15" spans="2:26" ht="20.100000000000001" customHeight="1" x14ac:dyDescent="0.25">
      <c r="B15" s="10" t="s">
        <v>8</v>
      </c>
      <c r="C15" s="17">
        <v>44396</v>
      </c>
      <c r="D15" s="9">
        <v>7500</v>
      </c>
      <c r="T15" s="10" t="s">
        <v>8</v>
      </c>
      <c r="U15" s="17">
        <v>44396</v>
      </c>
      <c r="V15" s="9">
        <v>7500</v>
      </c>
    </row>
    <row r="16" spans="2:26" ht="20.100000000000001" customHeight="1" x14ac:dyDescent="0.25">
      <c r="B16" s="10" t="s">
        <v>4</v>
      </c>
      <c r="C16" s="17">
        <v>44402</v>
      </c>
      <c r="D16" s="9">
        <v>5400</v>
      </c>
      <c r="T16" s="10" t="s">
        <v>4</v>
      </c>
      <c r="U16" s="17">
        <v>44402</v>
      </c>
      <c r="V16" s="9">
        <v>5400</v>
      </c>
    </row>
    <row r="17" ht="129" customHeight="1" x14ac:dyDescent="0.25"/>
  </sheetData>
  <mergeCells count="4">
    <mergeCell ref="B2:H2"/>
    <mergeCell ref="G6:H6"/>
    <mergeCell ref="T2:Z2"/>
    <mergeCell ref="Y6:Z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282F-1081-420D-B9B5-2070A06E8DFE}">
  <dimension ref="B2:Z17"/>
  <sheetViews>
    <sheetView showGridLines="0" workbookViewId="0">
      <selection activeCell="H7" sqref="H7"/>
    </sheetView>
  </sheetViews>
  <sheetFormatPr defaultRowHeight="20.100000000000001" customHeight="1" x14ac:dyDescent="0.25"/>
  <cols>
    <col min="1" max="1" width="4.42578125" style="1" customWidth="1"/>
    <col min="2" max="2" width="13.28515625" style="1" customWidth="1"/>
    <col min="3" max="3" width="16.7109375" style="1" customWidth="1"/>
    <col min="4" max="4" width="17.28515625" style="1" customWidth="1"/>
    <col min="5" max="5" width="14" style="1" customWidth="1"/>
    <col min="6" max="6" width="6.140625" style="1" customWidth="1"/>
    <col min="7" max="7" width="19.28515625" style="1" customWidth="1"/>
    <col min="8" max="8" width="20.140625" style="1" customWidth="1"/>
    <col min="9" max="9" width="53.42578125" style="1" customWidth="1"/>
    <col min="10" max="10" width="9.140625" style="1"/>
    <col min="11" max="11" width="12.7109375" style="1" customWidth="1"/>
    <col min="12" max="20" width="9.140625" style="1"/>
    <col min="21" max="21" width="12.7109375" style="1" bestFit="1" customWidth="1"/>
    <col min="22" max="22" width="14.42578125" style="1" bestFit="1" customWidth="1"/>
    <col min="23" max="23" width="12.140625" style="1" customWidth="1"/>
    <col min="24" max="24" width="9.140625" style="1"/>
    <col min="25" max="25" width="15.42578125" style="1" bestFit="1" customWidth="1"/>
    <col min="26" max="26" width="16" style="1" bestFit="1" customWidth="1"/>
    <col min="27" max="16384" width="9.140625" style="1"/>
  </cols>
  <sheetData>
    <row r="2" spans="2:26" ht="20.100000000000001" customHeight="1" thickBot="1" x14ac:dyDescent="0.3">
      <c r="B2" s="42" t="s">
        <v>34</v>
      </c>
      <c r="C2" s="42"/>
      <c r="D2" s="42"/>
      <c r="E2" s="42"/>
      <c r="F2" s="42"/>
      <c r="G2" s="42"/>
      <c r="H2" s="42"/>
      <c r="T2" s="42" t="s">
        <v>37</v>
      </c>
      <c r="U2" s="42"/>
      <c r="V2" s="42"/>
      <c r="W2" s="42"/>
      <c r="X2" s="42"/>
      <c r="Y2" s="42"/>
      <c r="Z2" s="42"/>
    </row>
    <row r="3" spans="2:26" ht="20.100000000000001" customHeight="1" thickTop="1" x14ac:dyDescent="0.25">
      <c r="D3" s="2"/>
      <c r="E3" s="2"/>
      <c r="V3" s="2"/>
      <c r="W3" s="2"/>
    </row>
    <row r="4" spans="2:26" ht="20.100000000000001" customHeight="1" x14ac:dyDescent="0.25">
      <c r="B4" s="4" t="s">
        <v>10</v>
      </c>
      <c r="C4" s="35" t="s">
        <v>1</v>
      </c>
      <c r="D4" s="34" t="s">
        <v>27</v>
      </c>
      <c r="E4" s="36" t="s">
        <v>13</v>
      </c>
      <c r="G4" s="24" t="s">
        <v>28</v>
      </c>
      <c r="H4" s="32" t="s">
        <v>22</v>
      </c>
      <c r="T4" s="4" t="s">
        <v>10</v>
      </c>
      <c r="U4" s="35" t="s">
        <v>1</v>
      </c>
      <c r="V4" s="34" t="s">
        <v>27</v>
      </c>
      <c r="W4" s="36" t="s">
        <v>13</v>
      </c>
      <c r="Y4" s="24" t="s">
        <v>28</v>
      </c>
      <c r="Z4" s="32" t="s">
        <v>22</v>
      </c>
    </row>
    <row r="5" spans="2:26" ht="20.100000000000001" customHeight="1" x14ac:dyDescent="0.25">
      <c r="B5" s="5" t="s">
        <v>4</v>
      </c>
      <c r="C5" s="6">
        <v>44348</v>
      </c>
      <c r="D5" s="37" t="s">
        <v>41</v>
      </c>
      <c r="E5" s="9">
        <v>2000</v>
      </c>
      <c r="G5" s="31" t="s">
        <v>21</v>
      </c>
      <c r="H5" s="33">
        <v>6</v>
      </c>
      <c r="T5" s="5" t="s">
        <v>4</v>
      </c>
      <c r="U5" s="6">
        <v>44348</v>
      </c>
      <c r="V5" s="37" t="s">
        <v>16</v>
      </c>
      <c r="W5" s="9">
        <v>2000</v>
      </c>
      <c r="Y5" s="31" t="s">
        <v>21</v>
      </c>
      <c r="Z5" s="33">
        <v>6</v>
      </c>
    </row>
    <row r="6" spans="2:26" ht="20.100000000000001" customHeight="1" x14ac:dyDescent="0.25">
      <c r="B6" s="10" t="s">
        <v>6</v>
      </c>
      <c r="C6" s="17">
        <v>44354</v>
      </c>
      <c r="D6" s="37" t="s">
        <v>42</v>
      </c>
      <c r="E6" s="9">
        <v>7500</v>
      </c>
      <c r="G6" s="24" t="s">
        <v>23</v>
      </c>
      <c r="H6" s="33" t="s">
        <v>24</v>
      </c>
      <c r="T6" s="10" t="s">
        <v>6</v>
      </c>
      <c r="U6" s="17">
        <v>44354</v>
      </c>
      <c r="V6" s="37" t="s">
        <v>17</v>
      </c>
      <c r="W6" s="9">
        <v>7500</v>
      </c>
      <c r="Y6" s="24" t="s">
        <v>23</v>
      </c>
      <c r="Z6" s="33" t="s">
        <v>24</v>
      </c>
    </row>
    <row r="7" spans="2:26" ht="20.100000000000001" customHeight="1" x14ac:dyDescent="0.25">
      <c r="B7" s="10" t="s">
        <v>7</v>
      </c>
      <c r="C7" s="17">
        <v>44354</v>
      </c>
      <c r="D7" s="37" t="s">
        <v>42</v>
      </c>
      <c r="E7" s="9">
        <v>1000</v>
      </c>
      <c r="G7" s="31" t="s">
        <v>14</v>
      </c>
      <c r="H7" s="26">
        <f>SUMPRODUCT((WEEKDAY(C5:C16,2)&gt;=6)*E5:E16)</f>
        <v>13900</v>
      </c>
      <c r="T7" s="10" t="s">
        <v>7</v>
      </c>
      <c r="U7" s="17">
        <v>44354</v>
      </c>
      <c r="V7" s="37" t="s">
        <v>17</v>
      </c>
      <c r="W7" s="9">
        <v>1000</v>
      </c>
      <c r="Y7" s="31" t="s">
        <v>14</v>
      </c>
      <c r="Z7" s="26"/>
    </row>
    <row r="8" spans="2:26" ht="20.100000000000001" customHeight="1" x14ac:dyDescent="0.25">
      <c r="B8" s="10" t="s">
        <v>8</v>
      </c>
      <c r="C8" s="17">
        <v>44366</v>
      </c>
      <c r="D8" s="37" t="s">
        <v>17</v>
      </c>
      <c r="E8" s="9">
        <v>6000</v>
      </c>
      <c r="T8" s="10" t="s">
        <v>8</v>
      </c>
      <c r="U8" s="17">
        <v>44366</v>
      </c>
      <c r="V8" s="37" t="s">
        <v>18</v>
      </c>
      <c r="W8" s="9">
        <v>6000</v>
      </c>
    </row>
    <row r="9" spans="2:26" ht="20.100000000000001" customHeight="1" x14ac:dyDescent="0.25">
      <c r="B9" s="10" t="s">
        <v>9</v>
      </c>
      <c r="C9" s="17">
        <v>44372</v>
      </c>
      <c r="D9" s="37" t="s">
        <v>20</v>
      </c>
      <c r="E9" s="9">
        <v>8000</v>
      </c>
      <c r="T9" s="10" t="s">
        <v>9</v>
      </c>
      <c r="U9" s="17">
        <v>44372</v>
      </c>
      <c r="V9" s="37" t="s">
        <v>19</v>
      </c>
      <c r="W9" s="9">
        <v>8000</v>
      </c>
    </row>
    <row r="10" spans="2:26" ht="20.100000000000001" customHeight="1" x14ac:dyDescent="0.25">
      <c r="B10" s="10" t="s">
        <v>4</v>
      </c>
      <c r="C10" s="17">
        <v>44378</v>
      </c>
      <c r="D10" s="37" t="s">
        <v>18</v>
      </c>
      <c r="E10" s="9">
        <v>3750</v>
      </c>
      <c r="G10" s="47"/>
      <c r="T10" s="10" t="s">
        <v>4</v>
      </c>
      <c r="U10" s="17">
        <v>44378</v>
      </c>
      <c r="V10" s="37" t="s">
        <v>16</v>
      </c>
      <c r="W10" s="9">
        <v>3750</v>
      </c>
    </row>
    <row r="11" spans="2:26" ht="20.100000000000001" customHeight="1" x14ac:dyDescent="0.25">
      <c r="B11" s="10" t="s">
        <v>6</v>
      </c>
      <c r="C11" s="17">
        <v>44385</v>
      </c>
      <c r="D11" s="37" t="s">
        <v>18</v>
      </c>
      <c r="E11" s="9">
        <v>6500</v>
      </c>
      <c r="G11" s="47"/>
      <c r="T11" s="10" t="s">
        <v>6</v>
      </c>
      <c r="U11" s="17">
        <v>44385</v>
      </c>
      <c r="V11" s="37" t="s">
        <v>16</v>
      </c>
      <c r="W11" s="9">
        <v>6500</v>
      </c>
    </row>
    <row r="12" spans="2:26" ht="20.100000000000001" customHeight="1" x14ac:dyDescent="0.25">
      <c r="B12" s="10" t="s">
        <v>7</v>
      </c>
      <c r="C12" s="17">
        <v>44390</v>
      </c>
      <c r="D12" s="37" t="s">
        <v>41</v>
      </c>
      <c r="E12" s="9">
        <v>800</v>
      </c>
      <c r="T12" s="10" t="s">
        <v>7</v>
      </c>
      <c r="U12" s="17">
        <v>44390</v>
      </c>
      <c r="V12" s="37" t="s">
        <v>20</v>
      </c>
      <c r="W12" s="9">
        <v>800</v>
      </c>
    </row>
    <row r="13" spans="2:26" ht="20.100000000000001" customHeight="1" x14ac:dyDescent="0.25">
      <c r="B13" s="10" t="s">
        <v>8</v>
      </c>
      <c r="C13" s="17">
        <v>44396</v>
      </c>
      <c r="D13" s="37" t="s">
        <v>42</v>
      </c>
      <c r="E13" s="9">
        <v>7200</v>
      </c>
      <c r="T13" s="10" t="s">
        <v>8</v>
      </c>
      <c r="U13" s="17">
        <v>44396</v>
      </c>
      <c r="V13" s="37" t="s">
        <v>18</v>
      </c>
      <c r="W13" s="9">
        <v>7200</v>
      </c>
    </row>
    <row r="14" spans="2:26" ht="20.100000000000001" customHeight="1" x14ac:dyDescent="0.25">
      <c r="B14" s="18" t="s">
        <v>4</v>
      </c>
      <c r="C14" s="17">
        <v>44402</v>
      </c>
      <c r="D14" s="37" t="s">
        <v>16</v>
      </c>
      <c r="E14" s="9">
        <v>2500</v>
      </c>
      <c r="G14" s="47"/>
      <c r="T14" s="18" t="s">
        <v>4</v>
      </c>
      <c r="U14" s="17">
        <v>44402</v>
      </c>
      <c r="V14" s="37" t="s">
        <v>19</v>
      </c>
      <c r="W14" s="9">
        <v>2500</v>
      </c>
    </row>
    <row r="15" spans="2:26" ht="20.100000000000001" customHeight="1" x14ac:dyDescent="0.25">
      <c r="B15" s="10" t="s">
        <v>8</v>
      </c>
      <c r="C15" s="17">
        <v>44396</v>
      </c>
      <c r="D15" s="37" t="s">
        <v>42</v>
      </c>
      <c r="E15" s="9">
        <v>7500</v>
      </c>
      <c r="T15" s="10" t="s">
        <v>8</v>
      </c>
      <c r="U15" s="17">
        <v>44396</v>
      </c>
      <c r="V15" s="37" t="s">
        <v>18</v>
      </c>
      <c r="W15" s="9">
        <v>7500</v>
      </c>
    </row>
    <row r="16" spans="2:26" ht="20.100000000000001" customHeight="1" x14ac:dyDescent="0.25">
      <c r="B16" s="10" t="s">
        <v>4</v>
      </c>
      <c r="C16" s="17">
        <v>44402</v>
      </c>
      <c r="D16" s="37" t="s">
        <v>16</v>
      </c>
      <c r="E16" s="9">
        <v>5400</v>
      </c>
      <c r="T16" s="10" t="s">
        <v>4</v>
      </c>
      <c r="U16" s="17">
        <v>44402</v>
      </c>
      <c r="V16" s="37" t="s">
        <v>19</v>
      </c>
      <c r="W16" s="9">
        <v>5400</v>
      </c>
    </row>
    <row r="17" ht="151.5" customHeight="1" x14ac:dyDescent="0.25"/>
  </sheetData>
  <mergeCells count="2">
    <mergeCell ref="B2:H2"/>
    <mergeCell ref="T2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9193-57CA-48F3-81B1-4FBB10E5CED6}">
  <dimension ref="B2:Z17"/>
  <sheetViews>
    <sheetView showGridLines="0" workbookViewId="0">
      <selection activeCell="G7" sqref="G7:H7"/>
    </sheetView>
  </sheetViews>
  <sheetFormatPr defaultRowHeight="20.100000000000001" customHeight="1" x14ac:dyDescent="0.25"/>
  <cols>
    <col min="1" max="1" width="4.42578125" style="1" customWidth="1"/>
    <col min="2" max="2" width="12.85546875" style="1" customWidth="1"/>
    <col min="3" max="3" width="16.42578125" style="1" customWidth="1"/>
    <col min="4" max="4" width="15.5703125" style="1" customWidth="1"/>
    <col min="5" max="5" width="4.42578125" style="1" customWidth="1"/>
    <col min="6" max="6" width="15.42578125" style="1" customWidth="1"/>
    <col min="7" max="8" width="12.85546875" style="1" customWidth="1"/>
    <col min="9" max="9" width="44.42578125" style="1" customWidth="1"/>
    <col min="10" max="20" width="9.140625" style="1"/>
    <col min="21" max="21" width="12.7109375" style="1" bestFit="1" customWidth="1"/>
    <col min="22" max="23" width="9.140625" style="1"/>
    <col min="24" max="24" width="11.42578125" style="1" bestFit="1" customWidth="1"/>
    <col min="25" max="25" width="11.5703125" style="1" bestFit="1" customWidth="1"/>
    <col min="26" max="26" width="10.42578125" style="1" bestFit="1" customWidth="1"/>
    <col min="27" max="16384" width="9.140625" style="1"/>
  </cols>
  <sheetData>
    <row r="2" spans="2:26" ht="20.100000000000001" customHeight="1" thickBot="1" x14ac:dyDescent="0.3">
      <c r="B2" s="42" t="s">
        <v>35</v>
      </c>
      <c r="C2" s="42"/>
      <c r="D2" s="42"/>
      <c r="E2" s="42"/>
      <c r="F2" s="42"/>
      <c r="G2" s="42"/>
      <c r="H2" s="42"/>
      <c r="T2" s="42" t="s">
        <v>37</v>
      </c>
      <c r="U2" s="42"/>
      <c r="V2" s="42"/>
      <c r="W2" s="42"/>
      <c r="X2" s="42"/>
      <c r="Y2" s="42"/>
      <c r="Z2" s="42"/>
    </row>
    <row r="3" spans="2:26" ht="20.100000000000001" customHeight="1" thickTop="1" x14ac:dyDescent="0.25"/>
    <row r="4" spans="2:26" ht="20.100000000000001" customHeight="1" x14ac:dyDescent="0.25">
      <c r="B4" s="19" t="s">
        <v>10</v>
      </c>
      <c r="C4" s="21" t="s">
        <v>1</v>
      </c>
      <c r="D4" s="20" t="s">
        <v>13</v>
      </c>
      <c r="G4" s="24" t="s">
        <v>2</v>
      </c>
      <c r="H4" s="24" t="s">
        <v>3</v>
      </c>
      <c r="T4" s="19" t="s">
        <v>10</v>
      </c>
      <c r="U4" s="21" t="s">
        <v>1</v>
      </c>
      <c r="V4" s="20" t="s">
        <v>13</v>
      </c>
      <c r="Y4" s="24" t="s">
        <v>2</v>
      </c>
      <c r="Z4" s="24" t="s">
        <v>3</v>
      </c>
    </row>
    <row r="5" spans="2:26" ht="20.100000000000001" customHeight="1" x14ac:dyDescent="0.25">
      <c r="B5" s="5" t="s">
        <v>4</v>
      </c>
      <c r="C5" s="6">
        <v>44348</v>
      </c>
      <c r="D5" s="9">
        <v>2000</v>
      </c>
      <c r="F5" s="23" t="s">
        <v>5</v>
      </c>
      <c r="G5" s="25">
        <v>44348</v>
      </c>
      <c r="H5" s="25">
        <v>44385</v>
      </c>
      <c r="T5" s="5" t="s">
        <v>4</v>
      </c>
      <c r="U5" s="6">
        <v>44348</v>
      </c>
      <c r="V5" s="9">
        <v>2000</v>
      </c>
      <c r="X5" s="23" t="s">
        <v>5</v>
      </c>
      <c r="Y5" s="25">
        <v>44348</v>
      </c>
      <c r="Z5" s="25">
        <v>44385</v>
      </c>
    </row>
    <row r="6" spans="2:26" ht="20.100000000000001" customHeight="1" x14ac:dyDescent="0.25">
      <c r="B6" s="10" t="s">
        <v>6</v>
      </c>
      <c r="C6" s="11">
        <v>44354</v>
      </c>
      <c r="D6" s="9">
        <v>7500</v>
      </c>
      <c r="F6" s="39" t="s">
        <v>0</v>
      </c>
      <c r="G6" s="44" t="s">
        <v>4</v>
      </c>
      <c r="H6" s="44"/>
      <c r="T6" s="10" t="s">
        <v>6</v>
      </c>
      <c r="U6" s="11">
        <v>44354</v>
      </c>
      <c r="V6" s="9">
        <v>7500</v>
      </c>
      <c r="X6" s="39" t="s">
        <v>0</v>
      </c>
      <c r="Y6" s="44" t="s">
        <v>4</v>
      </c>
      <c r="Z6" s="44"/>
    </row>
    <row r="7" spans="2:26" ht="20.100000000000001" customHeight="1" x14ac:dyDescent="0.25">
      <c r="B7" s="10" t="s">
        <v>7</v>
      </c>
      <c r="C7" s="11">
        <v>44354</v>
      </c>
      <c r="D7" s="9">
        <v>1000</v>
      </c>
      <c r="F7" s="40" t="s">
        <v>14</v>
      </c>
      <c r="G7" s="43">
        <f>SUMPRODUCT((B5:B16=G6)*(C5:C16&gt;=G5)*(C5:C16&lt;=H5)*D5:D16)</f>
        <v>5750</v>
      </c>
      <c r="H7" s="43"/>
      <c r="T7" s="10" t="s">
        <v>7</v>
      </c>
      <c r="U7" s="11">
        <v>44354</v>
      </c>
      <c r="V7" s="9">
        <v>1000</v>
      </c>
      <c r="X7" s="40" t="s">
        <v>14</v>
      </c>
      <c r="Y7" s="43"/>
      <c r="Z7" s="43"/>
    </row>
    <row r="8" spans="2:26" ht="20.100000000000001" customHeight="1" x14ac:dyDescent="0.25">
      <c r="B8" s="10" t="s">
        <v>8</v>
      </c>
      <c r="C8" s="11">
        <v>44366</v>
      </c>
      <c r="D8" s="9">
        <v>6000</v>
      </c>
      <c r="T8" s="10" t="s">
        <v>8</v>
      </c>
      <c r="U8" s="11">
        <v>44366</v>
      </c>
      <c r="V8" s="9">
        <v>6000</v>
      </c>
    </row>
    <row r="9" spans="2:26" ht="20.100000000000001" customHeight="1" x14ac:dyDescent="0.25">
      <c r="B9" s="10" t="s">
        <v>9</v>
      </c>
      <c r="C9" s="11">
        <v>44372</v>
      </c>
      <c r="D9" s="9">
        <v>8000</v>
      </c>
      <c r="T9" s="10" t="s">
        <v>9</v>
      </c>
      <c r="U9" s="11">
        <v>44372</v>
      </c>
      <c r="V9" s="9">
        <v>8000</v>
      </c>
    </row>
    <row r="10" spans="2:26" ht="20.100000000000001" customHeight="1" x14ac:dyDescent="0.25">
      <c r="B10" s="10" t="s">
        <v>4</v>
      </c>
      <c r="C10" s="11">
        <v>44378</v>
      </c>
      <c r="D10" s="9">
        <v>3750</v>
      </c>
      <c r="T10" s="10" t="s">
        <v>4</v>
      </c>
      <c r="U10" s="11">
        <v>44378</v>
      </c>
      <c r="V10" s="9">
        <v>3750</v>
      </c>
    </row>
    <row r="11" spans="2:26" ht="20.100000000000001" customHeight="1" x14ac:dyDescent="0.25">
      <c r="B11" s="10" t="s">
        <v>6</v>
      </c>
      <c r="C11" s="11">
        <v>44385</v>
      </c>
      <c r="D11" s="9">
        <v>6500</v>
      </c>
      <c r="T11" s="10" t="s">
        <v>6</v>
      </c>
      <c r="U11" s="11">
        <v>44385</v>
      </c>
      <c r="V11" s="9">
        <v>6500</v>
      </c>
    </row>
    <row r="12" spans="2:26" ht="20.100000000000001" customHeight="1" x14ac:dyDescent="0.25">
      <c r="B12" s="10" t="s">
        <v>7</v>
      </c>
      <c r="C12" s="11">
        <v>44390</v>
      </c>
      <c r="D12" s="9">
        <v>800</v>
      </c>
      <c r="T12" s="10" t="s">
        <v>7</v>
      </c>
      <c r="U12" s="11">
        <v>44390</v>
      </c>
      <c r="V12" s="9">
        <v>800</v>
      </c>
    </row>
    <row r="13" spans="2:26" ht="20.100000000000001" customHeight="1" x14ac:dyDescent="0.25">
      <c r="B13" s="10" t="s">
        <v>8</v>
      </c>
      <c r="C13" s="17">
        <v>44396</v>
      </c>
      <c r="D13" s="9">
        <v>7200</v>
      </c>
      <c r="T13" s="10" t="s">
        <v>8</v>
      </c>
      <c r="U13" s="17">
        <v>44396</v>
      </c>
      <c r="V13" s="9">
        <v>7200</v>
      </c>
    </row>
    <row r="14" spans="2:26" ht="20.100000000000001" customHeight="1" x14ac:dyDescent="0.25">
      <c r="B14" s="18" t="s">
        <v>4</v>
      </c>
      <c r="C14" s="17">
        <v>44402</v>
      </c>
      <c r="D14" s="9">
        <v>2500</v>
      </c>
      <c r="T14" s="18" t="s">
        <v>4</v>
      </c>
      <c r="U14" s="17">
        <v>44402</v>
      </c>
      <c r="V14" s="9">
        <v>2500</v>
      </c>
    </row>
    <row r="15" spans="2:26" ht="20.100000000000001" customHeight="1" x14ac:dyDescent="0.25">
      <c r="B15" s="10" t="s">
        <v>8</v>
      </c>
      <c r="C15" s="17">
        <v>44396</v>
      </c>
      <c r="D15" s="9">
        <v>7500</v>
      </c>
      <c r="T15" s="10" t="s">
        <v>8</v>
      </c>
      <c r="U15" s="17">
        <v>44396</v>
      </c>
      <c r="V15" s="9">
        <v>7500</v>
      </c>
    </row>
    <row r="16" spans="2:26" ht="20.100000000000001" customHeight="1" x14ac:dyDescent="0.25">
      <c r="B16" s="10" t="s">
        <v>4</v>
      </c>
      <c r="C16" s="17">
        <v>44402</v>
      </c>
      <c r="D16" s="9">
        <v>5400</v>
      </c>
      <c r="T16" s="10" t="s">
        <v>4</v>
      </c>
      <c r="U16" s="17">
        <v>44402</v>
      </c>
      <c r="V16" s="9">
        <v>5400</v>
      </c>
    </row>
    <row r="17" ht="154.5" customHeight="1" x14ac:dyDescent="0.25"/>
  </sheetData>
  <mergeCells count="6">
    <mergeCell ref="G7:H7"/>
    <mergeCell ref="G6:H6"/>
    <mergeCell ref="B2:H2"/>
    <mergeCell ref="T2:Z2"/>
    <mergeCell ref="Y6:Z6"/>
    <mergeCell ref="Y7:Z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E2001-F930-4357-9E6D-3D4D157E1B36}">
  <dimension ref="B2:AA17"/>
  <sheetViews>
    <sheetView showGridLines="0" tabSelected="1" workbookViewId="0">
      <selection activeCell="H8" sqref="H8"/>
    </sheetView>
  </sheetViews>
  <sheetFormatPr defaultRowHeight="20.100000000000001" customHeight="1" x14ac:dyDescent="0.25"/>
  <cols>
    <col min="1" max="1" width="4.42578125" style="1" customWidth="1"/>
    <col min="2" max="2" width="11.85546875" style="1" customWidth="1"/>
    <col min="3" max="3" width="15.5703125" style="1" customWidth="1"/>
    <col min="4" max="4" width="12.5703125" style="1" customWidth="1"/>
    <col min="5" max="5" width="12.85546875" style="1" customWidth="1"/>
    <col min="6" max="6" width="6.85546875" style="1" customWidth="1"/>
    <col min="7" max="7" width="11.85546875" style="1" customWidth="1"/>
    <col min="8" max="8" width="12" style="1" customWidth="1"/>
    <col min="9" max="9" width="10.42578125" style="1" bestFit="1" customWidth="1"/>
    <col min="10" max="10" width="25.28515625" style="1" customWidth="1"/>
    <col min="11" max="20" width="9.140625" style="1"/>
    <col min="21" max="21" width="12.7109375" style="1" bestFit="1" customWidth="1"/>
    <col min="22" max="22" width="10.140625" style="1" bestFit="1" customWidth="1"/>
    <col min="23" max="23" width="11.140625" style="1" bestFit="1" customWidth="1"/>
    <col min="24" max="24" width="9.140625" style="1"/>
    <col min="25" max="25" width="11.42578125" style="1" bestFit="1" customWidth="1"/>
    <col min="26" max="26" width="11.5703125" style="1" bestFit="1" customWidth="1"/>
    <col min="27" max="16384" width="9.140625" style="1"/>
  </cols>
  <sheetData>
    <row r="2" spans="2:27" ht="20.100000000000001" customHeight="1" thickBot="1" x14ac:dyDescent="0.3">
      <c r="B2" s="42" t="s">
        <v>36</v>
      </c>
      <c r="C2" s="42"/>
      <c r="D2" s="42"/>
      <c r="E2" s="42"/>
      <c r="F2" s="42"/>
      <c r="G2" s="42"/>
      <c r="H2" s="42"/>
      <c r="I2" s="42"/>
      <c r="T2" s="42" t="s">
        <v>37</v>
      </c>
      <c r="U2" s="42"/>
      <c r="V2" s="42"/>
      <c r="W2" s="42"/>
      <c r="X2" s="42"/>
      <c r="Y2" s="42"/>
      <c r="Z2" s="42"/>
      <c r="AA2" s="42"/>
    </row>
    <row r="3" spans="2:27" ht="20.100000000000001" customHeight="1" thickTop="1" x14ac:dyDescent="0.25">
      <c r="D3" s="2"/>
      <c r="E3" s="2"/>
      <c r="V3" s="2"/>
      <c r="W3" s="2"/>
    </row>
    <row r="4" spans="2:27" ht="20.100000000000001" customHeight="1" x14ac:dyDescent="0.25">
      <c r="B4" s="19" t="s">
        <v>10</v>
      </c>
      <c r="C4" s="21" t="s">
        <v>1</v>
      </c>
      <c r="D4" s="19" t="s">
        <v>11</v>
      </c>
      <c r="E4" s="22" t="s">
        <v>12</v>
      </c>
      <c r="H4" s="24" t="s">
        <v>2</v>
      </c>
      <c r="I4" s="24" t="s">
        <v>3</v>
      </c>
      <c r="T4" s="19" t="s">
        <v>10</v>
      </c>
      <c r="U4" s="21" t="s">
        <v>1</v>
      </c>
      <c r="V4" s="19" t="s">
        <v>11</v>
      </c>
      <c r="W4" s="22" t="s">
        <v>12</v>
      </c>
      <c r="Z4" s="24" t="s">
        <v>2</v>
      </c>
      <c r="AA4" s="24" t="s">
        <v>3</v>
      </c>
    </row>
    <row r="5" spans="2:27" ht="20.100000000000001" customHeight="1" x14ac:dyDescent="0.25">
      <c r="B5" s="5" t="s">
        <v>4</v>
      </c>
      <c r="C5" s="6">
        <v>44348</v>
      </c>
      <c r="D5" s="7">
        <v>10</v>
      </c>
      <c r="E5" s="8">
        <v>200</v>
      </c>
      <c r="G5" s="23" t="s">
        <v>5</v>
      </c>
      <c r="H5" s="25">
        <v>44348</v>
      </c>
      <c r="I5" s="25">
        <v>44385</v>
      </c>
      <c r="T5" s="5" t="s">
        <v>4</v>
      </c>
      <c r="U5" s="6">
        <v>44348</v>
      </c>
      <c r="V5" s="7">
        <v>10</v>
      </c>
      <c r="W5" s="8">
        <v>200</v>
      </c>
      <c r="Y5" s="23" t="s">
        <v>5</v>
      </c>
      <c r="Z5" s="25">
        <v>44348</v>
      </c>
      <c r="AA5" s="25">
        <v>44385</v>
      </c>
    </row>
    <row r="6" spans="2:27" ht="20.100000000000001" customHeight="1" x14ac:dyDescent="0.25">
      <c r="B6" s="10" t="s">
        <v>6</v>
      </c>
      <c r="C6" s="11">
        <v>44354</v>
      </c>
      <c r="D6" s="10">
        <v>15</v>
      </c>
      <c r="E6" s="12">
        <v>500</v>
      </c>
      <c r="G6" s="39" t="s">
        <v>13</v>
      </c>
      <c r="H6" s="44" t="s">
        <v>15</v>
      </c>
      <c r="I6" s="44"/>
      <c r="T6" s="10" t="s">
        <v>6</v>
      </c>
      <c r="U6" s="11">
        <v>44354</v>
      </c>
      <c r="V6" s="10">
        <v>15</v>
      </c>
      <c r="W6" s="12">
        <v>500</v>
      </c>
      <c r="Y6" s="39" t="s">
        <v>13</v>
      </c>
      <c r="Z6" s="44" t="s">
        <v>15</v>
      </c>
      <c r="AA6" s="44"/>
    </row>
    <row r="7" spans="2:27" ht="20.100000000000001" customHeight="1" x14ac:dyDescent="0.25">
      <c r="B7" s="10" t="s">
        <v>7</v>
      </c>
      <c r="C7" s="11">
        <v>44354</v>
      </c>
      <c r="D7" s="7">
        <v>20</v>
      </c>
      <c r="E7" s="13">
        <v>50</v>
      </c>
      <c r="G7" s="40" t="s">
        <v>14</v>
      </c>
      <c r="H7" s="43">
        <f>SUMPRODUCT((C5:C16&gt;=H5)*(C5:C16&lt;=I5)*D5:D16*E5:E16)</f>
        <v>34750</v>
      </c>
      <c r="I7" s="43"/>
      <c r="T7" s="10" t="s">
        <v>7</v>
      </c>
      <c r="U7" s="11">
        <v>44354</v>
      </c>
      <c r="V7" s="7">
        <v>20</v>
      </c>
      <c r="W7" s="13">
        <v>50</v>
      </c>
      <c r="Y7" s="40" t="s">
        <v>14</v>
      </c>
      <c r="Z7" s="43">
        <f>SUMPRODUCT((U5:U16&gt;=Z5)*(U5:U16&lt;=AA5)*V5:V16*W5:W16)</f>
        <v>34750</v>
      </c>
      <c r="AA7" s="43"/>
    </row>
    <row r="8" spans="2:27" ht="20.100000000000001" customHeight="1" x14ac:dyDescent="0.25">
      <c r="B8" s="10" t="s">
        <v>8</v>
      </c>
      <c r="C8" s="11">
        <v>44366</v>
      </c>
      <c r="D8" s="10">
        <v>12</v>
      </c>
      <c r="E8" s="9">
        <v>500</v>
      </c>
      <c r="T8" s="10" t="s">
        <v>8</v>
      </c>
      <c r="U8" s="11">
        <v>44366</v>
      </c>
      <c r="V8" s="10">
        <v>12</v>
      </c>
      <c r="W8" s="9">
        <v>500</v>
      </c>
    </row>
    <row r="9" spans="2:27" ht="20.100000000000001" customHeight="1" x14ac:dyDescent="0.25">
      <c r="B9" s="10" t="s">
        <v>9</v>
      </c>
      <c r="C9" s="11">
        <v>44372</v>
      </c>
      <c r="D9" s="14">
        <v>10</v>
      </c>
      <c r="E9" s="15">
        <v>800</v>
      </c>
      <c r="T9" s="10" t="s">
        <v>9</v>
      </c>
      <c r="U9" s="11">
        <v>44372</v>
      </c>
      <c r="V9" s="14">
        <v>10</v>
      </c>
      <c r="W9" s="15">
        <v>800</v>
      </c>
    </row>
    <row r="10" spans="2:27" ht="20.100000000000001" customHeight="1" x14ac:dyDescent="0.25">
      <c r="B10" s="10" t="s">
        <v>4</v>
      </c>
      <c r="C10" s="11">
        <v>44378</v>
      </c>
      <c r="D10" s="7">
        <v>15</v>
      </c>
      <c r="E10" s="16">
        <v>250</v>
      </c>
      <c r="T10" s="10" t="s">
        <v>4</v>
      </c>
      <c r="U10" s="11">
        <v>44378</v>
      </c>
      <c r="V10" s="7">
        <v>15</v>
      </c>
      <c r="W10" s="16">
        <v>250</v>
      </c>
    </row>
    <row r="11" spans="2:27" ht="20.100000000000001" customHeight="1" x14ac:dyDescent="0.25">
      <c r="B11" s="10" t="s">
        <v>6</v>
      </c>
      <c r="C11" s="11">
        <v>44385</v>
      </c>
      <c r="D11" s="10">
        <v>10</v>
      </c>
      <c r="E11" s="9">
        <v>650</v>
      </c>
      <c r="T11" s="10" t="s">
        <v>6</v>
      </c>
      <c r="U11" s="11">
        <v>44385</v>
      </c>
      <c r="V11" s="10">
        <v>10</v>
      </c>
      <c r="W11" s="9">
        <v>650</v>
      </c>
    </row>
    <row r="12" spans="2:27" ht="20.100000000000001" customHeight="1" x14ac:dyDescent="0.25">
      <c r="B12" s="10" t="s">
        <v>7</v>
      </c>
      <c r="C12" s="11">
        <v>44390</v>
      </c>
      <c r="D12" s="14">
        <v>10</v>
      </c>
      <c r="E12" s="9">
        <v>80</v>
      </c>
      <c r="T12" s="10" t="s">
        <v>7</v>
      </c>
      <c r="U12" s="11">
        <v>44390</v>
      </c>
      <c r="V12" s="14">
        <v>10</v>
      </c>
      <c r="W12" s="9">
        <v>80</v>
      </c>
    </row>
    <row r="13" spans="2:27" ht="20.100000000000001" customHeight="1" x14ac:dyDescent="0.25">
      <c r="B13" s="10" t="s">
        <v>8</v>
      </c>
      <c r="C13" s="17">
        <v>44396</v>
      </c>
      <c r="D13" s="10">
        <v>12</v>
      </c>
      <c r="E13" s="16">
        <v>600</v>
      </c>
      <c r="T13" s="10" t="s">
        <v>8</v>
      </c>
      <c r="U13" s="17">
        <v>44396</v>
      </c>
      <c r="V13" s="10">
        <v>12</v>
      </c>
      <c r="W13" s="16">
        <v>600</v>
      </c>
    </row>
    <row r="14" spans="2:27" ht="20.100000000000001" customHeight="1" x14ac:dyDescent="0.25">
      <c r="B14" s="18" t="s">
        <v>4</v>
      </c>
      <c r="C14" s="17">
        <v>44402</v>
      </c>
      <c r="D14" s="10">
        <v>10</v>
      </c>
      <c r="E14" s="9">
        <v>250</v>
      </c>
      <c r="T14" s="18" t="s">
        <v>4</v>
      </c>
      <c r="U14" s="17">
        <v>44402</v>
      </c>
      <c r="V14" s="10">
        <v>10</v>
      </c>
      <c r="W14" s="9">
        <v>250</v>
      </c>
    </row>
    <row r="15" spans="2:27" ht="20.100000000000001" customHeight="1" x14ac:dyDescent="0.25">
      <c r="B15" s="10" t="s">
        <v>8</v>
      </c>
      <c r="C15" s="17">
        <v>44396</v>
      </c>
      <c r="D15" s="10">
        <v>15</v>
      </c>
      <c r="E15" s="16">
        <v>500</v>
      </c>
      <c r="T15" s="10" t="s">
        <v>8</v>
      </c>
      <c r="U15" s="17">
        <v>44396</v>
      </c>
      <c r="V15" s="10">
        <v>15</v>
      </c>
      <c r="W15" s="16">
        <v>500</v>
      </c>
    </row>
    <row r="16" spans="2:27" ht="20.100000000000001" customHeight="1" x14ac:dyDescent="0.25">
      <c r="B16" s="10" t="s">
        <v>4</v>
      </c>
      <c r="C16" s="17">
        <v>44402</v>
      </c>
      <c r="D16" s="10">
        <v>18</v>
      </c>
      <c r="E16" s="9">
        <v>300</v>
      </c>
      <c r="T16" s="10" t="s">
        <v>4</v>
      </c>
      <c r="U16" s="17">
        <v>44402</v>
      </c>
      <c r="V16" s="10">
        <v>18</v>
      </c>
      <c r="W16" s="9">
        <v>300</v>
      </c>
    </row>
    <row r="17" ht="99" customHeight="1" x14ac:dyDescent="0.25"/>
  </sheetData>
  <mergeCells count="6">
    <mergeCell ref="T2:AA2"/>
    <mergeCell ref="Z6:AA6"/>
    <mergeCell ref="Z7:AA7"/>
    <mergeCell ref="B2:I2"/>
    <mergeCell ref="H6:I6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 Overview</vt:lpstr>
      <vt:lpstr>SUMPRODUCT_Date Range</vt:lpstr>
      <vt:lpstr>After Fixed Date</vt:lpstr>
      <vt:lpstr>Before Fixed Date</vt:lpstr>
      <vt:lpstr>SUMPRODUCT_Month</vt:lpstr>
      <vt:lpstr>Date Range_Weekend</vt:lpstr>
      <vt:lpstr>Date Range_Single Criteria</vt:lpstr>
      <vt:lpstr>Date Range_Multiple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2021-07-18T06:26:36Z</dcterms:created>
  <dcterms:modified xsi:type="dcterms:W3CDTF">2022-10-31T07:48:30Z</dcterms:modified>
</cp:coreProperties>
</file>