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0" documentId="13_ncr:1_{3E6030FE-5461-454D-B425-FEE59B98831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Markup &amp; Margin" sheetId="4" r:id="rId1"/>
    <sheet name="Sample Data" sheetId="7" r:id="rId2"/>
    <sheet name="Customized Formula" sheetId="3" r:id="rId3"/>
    <sheet name="SUM Function" sheetId="5" r:id="rId4"/>
    <sheet name="PRODUCT Function" sheetId="6" r:id="rId5"/>
    <sheet name="Calculator" sheetId="1" r:id="rId6"/>
  </sheets>
  <definedNames>
    <definedName name="cost1">Calculator!$C$7</definedName>
    <definedName name="cost2">Calculator!$C$17</definedName>
    <definedName name="cost3">Calculator!$C$25</definedName>
    <definedName name="markup1">Calculator!$C$8</definedName>
    <definedName name="markup2">Calculator!$C$15</definedName>
    <definedName name="profit_margin3">Calculator!$C$23</definedName>
    <definedName name="selling_price1">Calculator!$C$9</definedName>
    <definedName name="selling_price2">Calculator!$C$16</definedName>
    <definedName name="selling_price3">Calculator!$C$24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E8" i="3"/>
  <c r="F8" i="3"/>
  <c r="G8" i="3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E7" i="3"/>
  <c r="F7" i="3"/>
  <c r="G7" i="3"/>
  <c r="D7" i="3"/>
  <c r="G12" i="7"/>
  <c r="F12" i="7"/>
  <c r="E12" i="7"/>
  <c r="D12" i="7"/>
  <c r="G11" i="7"/>
  <c r="F11" i="7"/>
  <c r="E11" i="7"/>
  <c r="D11" i="7"/>
  <c r="G10" i="7"/>
  <c r="F10" i="7"/>
  <c r="E10" i="7"/>
  <c r="D10" i="7"/>
  <c r="G9" i="7"/>
  <c r="F9" i="7"/>
  <c r="E9" i="7"/>
  <c r="D9" i="7"/>
  <c r="G8" i="7"/>
  <c r="F8" i="7"/>
  <c r="E8" i="7"/>
  <c r="D8" i="7"/>
  <c r="G7" i="7"/>
  <c r="F7" i="7"/>
  <c r="E7" i="7"/>
  <c r="D7" i="7"/>
  <c r="D7" i="6"/>
  <c r="D8" i="6"/>
  <c r="E8" i="6"/>
  <c r="F8" i="6"/>
  <c r="G8" i="6"/>
  <c r="D9" i="6"/>
  <c r="E9" i="6"/>
  <c r="F9" i="6"/>
  <c r="G9" i="6"/>
  <c r="D10" i="6"/>
  <c r="E10" i="6"/>
  <c r="F10" i="6"/>
  <c r="G10" i="6"/>
  <c r="D11" i="6"/>
  <c r="E11" i="6"/>
  <c r="F11" i="6"/>
  <c r="G11" i="6"/>
  <c r="D12" i="6"/>
  <c r="E12" i="6"/>
  <c r="F12" i="6"/>
  <c r="G12" i="6"/>
  <c r="E7" i="6"/>
  <c r="F7" i="6"/>
  <c r="G7" i="6"/>
  <c r="D8" i="5"/>
  <c r="E8" i="5"/>
  <c r="F8" i="5"/>
  <c r="G8" i="5"/>
  <c r="D9" i="5"/>
  <c r="E9" i="5"/>
  <c r="F9" i="5"/>
  <c r="G9" i="5"/>
  <c r="D10" i="5"/>
  <c r="E10" i="5"/>
  <c r="F10" i="5"/>
  <c r="G10" i="5"/>
  <c r="D11" i="5"/>
  <c r="E11" i="5"/>
  <c r="F11" i="5"/>
  <c r="G11" i="5"/>
  <c r="D12" i="5"/>
  <c r="E12" i="5"/>
  <c r="F12" i="5"/>
  <c r="G12" i="5"/>
  <c r="E7" i="5"/>
  <c r="F7" i="5"/>
  <c r="G7" i="5"/>
  <c r="D7" i="5"/>
  <c r="L7" i="3"/>
  <c r="M7" i="3"/>
  <c r="N7" i="3"/>
  <c r="L8" i="3"/>
  <c r="M8" i="3"/>
  <c r="N8" i="3"/>
  <c r="L9" i="3"/>
  <c r="M9" i="3"/>
  <c r="N9" i="3"/>
  <c r="L10" i="3"/>
  <c r="M10" i="3"/>
  <c r="N10" i="3"/>
  <c r="L11" i="3"/>
  <c r="M11" i="3"/>
  <c r="N11" i="3"/>
  <c r="L12" i="3"/>
  <c r="M12" i="3"/>
  <c r="N12" i="3"/>
  <c r="K8" i="3"/>
  <c r="K9" i="3"/>
  <c r="K10" i="3"/>
  <c r="K11" i="3"/>
  <c r="K12" i="3"/>
  <c r="K7" i="3"/>
  <c r="L7" i="5"/>
  <c r="M7" i="5"/>
  <c r="N7" i="5"/>
  <c r="L8" i="5"/>
  <c r="M8" i="5"/>
  <c r="N8" i="5"/>
  <c r="L9" i="5"/>
  <c r="M9" i="5"/>
  <c r="N9" i="5"/>
  <c r="L10" i="5"/>
  <c r="M10" i="5"/>
  <c r="N10" i="5"/>
  <c r="L11" i="5"/>
  <c r="M11" i="5"/>
  <c r="N11" i="5"/>
  <c r="L12" i="5"/>
  <c r="M12" i="5"/>
  <c r="N12" i="5"/>
  <c r="K8" i="5"/>
  <c r="K9" i="5"/>
  <c r="K10" i="5"/>
  <c r="K11" i="5"/>
  <c r="K12" i="5"/>
  <c r="K7" i="5"/>
  <c r="L7" i="6"/>
  <c r="M7" i="6"/>
  <c r="N7" i="6"/>
  <c r="L8" i="6"/>
  <c r="M8" i="6"/>
  <c r="N8" i="6"/>
  <c r="L9" i="6"/>
  <c r="M9" i="6"/>
  <c r="N9" i="6"/>
  <c r="L10" i="6"/>
  <c r="M10" i="6"/>
  <c r="N10" i="6"/>
  <c r="L11" i="6"/>
  <c r="M11" i="6"/>
  <c r="N11" i="6"/>
  <c r="L12" i="6"/>
  <c r="M12" i="6"/>
  <c r="N12" i="6"/>
  <c r="K8" i="6"/>
  <c r="K9" i="6"/>
  <c r="K10" i="6"/>
  <c r="K11" i="6"/>
  <c r="K12" i="6"/>
  <c r="K7" i="6"/>
  <c r="C9" i="1"/>
  <c r="C10" i="1" s="1"/>
  <c r="C25" i="1" l="1"/>
  <c r="C17" i="1"/>
  <c r="E18" i="1"/>
  <c r="E17" i="1"/>
  <c r="E25" i="1"/>
  <c r="E26" i="1"/>
  <c r="E9" i="1"/>
  <c r="E10" i="1"/>
  <c r="C18" i="1" l="1"/>
  <c r="C26" i="1"/>
</calcChain>
</file>

<file path=xl/sharedStrings.xml><?xml version="1.0" encoding="utf-8"?>
<sst xmlns="http://schemas.openxmlformats.org/spreadsheetml/2006/main" count="135" uniqueCount="45">
  <si>
    <t>Cost Price:</t>
  </si>
  <si>
    <t>Markup %:</t>
  </si>
  <si>
    <t>Selling Price:</t>
  </si>
  <si>
    <t>&lt;&lt; cost1</t>
  </si>
  <si>
    <t>&lt;&lt; markup1</t>
  </si>
  <si>
    <t>&lt;&lt; markup2</t>
  </si>
  <si>
    <t>&lt;&lt; selling_price2</t>
  </si>
  <si>
    <t>&lt;&lt; profit_margin3</t>
  </si>
  <si>
    <t>&lt;&lt; selling_price3</t>
  </si>
  <si>
    <t>Items</t>
  </si>
  <si>
    <t>Selling Price</t>
  </si>
  <si>
    <t>Folding Saw</t>
  </si>
  <si>
    <t>Mini Garden Tools Set</t>
  </si>
  <si>
    <t>Pruning Scissor</t>
  </si>
  <si>
    <t>Mini Saw</t>
  </si>
  <si>
    <t>Portable Folding Saw</t>
  </si>
  <si>
    <t>Multifunctional Water Gun</t>
  </si>
  <si>
    <t>Wholesale
Cost</t>
  </si>
  <si>
    <t>Selling Price
= Wholesale Cost x (1+ Markup %)</t>
  </si>
  <si>
    <t>Markup</t>
  </si>
  <si>
    <t>=</t>
  </si>
  <si>
    <t>-</t>
  </si>
  <si>
    <t>Unit Cost</t>
  </si>
  <si>
    <t>Markup %</t>
  </si>
  <si>
    <t>x 100%</t>
  </si>
  <si>
    <t>Markup and Markup %</t>
  </si>
  <si>
    <t>Profit Margin and Profit Margin %</t>
  </si>
  <si>
    <t>Profit Margin</t>
  </si>
  <si>
    <t>Profit Margin %</t>
  </si>
  <si>
    <t>©</t>
  </si>
  <si>
    <t>Profit Margin %:</t>
  </si>
  <si>
    <t>&lt;&lt; selling_price1</t>
  </si>
  <si>
    <t>&lt;&lt; cost2</t>
  </si>
  <si>
    <t>&lt;&lt; cost3</t>
  </si>
  <si>
    <t>Formulas</t>
  </si>
  <si>
    <t>Name</t>
  </si>
  <si>
    <t>Calculation of Cost Price, Markup %, Selling Price, &amp; Profit Margin %</t>
  </si>
  <si>
    <t>Calculate Selling Price &amp; Profit Margin from Cost Price &amp; Markup %</t>
  </si>
  <si>
    <t>Calculate Cost Price &amp; Profit Margin from Markup % &amp; Selling Price</t>
  </si>
  <si>
    <t>Calculate Cost Price &amp; Markup % from Profit Margin &amp; Selling Price</t>
  </si>
  <si>
    <t>Practice Section</t>
  </si>
  <si>
    <t>Adding Different Percentage Markup with a Customized Formula</t>
  </si>
  <si>
    <t>Using Excel SUM Function</t>
  </si>
  <si>
    <t>Using PRODUCT Function</t>
  </si>
  <si>
    <t>Sample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</si>
</sst>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rgb="FF00B050"/>
      <name val="Calibri"/>
      <family val="2"/>
      <scheme val="minor"/>
    </font>
    <font>
      <b/>
      <sz val="15"/>
      <color theme="5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i/>
      <sz val="13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rgb="FF00206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6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5" fillId="0" borderId="0" applyNumberFormat="0" applyFill="0" applyBorder="0" applyAlignment="0" applyProtection="0"/>
    <xf numFmtId="0" fontId="9" fillId="3" borderId="1" applyNumberFormat="0" applyAlignment="0" applyProtection="0"/>
    <xf numFmtId="0" fontId="4" fillId="5" borderId="0" applyNumberFormat="0" applyBorder="0" applyAlignment="0" applyProtection="0"/>
    <xf numFmtId="0" fontId="1" fillId="6" borderId="0" applyNumberFormat="0" applyBorder="0" applyAlignment="0" applyProtection="0"/>
    <xf numFmtId="0" fontId="18" fillId="0" borderId="5" applyNumberFormat="0" applyFill="0" applyAlignment="0" applyProtection="0"/>
  </cellStyleXfs>
  <cellXfs count="80">
    <xf numFmtId="0" fontId="0" fillId="0" borderId="0" xfId="0"/>
    <xf numFmtId="0" fontId="0" fillId="0" borderId="3" xfId="0" applyBorder="1"/>
    <xf numFmtId="0" fontId="0" fillId="0" borderId="4" xfId="0" applyBorder="1"/>
    <xf numFmtId="0" fontId="10" fillId="0" borderId="0" xfId="0" applyFont="1"/>
    <xf numFmtId="0" fontId="17" fillId="0" borderId="0" xfId="0" applyFont="1" applyAlignment="1">
      <alignment horizontal="right" indent="2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3" xfId="0" quotePrefix="1" applyFont="1" applyBorder="1" applyAlignment="1">
      <alignment horizontal="center"/>
    </xf>
    <xf numFmtId="164" fontId="0" fillId="0" borderId="6" xfId="1" applyNumberFormat="1" applyFont="1" applyBorder="1" applyAlignment="1">
      <alignment vertical="center"/>
    </xf>
    <xf numFmtId="164" fontId="8" fillId="4" borderId="6" xfId="1" applyNumberFormat="1" applyFont="1" applyFill="1" applyBorder="1" applyAlignment="1">
      <alignment vertical="center"/>
    </xf>
    <xf numFmtId="9" fontId="21" fillId="14" borderId="6" xfId="6" applyNumberFormat="1" applyFont="1" applyFill="1" applyBorder="1" applyAlignment="1">
      <alignment horizontal="center" vertical="center"/>
    </xf>
    <xf numFmtId="44" fontId="0" fillId="0" borderId="6" xfId="1" applyFont="1" applyBorder="1" applyAlignment="1">
      <alignment vertical="center"/>
    </xf>
    <xf numFmtId="10" fontId="0" fillId="0" borderId="6" xfId="0" applyNumberFormat="1" applyBorder="1" applyAlignment="1">
      <alignment vertical="center"/>
    </xf>
    <xf numFmtId="10" fontId="0" fillId="0" borderId="6" xfId="2" applyNumberFormat="1" applyFont="1" applyBorder="1" applyAlignment="1">
      <alignment vertical="center"/>
    </xf>
    <xf numFmtId="10" fontId="0" fillId="0" borderId="16" xfId="2" applyNumberFormat="1" applyFont="1" applyBorder="1" applyAlignment="1">
      <alignment vertical="center"/>
    </xf>
    <xf numFmtId="0" fontId="23" fillId="12" borderId="12" xfId="0" applyFont="1" applyFill="1" applyBorder="1" applyAlignment="1">
      <alignment horizontal="center" vertical="center"/>
    </xf>
    <xf numFmtId="0" fontId="24" fillId="12" borderId="13" xfId="0" applyFont="1" applyFill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6" fillId="12" borderId="13" xfId="0" applyFont="1" applyFill="1" applyBorder="1" applyAlignment="1">
      <alignment horizontal="center" vertical="center"/>
    </xf>
    <xf numFmtId="0" fontId="21" fillId="3" borderId="10" xfId="4" applyFont="1" applyBorder="1" applyAlignment="1">
      <alignment vertical="center"/>
    </xf>
    <xf numFmtId="0" fontId="21" fillId="3" borderId="11" xfId="4" applyFont="1" applyBorder="1" applyAlignment="1">
      <alignment vertical="center"/>
    </xf>
    <xf numFmtId="0" fontId="21" fillId="16" borderId="10" xfId="3" applyFont="1" applyFill="1" applyBorder="1" applyAlignment="1">
      <alignment vertical="center"/>
    </xf>
    <xf numFmtId="0" fontId="27" fillId="0" borderId="6" xfId="5" applyFont="1" applyBorder="1" applyAlignment="1">
      <alignment horizontal="left" vertical="center"/>
    </xf>
    <xf numFmtId="9" fontId="21" fillId="14" borderId="15" xfId="6" applyNumberFormat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8" fillId="4" borderId="15" xfId="1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164" fontId="0" fillId="0" borderId="16" xfId="1" applyNumberFormat="1" applyFont="1" applyBorder="1" applyAlignment="1">
      <alignment vertical="center"/>
    </xf>
    <xf numFmtId="164" fontId="8" fillId="4" borderId="16" xfId="1" applyNumberFormat="1" applyFont="1" applyFill="1" applyBorder="1" applyAlignment="1">
      <alignment vertical="center"/>
    </xf>
    <xf numFmtId="164" fontId="8" fillId="4" borderId="17" xfId="1" applyNumberFormat="1" applyFont="1" applyFill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12" fillId="7" borderId="20" xfId="0" applyFont="1" applyFill="1" applyBorder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0" xfId="0" applyBorder="1"/>
    <xf numFmtId="0" fontId="11" fillId="0" borderId="21" xfId="0" applyFont="1" applyBorder="1" applyAlignment="1">
      <alignment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9" fontId="9" fillId="3" borderId="6" xfId="6" applyNumberFormat="1" applyBorder="1" applyAlignment="1">
      <alignment vertical="center"/>
    </xf>
    <xf numFmtId="0" fontId="10" fillId="0" borderId="6" xfId="0" applyFont="1" applyBorder="1" applyAlignment="1">
      <alignment vertical="center"/>
    </xf>
    <xf numFmtId="9" fontId="9" fillId="3" borderId="15" xfId="6" applyNumberForma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4" fillId="0" borderId="25" xfId="0" applyFont="1" applyBorder="1" applyAlignment="1">
      <alignment horizontal="center" vertical="top"/>
    </xf>
    <xf numFmtId="0" fontId="15" fillId="0" borderId="25" xfId="0" applyFont="1" applyBorder="1" applyAlignment="1">
      <alignment horizontal="center" vertical="top"/>
    </xf>
    <xf numFmtId="0" fontId="16" fillId="13" borderId="7" xfId="7" applyFont="1" applyFill="1" applyBorder="1" applyAlignment="1">
      <alignment horizontal="center" vertical="center"/>
    </xf>
    <xf numFmtId="0" fontId="16" fillId="13" borderId="8" xfId="7" applyFont="1" applyFill="1" applyBorder="1" applyAlignment="1">
      <alignment horizontal="center" vertical="center"/>
    </xf>
    <xf numFmtId="0" fontId="16" fillId="13" borderId="9" xfId="7" applyFont="1" applyFill="1" applyBorder="1" applyAlignment="1">
      <alignment horizontal="center" vertical="center"/>
    </xf>
    <xf numFmtId="0" fontId="12" fillId="13" borderId="7" xfId="7" applyFont="1" applyFill="1" applyBorder="1" applyAlignment="1">
      <alignment horizontal="center" vertical="center"/>
    </xf>
    <xf numFmtId="0" fontId="12" fillId="13" borderId="8" xfId="7" applyFont="1" applyFill="1" applyBorder="1" applyAlignment="1">
      <alignment horizontal="center" vertical="center"/>
    </xf>
    <xf numFmtId="0" fontId="12" fillId="13" borderId="9" xfId="7" applyFont="1" applyFill="1" applyBorder="1" applyAlignment="1">
      <alignment horizontal="center" vertical="center"/>
    </xf>
    <xf numFmtId="0" fontId="19" fillId="10" borderId="5" xfId="9" applyFont="1" applyFill="1" applyAlignment="1">
      <alignment horizontal="center" vertical="center"/>
    </xf>
    <xf numFmtId="0" fontId="7" fillId="6" borderId="12" xfId="8" applyFont="1" applyBorder="1" applyAlignment="1">
      <alignment horizontal="center" vertical="center" wrapText="1"/>
    </xf>
    <xf numFmtId="0" fontId="7" fillId="6" borderId="10" xfId="8" applyFont="1" applyBorder="1" applyAlignment="1">
      <alignment horizontal="center" vertical="center" wrapText="1"/>
    </xf>
    <xf numFmtId="0" fontId="7" fillId="6" borderId="13" xfId="8" applyFont="1" applyBorder="1" applyAlignment="1">
      <alignment horizontal="center" vertical="center" wrapText="1"/>
    </xf>
    <xf numFmtId="0" fontId="7" fillId="6" borderId="6" xfId="8" applyFont="1" applyBorder="1" applyAlignment="1">
      <alignment horizontal="center" vertical="center" wrapText="1"/>
    </xf>
    <xf numFmtId="0" fontId="7" fillId="6" borderId="6" xfId="8" applyFont="1" applyBorder="1" applyAlignment="1">
      <alignment horizontal="center" vertical="center"/>
    </xf>
    <xf numFmtId="0" fontId="9" fillId="3" borderId="6" xfId="6" applyBorder="1" applyAlignment="1">
      <alignment horizontal="center" vertical="center" wrapText="1"/>
    </xf>
    <xf numFmtId="0" fontId="20" fillId="10" borderId="5" xfId="9" applyFont="1" applyFill="1" applyAlignment="1">
      <alignment horizontal="center" vertical="center"/>
    </xf>
    <xf numFmtId="0" fontId="7" fillId="6" borderId="14" xfId="8" applyFont="1" applyBorder="1" applyAlignment="1">
      <alignment horizontal="center" vertical="center" wrapText="1"/>
    </xf>
    <xf numFmtId="0" fontId="9" fillId="3" borderId="15" xfId="6" applyBorder="1" applyAlignment="1">
      <alignment horizontal="center" vertical="center" wrapText="1"/>
    </xf>
    <xf numFmtId="0" fontId="27" fillId="0" borderId="16" xfId="5" applyFont="1" applyBorder="1" applyAlignment="1">
      <alignment horizontal="left" vertical="center"/>
    </xf>
    <xf numFmtId="0" fontId="27" fillId="0" borderId="17" xfId="5" applyFont="1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6" fillId="12" borderId="13" xfId="0" applyFont="1" applyFill="1" applyBorder="1" applyAlignment="1">
      <alignment horizontal="center" vertical="center"/>
    </xf>
    <xf numFmtId="0" fontId="26" fillId="12" borderId="14" xfId="0" applyFont="1" applyFill="1" applyBorder="1" applyAlignment="1">
      <alignment horizontal="center" vertical="center"/>
    </xf>
    <xf numFmtId="0" fontId="27" fillId="0" borderId="6" xfId="5" applyFont="1" applyBorder="1" applyAlignment="1">
      <alignment horizontal="left" vertical="center"/>
    </xf>
    <xf numFmtId="0" fontId="27" fillId="0" borderId="15" xfId="5" applyFont="1" applyBorder="1" applyAlignment="1">
      <alignment horizontal="left" vertical="center"/>
    </xf>
    <xf numFmtId="0" fontId="22" fillId="11" borderId="0" xfId="0" applyFont="1" applyFill="1" applyAlignment="1">
      <alignment horizontal="center" vertical="center"/>
    </xf>
    <xf numFmtId="0" fontId="19" fillId="15" borderId="5" xfId="9" applyFont="1" applyFill="1" applyAlignment="1">
      <alignment horizontal="center" vertical="center"/>
    </xf>
  </cellXfs>
  <cellStyles count="10">
    <cellStyle name="20% - Accent4" xfId="8" builtinId="42"/>
    <cellStyle name="Accent3" xfId="7" builtinId="37"/>
    <cellStyle name="Calculation" xfId="6" builtinId="22"/>
    <cellStyle name="Currency" xfId="1" builtinId="4"/>
    <cellStyle name="Explanatory Text" xfId="5" builtinId="53"/>
    <cellStyle name="Heading 2" xfId="9" builtinId="17"/>
    <cellStyle name="Input" xfId="3" builtinId="20"/>
    <cellStyle name="Normal" xfId="0" builtinId="0"/>
    <cellStyle name="Output" xfId="4" builtinId="2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7</xdr:row>
      <xdr:rowOff>123965</xdr:rowOff>
    </xdr:from>
    <xdr:to>
      <xdr:col>5</xdr:col>
      <xdr:colOff>762000</xdr:colOff>
      <xdr:row>7</xdr:row>
      <xdr:rowOff>133489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029129C-929F-4164-BCB1-7E04E2A6B767}"/>
            </a:ext>
          </a:extLst>
        </xdr:cNvPr>
        <xdr:cNvCxnSpPr/>
      </xdr:nvCxnSpPr>
      <xdr:spPr>
        <a:xfrm>
          <a:off x="1781735" y="1849671"/>
          <a:ext cx="2017059" cy="9524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44824</xdr:colOff>
      <xdr:row>7</xdr:row>
      <xdr:rowOff>123264</xdr:rowOff>
    </xdr:from>
    <xdr:to>
      <xdr:col>13</xdr:col>
      <xdr:colOff>0</xdr:colOff>
      <xdr:row>7</xdr:row>
      <xdr:rowOff>132788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F5434AE-A53F-4955-B71F-0014FFC3E6C8}"/>
            </a:ext>
          </a:extLst>
        </xdr:cNvPr>
        <xdr:cNvCxnSpPr/>
      </xdr:nvCxnSpPr>
      <xdr:spPr>
        <a:xfrm>
          <a:off x="6264089" y="1848970"/>
          <a:ext cx="1972235" cy="9524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1344863</xdr:colOff>
      <xdr:row>9</xdr:row>
      <xdr:rowOff>73336</xdr:rowOff>
    </xdr:from>
    <xdr:to>
      <xdr:col>4</xdr:col>
      <xdr:colOff>2303</xdr:colOff>
      <xdr:row>10</xdr:row>
      <xdr:rowOff>131979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C17304E-2C71-44AE-8280-643FE8486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945" y="2332442"/>
          <a:ext cx="1346852" cy="30069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C4E0A-69CC-4F12-B7F0-D484AD801451}">
  <dimension ref="B1:N11"/>
  <sheetViews>
    <sheetView showGridLines="0" zoomScale="75" zoomScaleNormal="75" workbookViewId="0">
      <selection activeCell="M15" sqref="M15"/>
    </sheetView>
  </sheetViews>
  <sheetFormatPr defaultRowHeight="20.100000000000001" customHeight="1" x14ac:dyDescent="0.3"/>
  <cols>
    <col min="1" max="1" width="3.44140625" customWidth="1"/>
    <col min="2" max="2" width="20.44140625" customWidth="1"/>
    <col min="3" max="3" width="3.109375" customWidth="1"/>
    <col min="4" max="4" width="15.6640625" bestFit="1" customWidth="1"/>
    <col min="5" max="5" width="2.6640625" customWidth="1"/>
    <col min="6" max="6" width="12.44140625" bestFit="1" customWidth="1"/>
    <col min="8" max="8" width="61.21875" customWidth="1"/>
    <col min="9" max="9" width="20.44140625" customWidth="1"/>
    <col min="10" max="10" width="3.109375" customWidth="1"/>
    <col min="11" max="11" width="15.6640625" bestFit="1" customWidth="1"/>
    <col min="12" max="12" width="2" customWidth="1"/>
    <col min="13" max="13" width="12.44140625" bestFit="1" customWidth="1"/>
    <col min="14" max="14" width="9.5546875" bestFit="1" customWidth="1"/>
  </cols>
  <sheetData>
    <row r="1" spans="2:14" ht="20.100000000000001" customHeight="1" thickBot="1" x14ac:dyDescent="0.35"/>
    <row r="2" spans="2:14" ht="20.100000000000001" customHeight="1" x14ac:dyDescent="0.3">
      <c r="B2" s="54" t="s">
        <v>25</v>
      </c>
      <c r="C2" s="55"/>
      <c r="D2" s="55"/>
      <c r="E2" s="55"/>
      <c r="F2" s="55"/>
      <c r="G2" s="56"/>
      <c r="H2" s="3"/>
      <c r="I2" s="57" t="s">
        <v>26</v>
      </c>
      <c r="J2" s="58"/>
      <c r="K2" s="58"/>
      <c r="L2" s="58"/>
      <c r="M2" s="58"/>
      <c r="N2" s="59"/>
    </row>
    <row r="3" spans="2:14" ht="20.100000000000001" customHeight="1" x14ac:dyDescent="0.3">
      <c r="B3" s="33"/>
      <c r="C3" s="1"/>
      <c r="D3" s="1"/>
      <c r="E3" s="1"/>
      <c r="F3" s="1"/>
      <c r="G3" s="34"/>
      <c r="I3" s="33"/>
      <c r="J3" s="1"/>
      <c r="K3" s="1"/>
      <c r="L3" s="1"/>
      <c r="M3" s="1"/>
      <c r="N3" s="34"/>
    </row>
    <row r="4" spans="2:14" ht="20.100000000000001" customHeight="1" x14ac:dyDescent="0.3">
      <c r="B4" s="35" t="s">
        <v>19</v>
      </c>
      <c r="C4" s="36" t="s">
        <v>20</v>
      </c>
      <c r="D4" s="37" t="s">
        <v>10</v>
      </c>
      <c r="E4" s="36" t="s">
        <v>21</v>
      </c>
      <c r="F4" s="38" t="s">
        <v>22</v>
      </c>
      <c r="G4" s="39"/>
      <c r="I4" s="35" t="s">
        <v>27</v>
      </c>
      <c r="J4" s="36" t="s">
        <v>20</v>
      </c>
      <c r="K4" s="37" t="s">
        <v>10</v>
      </c>
      <c r="L4" s="36" t="s">
        <v>21</v>
      </c>
      <c r="M4" s="38" t="s">
        <v>22</v>
      </c>
      <c r="N4" s="39"/>
    </row>
    <row r="5" spans="2:14" ht="20.100000000000001" customHeight="1" x14ac:dyDescent="0.3">
      <c r="B5" s="40"/>
      <c r="C5" s="2"/>
      <c r="D5" s="2"/>
      <c r="E5" s="2"/>
      <c r="F5" s="2"/>
      <c r="G5" s="41"/>
      <c r="I5" s="40"/>
      <c r="J5" s="2"/>
      <c r="K5" s="2"/>
      <c r="L5" s="2"/>
      <c r="M5" s="2"/>
      <c r="N5" s="41"/>
    </row>
    <row r="6" spans="2:14" ht="20.100000000000001" customHeight="1" x14ac:dyDescent="0.3">
      <c r="B6" s="42"/>
      <c r="G6" s="39"/>
      <c r="I6" s="42"/>
      <c r="N6" s="39"/>
    </row>
    <row r="7" spans="2:14" ht="20.100000000000001" customHeight="1" x14ac:dyDescent="0.4">
      <c r="B7" s="33"/>
      <c r="C7" s="1"/>
      <c r="D7" s="8" t="s">
        <v>10</v>
      </c>
      <c r="E7" s="10" t="s">
        <v>21</v>
      </c>
      <c r="F7" s="9" t="s">
        <v>22</v>
      </c>
      <c r="G7" s="34"/>
      <c r="I7" s="33"/>
      <c r="J7" s="1"/>
      <c r="K7" s="8" t="s">
        <v>10</v>
      </c>
      <c r="L7" s="10" t="s">
        <v>21</v>
      </c>
      <c r="M7" s="9" t="s">
        <v>22</v>
      </c>
      <c r="N7" s="34"/>
    </row>
    <row r="8" spans="2:14" ht="20.100000000000001" customHeight="1" x14ac:dyDescent="0.3">
      <c r="B8" s="35" t="s">
        <v>23</v>
      </c>
      <c r="C8" s="36" t="s">
        <v>20</v>
      </c>
      <c r="G8" s="43" t="s">
        <v>24</v>
      </c>
      <c r="I8" s="35" t="s">
        <v>28</v>
      </c>
      <c r="J8" s="36" t="s">
        <v>20</v>
      </c>
      <c r="N8" s="43" t="s">
        <v>24</v>
      </c>
    </row>
    <row r="9" spans="2:14" ht="20.100000000000001" customHeight="1" thickBot="1" x14ac:dyDescent="0.35">
      <c r="B9" s="44"/>
      <c r="C9" s="45"/>
      <c r="D9" s="52" t="s">
        <v>22</v>
      </c>
      <c r="E9" s="52"/>
      <c r="F9" s="52"/>
      <c r="G9" s="46"/>
      <c r="I9" s="44"/>
      <c r="J9" s="45"/>
      <c r="K9" s="53" t="s">
        <v>10</v>
      </c>
      <c r="L9" s="53"/>
      <c r="M9" s="53"/>
      <c r="N9" s="46"/>
    </row>
    <row r="10" spans="2:14" ht="19.5" customHeight="1" x14ac:dyDescent="0.3"/>
    <row r="11" spans="2:14" ht="48.6" customHeight="1" x14ac:dyDescent="0.4">
      <c r="D11" s="4" t="s">
        <v>29</v>
      </c>
    </row>
  </sheetData>
  <mergeCells count="4">
    <mergeCell ref="D9:F9"/>
    <mergeCell ref="K9:M9"/>
    <mergeCell ref="B2:G2"/>
    <mergeCell ref="I2:N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1E52-1DEA-4D6E-B886-2996FEACE6F3}">
  <dimension ref="B2:G13"/>
  <sheetViews>
    <sheetView showGridLines="0" zoomScale="75" zoomScaleNormal="75" workbookViewId="0">
      <selection activeCell="R17" sqref="R17"/>
    </sheetView>
  </sheetViews>
  <sheetFormatPr defaultRowHeight="20.100000000000001" customHeight="1" x14ac:dyDescent="0.3"/>
  <cols>
    <col min="1" max="1" width="3.6640625" customWidth="1"/>
    <col min="2" max="2" width="25.5546875" bestFit="1" customWidth="1"/>
    <col min="3" max="3" width="10.88671875" bestFit="1" customWidth="1"/>
    <col min="4" max="7" width="8.6640625" customWidth="1"/>
    <col min="8" max="8" width="70.77734375" customWidth="1"/>
  </cols>
  <sheetData>
    <row r="2" spans="2:7" ht="20.100000000000001" customHeight="1" thickBot="1" x14ac:dyDescent="0.35">
      <c r="B2" s="60" t="s">
        <v>44</v>
      </c>
      <c r="C2" s="60"/>
      <c r="D2" s="60"/>
      <c r="E2" s="60"/>
      <c r="F2" s="60"/>
      <c r="G2" s="60"/>
    </row>
    <row r="3" spans="2:7" ht="9.9" customHeight="1" thickTop="1" thickBot="1" x14ac:dyDescent="0.35"/>
    <row r="4" spans="2:7" ht="39.9" customHeight="1" x14ac:dyDescent="0.3">
      <c r="B4" s="61" t="s">
        <v>9</v>
      </c>
      <c r="C4" s="63" t="s">
        <v>17</v>
      </c>
      <c r="D4" s="63" t="s">
        <v>18</v>
      </c>
      <c r="E4" s="63"/>
      <c r="F4" s="63"/>
      <c r="G4" s="63"/>
    </row>
    <row r="5" spans="2:7" ht="20.100000000000001" customHeight="1" x14ac:dyDescent="0.3">
      <c r="B5" s="62"/>
      <c r="C5" s="64"/>
      <c r="D5" s="66" t="s">
        <v>23</v>
      </c>
      <c r="E5" s="66"/>
      <c r="F5" s="66"/>
      <c r="G5" s="66"/>
    </row>
    <row r="6" spans="2:7" ht="20.100000000000001" customHeight="1" x14ac:dyDescent="0.3">
      <c r="B6" s="62"/>
      <c r="C6" s="65"/>
      <c r="D6" s="13">
        <v>0.3</v>
      </c>
      <c r="E6" s="13">
        <v>0.4</v>
      </c>
      <c r="F6" s="13">
        <v>0.5</v>
      </c>
      <c r="G6" s="13">
        <v>0.6</v>
      </c>
    </row>
    <row r="7" spans="2:7" ht="20.100000000000001" customHeight="1" x14ac:dyDescent="0.3">
      <c r="B7" s="27" t="s">
        <v>11</v>
      </c>
      <c r="C7" s="11">
        <v>340</v>
      </c>
      <c r="D7" s="12">
        <f>$C7*(1+D$6)</f>
        <v>442</v>
      </c>
      <c r="E7" s="12">
        <f t="shared" ref="E7:G7" si="0">$C7*(1+E$6)</f>
        <v>475.99999999999994</v>
      </c>
      <c r="F7" s="12">
        <f t="shared" si="0"/>
        <v>510</v>
      </c>
      <c r="G7" s="12">
        <f t="shared" si="0"/>
        <v>544</v>
      </c>
    </row>
    <row r="8" spans="2:7" ht="20.100000000000001" customHeight="1" x14ac:dyDescent="0.3">
      <c r="B8" s="27" t="s">
        <v>12</v>
      </c>
      <c r="C8" s="11">
        <v>150</v>
      </c>
      <c r="D8" s="12">
        <f t="shared" ref="D8:G12" si="1">$C8*(1+D$6)</f>
        <v>195</v>
      </c>
      <c r="E8" s="12">
        <f t="shared" si="1"/>
        <v>210</v>
      </c>
      <c r="F8" s="12">
        <f t="shared" si="1"/>
        <v>225</v>
      </c>
      <c r="G8" s="12">
        <f t="shared" si="1"/>
        <v>240</v>
      </c>
    </row>
    <row r="9" spans="2:7" ht="20.100000000000001" customHeight="1" x14ac:dyDescent="0.3">
      <c r="B9" s="27" t="s">
        <v>13</v>
      </c>
      <c r="C9" s="11">
        <v>175</v>
      </c>
      <c r="D9" s="12">
        <f t="shared" si="1"/>
        <v>227.5</v>
      </c>
      <c r="E9" s="12">
        <f t="shared" si="1"/>
        <v>244.99999999999997</v>
      </c>
      <c r="F9" s="12">
        <f t="shared" si="1"/>
        <v>262.5</v>
      </c>
      <c r="G9" s="12">
        <f t="shared" si="1"/>
        <v>280</v>
      </c>
    </row>
    <row r="10" spans="2:7" ht="20.100000000000001" customHeight="1" x14ac:dyDescent="0.3">
      <c r="B10" s="27" t="s">
        <v>14</v>
      </c>
      <c r="C10" s="11">
        <v>200</v>
      </c>
      <c r="D10" s="12">
        <f t="shared" si="1"/>
        <v>260</v>
      </c>
      <c r="E10" s="12">
        <f t="shared" si="1"/>
        <v>280</v>
      </c>
      <c r="F10" s="12">
        <f t="shared" si="1"/>
        <v>300</v>
      </c>
      <c r="G10" s="12">
        <f t="shared" si="1"/>
        <v>320</v>
      </c>
    </row>
    <row r="11" spans="2:7" ht="20.100000000000001" customHeight="1" x14ac:dyDescent="0.3">
      <c r="B11" s="27" t="s">
        <v>15</v>
      </c>
      <c r="C11" s="11">
        <v>400</v>
      </c>
      <c r="D11" s="12">
        <f t="shared" si="1"/>
        <v>520</v>
      </c>
      <c r="E11" s="12">
        <f t="shared" si="1"/>
        <v>560</v>
      </c>
      <c r="F11" s="12">
        <f t="shared" si="1"/>
        <v>600</v>
      </c>
      <c r="G11" s="12">
        <f t="shared" si="1"/>
        <v>640</v>
      </c>
    </row>
    <row r="12" spans="2:7" ht="20.100000000000001" customHeight="1" thickBot="1" x14ac:dyDescent="0.35">
      <c r="B12" s="29" t="s">
        <v>16</v>
      </c>
      <c r="C12" s="30">
        <v>300</v>
      </c>
      <c r="D12" s="31">
        <f t="shared" si="1"/>
        <v>390</v>
      </c>
      <c r="E12" s="31">
        <f t="shared" si="1"/>
        <v>420</v>
      </c>
      <c r="F12" s="31">
        <f t="shared" si="1"/>
        <v>450</v>
      </c>
      <c r="G12" s="31">
        <f t="shared" si="1"/>
        <v>480</v>
      </c>
    </row>
    <row r="13" spans="2:7" ht="149.4" customHeight="1" x14ac:dyDescent="0.3">
      <c r="D13" s="5"/>
    </row>
  </sheetData>
  <mergeCells count="5">
    <mergeCell ref="B2:G2"/>
    <mergeCell ref="B4:B6"/>
    <mergeCell ref="C4:C6"/>
    <mergeCell ref="D4:G4"/>
    <mergeCell ref="D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707D8-7EF1-48D6-9485-3456C66EC068}">
  <dimension ref="B2:N13"/>
  <sheetViews>
    <sheetView showGridLines="0" tabSelected="1" zoomScale="75" zoomScaleNormal="75" workbookViewId="0">
      <selection activeCell="D7" sqref="D7:G12"/>
    </sheetView>
  </sheetViews>
  <sheetFormatPr defaultRowHeight="20.100000000000001" customHeight="1" x14ac:dyDescent="0.3"/>
  <cols>
    <col min="1" max="1" width="3.6640625" customWidth="1"/>
    <col min="2" max="2" width="25.5546875" bestFit="1" customWidth="1"/>
    <col min="3" max="3" width="10.88671875" bestFit="1" customWidth="1"/>
    <col min="4" max="7" width="8.6640625" customWidth="1"/>
    <col min="8" max="8" width="51.77734375" customWidth="1"/>
    <col min="9" max="9" width="25.5546875" bestFit="1" customWidth="1"/>
    <col min="10" max="10" width="11.109375" customWidth="1"/>
  </cols>
  <sheetData>
    <row r="2" spans="2:14" ht="20.100000000000001" customHeight="1" thickBot="1" x14ac:dyDescent="0.35">
      <c r="B2" s="60" t="s">
        <v>41</v>
      </c>
      <c r="C2" s="60"/>
      <c r="D2" s="60"/>
      <c r="E2" s="60"/>
      <c r="F2" s="60"/>
      <c r="G2" s="60"/>
      <c r="I2" s="67" t="s">
        <v>40</v>
      </c>
      <c r="J2" s="67"/>
      <c r="K2" s="67"/>
      <c r="L2" s="67"/>
      <c r="M2" s="67"/>
      <c r="N2" s="67"/>
    </row>
    <row r="3" spans="2:14" ht="9.9" customHeight="1" thickTop="1" thickBot="1" x14ac:dyDescent="0.35"/>
    <row r="4" spans="2:14" ht="39.9" customHeight="1" x14ac:dyDescent="0.3">
      <c r="B4" s="61" t="s">
        <v>9</v>
      </c>
      <c r="C4" s="63" t="s">
        <v>17</v>
      </c>
      <c r="D4" s="63" t="s">
        <v>18</v>
      </c>
      <c r="E4" s="63"/>
      <c r="F4" s="63"/>
      <c r="G4" s="63"/>
      <c r="I4" s="61" t="s">
        <v>9</v>
      </c>
      <c r="J4" s="63" t="s">
        <v>17</v>
      </c>
      <c r="K4" s="63" t="s">
        <v>18</v>
      </c>
      <c r="L4" s="63"/>
      <c r="M4" s="63"/>
      <c r="N4" s="63"/>
    </row>
    <row r="5" spans="2:14" ht="20.100000000000001" customHeight="1" x14ac:dyDescent="0.3">
      <c r="B5" s="62"/>
      <c r="C5" s="64"/>
      <c r="D5" s="66" t="s">
        <v>23</v>
      </c>
      <c r="E5" s="66"/>
      <c r="F5" s="66"/>
      <c r="G5" s="66"/>
      <c r="I5" s="62"/>
      <c r="J5" s="64"/>
      <c r="K5" s="66" t="s">
        <v>23</v>
      </c>
      <c r="L5" s="66"/>
      <c r="M5" s="66"/>
      <c r="N5" s="66"/>
    </row>
    <row r="6" spans="2:14" ht="20.100000000000001" customHeight="1" x14ac:dyDescent="0.3">
      <c r="B6" s="62"/>
      <c r="C6" s="65"/>
      <c r="D6" s="13">
        <v>0.3</v>
      </c>
      <c r="E6" s="13">
        <v>0.4</v>
      </c>
      <c r="F6" s="13">
        <v>0.5</v>
      </c>
      <c r="G6" s="13">
        <v>0.6</v>
      </c>
      <c r="I6" s="62"/>
      <c r="J6" s="65"/>
      <c r="K6" s="47"/>
      <c r="L6" s="47"/>
      <c r="M6" s="47"/>
      <c r="N6" s="47"/>
    </row>
    <row r="7" spans="2:14" ht="20.100000000000001" customHeight="1" x14ac:dyDescent="0.3">
      <c r="B7" s="27" t="s">
        <v>11</v>
      </c>
      <c r="C7" s="11">
        <v>340</v>
      </c>
      <c r="D7" s="12">
        <f>$C7*(1+D$6)</f>
        <v>442</v>
      </c>
      <c r="E7" s="12">
        <f t="shared" ref="E7:G12" si="0">$C7*(1+E$6)</f>
        <v>475.99999999999994</v>
      </c>
      <c r="F7" s="12">
        <f t="shared" si="0"/>
        <v>510</v>
      </c>
      <c r="G7" s="12">
        <f t="shared" si="0"/>
        <v>544</v>
      </c>
      <c r="I7" s="50" t="s">
        <v>11</v>
      </c>
      <c r="J7" s="11"/>
      <c r="K7" s="12">
        <f>$J7*(1+K$6)</f>
        <v>0</v>
      </c>
      <c r="L7" s="12">
        <f t="shared" ref="L7:N7" si="1">$J7*(1+L$6)</f>
        <v>0</v>
      </c>
      <c r="M7" s="12">
        <f t="shared" si="1"/>
        <v>0</v>
      </c>
      <c r="N7" s="12">
        <f t="shared" si="1"/>
        <v>0</v>
      </c>
    </row>
    <row r="8" spans="2:14" ht="20.100000000000001" customHeight="1" x14ac:dyDescent="0.3">
      <c r="B8" s="27" t="s">
        <v>12</v>
      </c>
      <c r="C8" s="11">
        <v>150</v>
      </c>
      <c r="D8" s="12">
        <f t="shared" ref="D8:D12" si="2">$C8*(1+D$6)</f>
        <v>195</v>
      </c>
      <c r="E8" s="12">
        <f t="shared" si="0"/>
        <v>210</v>
      </c>
      <c r="F8" s="12">
        <f t="shared" si="0"/>
        <v>225</v>
      </c>
      <c r="G8" s="12">
        <f t="shared" si="0"/>
        <v>240</v>
      </c>
      <c r="I8" s="50" t="s">
        <v>12</v>
      </c>
      <c r="J8" s="11"/>
      <c r="K8" s="12">
        <f t="shared" ref="K8:N12" si="3">$J8*(1+K$6)</f>
        <v>0</v>
      </c>
      <c r="L8" s="12">
        <f t="shared" si="3"/>
        <v>0</v>
      </c>
      <c r="M8" s="12">
        <f t="shared" si="3"/>
        <v>0</v>
      </c>
      <c r="N8" s="12">
        <f t="shared" si="3"/>
        <v>0</v>
      </c>
    </row>
    <row r="9" spans="2:14" ht="20.100000000000001" customHeight="1" x14ac:dyDescent="0.3">
      <c r="B9" s="27" t="s">
        <v>13</v>
      </c>
      <c r="C9" s="11">
        <v>175</v>
      </c>
      <c r="D9" s="12">
        <f t="shared" si="2"/>
        <v>227.5</v>
      </c>
      <c r="E9" s="12">
        <f t="shared" si="0"/>
        <v>244.99999999999997</v>
      </c>
      <c r="F9" s="12">
        <f t="shared" si="0"/>
        <v>262.5</v>
      </c>
      <c r="G9" s="12">
        <f t="shared" si="0"/>
        <v>280</v>
      </c>
      <c r="I9" s="50" t="s">
        <v>13</v>
      </c>
      <c r="J9" s="11"/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</row>
    <row r="10" spans="2:14" ht="20.100000000000001" customHeight="1" x14ac:dyDescent="0.3">
      <c r="B10" s="27" t="s">
        <v>14</v>
      </c>
      <c r="C10" s="11">
        <v>200</v>
      </c>
      <c r="D10" s="12">
        <f t="shared" si="2"/>
        <v>260</v>
      </c>
      <c r="E10" s="12">
        <f t="shared" si="0"/>
        <v>280</v>
      </c>
      <c r="F10" s="12">
        <f t="shared" si="0"/>
        <v>300</v>
      </c>
      <c r="G10" s="12">
        <f t="shared" si="0"/>
        <v>320</v>
      </c>
      <c r="I10" s="50" t="s">
        <v>14</v>
      </c>
      <c r="J10" s="11"/>
      <c r="K10" s="12">
        <f t="shared" si="3"/>
        <v>0</v>
      </c>
      <c r="L10" s="12">
        <f t="shared" si="3"/>
        <v>0</v>
      </c>
      <c r="M10" s="12">
        <f t="shared" si="3"/>
        <v>0</v>
      </c>
      <c r="N10" s="12">
        <f t="shared" si="3"/>
        <v>0</v>
      </c>
    </row>
    <row r="11" spans="2:14" ht="20.100000000000001" customHeight="1" x14ac:dyDescent="0.3">
      <c r="B11" s="27" t="s">
        <v>15</v>
      </c>
      <c r="C11" s="11">
        <v>400</v>
      </c>
      <c r="D11" s="12">
        <f t="shared" si="2"/>
        <v>520</v>
      </c>
      <c r="E11" s="12">
        <f t="shared" si="0"/>
        <v>560</v>
      </c>
      <c r="F11" s="12">
        <f t="shared" si="0"/>
        <v>600</v>
      </c>
      <c r="G11" s="12">
        <f t="shared" si="0"/>
        <v>640</v>
      </c>
      <c r="I11" s="50" t="s">
        <v>15</v>
      </c>
      <c r="J11" s="11"/>
      <c r="K11" s="12">
        <f t="shared" si="3"/>
        <v>0</v>
      </c>
      <c r="L11" s="12">
        <f t="shared" si="3"/>
        <v>0</v>
      </c>
      <c r="M11" s="12">
        <f t="shared" si="3"/>
        <v>0</v>
      </c>
      <c r="N11" s="12">
        <f t="shared" si="3"/>
        <v>0</v>
      </c>
    </row>
    <row r="12" spans="2:14" ht="20.100000000000001" customHeight="1" thickBot="1" x14ac:dyDescent="0.35">
      <c r="B12" s="29" t="s">
        <v>16</v>
      </c>
      <c r="C12" s="30">
        <v>300</v>
      </c>
      <c r="D12" s="12">
        <f t="shared" si="2"/>
        <v>390</v>
      </c>
      <c r="E12" s="12">
        <f t="shared" si="0"/>
        <v>420</v>
      </c>
      <c r="F12" s="12">
        <f t="shared" si="0"/>
        <v>450</v>
      </c>
      <c r="G12" s="12">
        <f t="shared" si="0"/>
        <v>480</v>
      </c>
      <c r="I12" s="51" t="s">
        <v>16</v>
      </c>
      <c r="J12" s="30"/>
      <c r="K12" s="31">
        <f t="shared" si="3"/>
        <v>0</v>
      </c>
      <c r="L12" s="31">
        <f t="shared" si="3"/>
        <v>0</v>
      </c>
      <c r="M12" s="31">
        <f t="shared" si="3"/>
        <v>0</v>
      </c>
      <c r="N12" s="31">
        <f t="shared" si="3"/>
        <v>0</v>
      </c>
    </row>
    <row r="13" spans="2:14" ht="220.2" customHeight="1" x14ac:dyDescent="0.3">
      <c r="D13" s="5"/>
    </row>
  </sheetData>
  <mergeCells count="10">
    <mergeCell ref="B2:G2"/>
    <mergeCell ref="I2:N2"/>
    <mergeCell ref="I4:I6"/>
    <mergeCell ref="J4:J6"/>
    <mergeCell ref="K4:N4"/>
    <mergeCell ref="K5:N5"/>
    <mergeCell ref="B4:B6"/>
    <mergeCell ref="C4:C6"/>
    <mergeCell ref="D4:G4"/>
    <mergeCell ref="D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0F241-1B9E-4183-A8FE-65E6BDE46499}">
  <dimension ref="B2:N13"/>
  <sheetViews>
    <sheetView showGridLines="0" workbookViewId="0">
      <selection activeCell="D7" sqref="D7:G12"/>
    </sheetView>
  </sheetViews>
  <sheetFormatPr defaultRowHeight="20.100000000000001" customHeight="1" x14ac:dyDescent="0.3"/>
  <cols>
    <col min="1" max="1" width="3.6640625" customWidth="1"/>
    <col min="2" max="2" width="25.5546875" bestFit="1" customWidth="1"/>
    <col min="3" max="3" width="10.88671875" bestFit="1" customWidth="1"/>
    <col min="4" max="7" width="8.6640625" customWidth="1"/>
    <col min="9" max="9" width="25.5546875" bestFit="1" customWidth="1"/>
    <col min="10" max="10" width="12.44140625" customWidth="1"/>
  </cols>
  <sheetData>
    <row r="2" spans="2:14" ht="20.100000000000001" customHeight="1" thickBot="1" x14ac:dyDescent="0.35">
      <c r="B2" s="60" t="s">
        <v>42</v>
      </c>
      <c r="C2" s="60"/>
      <c r="D2" s="60"/>
      <c r="E2" s="60"/>
      <c r="F2" s="60"/>
      <c r="G2" s="60"/>
      <c r="I2" s="67" t="s">
        <v>40</v>
      </c>
      <c r="J2" s="67"/>
      <c r="K2" s="67"/>
      <c r="L2" s="67"/>
      <c r="M2" s="67"/>
      <c r="N2" s="67"/>
    </row>
    <row r="3" spans="2:14" ht="9.9" customHeight="1" thickTop="1" thickBot="1" x14ac:dyDescent="0.35"/>
    <row r="4" spans="2:14" ht="20.100000000000001" customHeight="1" x14ac:dyDescent="0.3">
      <c r="B4" s="61" t="s">
        <v>9</v>
      </c>
      <c r="C4" s="63" t="s">
        <v>17</v>
      </c>
      <c r="D4" s="63" t="s">
        <v>10</v>
      </c>
      <c r="E4" s="63"/>
      <c r="F4" s="63"/>
      <c r="G4" s="68"/>
      <c r="I4" s="64" t="s">
        <v>9</v>
      </c>
      <c r="J4" s="64" t="s">
        <v>17</v>
      </c>
      <c r="K4" s="64" t="s">
        <v>10</v>
      </c>
      <c r="L4" s="64"/>
      <c r="M4" s="64"/>
      <c r="N4" s="64"/>
    </row>
    <row r="5" spans="2:14" ht="20.100000000000001" customHeight="1" x14ac:dyDescent="0.3">
      <c r="B5" s="62"/>
      <c r="C5" s="64"/>
      <c r="D5" s="66" t="s">
        <v>23</v>
      </c>
      <c r="E5" s="66"/>
      <c r="F5" s="66"/>
      <c r="G5" s="69"/>
      <c r="I5" s="64"/>
      <c r="J5" s="64"/>
      <c r="K5" s="66" t="s">
        <v>23</v>
      </c>
      <c r="L5" s="66"/>
      <c r="M5" s="66"/>
      <c r="N5" s="66"/>
    </row>
    <row r="6" spans="2:14" ht="20.100000000000001" customHeight="1" x14ac:dyDescent="0.3">
      <c r="B6" s="62"/>
      <c r="C6" s="65"/>
      <c r="D6" s="13">
        <v>0.3</v>
      </c>
      <c r="E6" s="13">
        <v>0.4</v>
      </c>
      <c r="F6" s="13">
        <v>0.5</v>
      </c>
      <c r="G6" s="26">
        <v>0.6</v>
      </c>
      <c r="I6" s="64"/>
      <c r="J6" s="65"/>
      <c r="K6" s="47"/>
      <c r="L6" s="47"/>
      <c r="M6" s="47"/>
      <c r="N6" s="47"/>
    </row>
    <row r="7" spans="2:14" ht="20.100000000000001" customHeight="1" x14ac:dyDescent="0.3">
      <c r="B7" s="27" t="s">
        <v>11</v>
      </c>
      <c r="C7" s="11">
        <v>340</v>
      </c>
      <c r="D7" s="12">
        <f>SUM($C7,$C7*D$6)</f>
        <v>442</v>
      </c>
      <c r="E7" s="12">
        <f t="shared" ref="E7:G12" si="0">SUM($C7,$C7*E$6)</f>
        <v>476</v>
      </c>
      <c r="F7" s="12">
        <f t="shared" si="0"/>
        <v>510</v>
      </c>
      <c r="G7" s="12">
        <f t="shared" si="0"/>
        <v>544</v>
      </c>
      <c r="I7" s="48" t="s">
        <v>11</v>
      </c>
      <c r="J7" s="11"/>
      <c r="K7" s="12">
        <f>SUM($J7,$J7*K$6)</f>
        <v>0</v>
      </c>
      <c r="L7" s="12">
        <f t="shared" ref="L7:N7" si="1">SUM($J7,$J7*L$6)</f>
        <v>0</v>
      </c>
      <c r="M7" s="12">
        <f t="shared" si="1"/>
        <v>0</v>
      </c>
      <c r="N7" s="12">
        <f t="shared" si="1"/>
        <v>0</v>
      </c>
    </row>
    <row r="8" spans="2:14" ht="20.100000000000001" customHeight="1" x14ac:dyDescent="0.3">
      <c r="B8" s="27" t="s">
        <v>12</v>
      </c>
      <c r="C8" s="11">
        <v>150</v>
      </c>
      <c r="D8" s="12">
        <f t="shared" ref="D8:D12" si="2">SUM($C8,$C8*D$6)</f>
        <v>195</v>
      </c>
      <c r="E8" s="12">
        <f t="shared" si="0"/>
        <v>210</v>
      </c>
      <c r="F8" s="12">
        <f t="shared" si="0"/>
        <v>225</v>
      </c>
      <c r="G8" s="12">
        <f t="shared" si="0"/>
        <v>240</v>
      </c>
      <c r="I8" s="48" t="s">
        <v>12</v>
      </c>
      <c r="J8" s="11"/>
      <c r="K8" s="12">
        <f t="shared" ref="K8:N12" si="3">SUM($J8,$J8*K$6)</f>
        <v>0</v>
      </c>
      <c r="L8" s="12">
        <f t="shared" si="3"/>
        <v>0</v>
      </c>
      <c r="M8" s="12">
        <f t="shared" si="3"/>
        <v>0</v>
      </c>
      <c r="N8" s="12">
        <f t="shared" si="3"/>
        <v>0</v>
      </c>
    </row>
    <row r="9" spans="2:14" ht="20.100000000000001" customHeight="1" x14ac:dyDescent="0.3">
      <c r="B9" s="27" t="s">
        <v>13</v>
      </c>
      <c r="C9" s="11">
        <v>175</v>
      </c>
      <c r="D9" s="12">
        <f t="shared" si="2"/>
        <v>227.5</v>
      </c>
      <c r="E9" s="12">
        <f t="shared" si="0"/>
        <v>245</v>
      </c>
      <c r="F9" s="12">
        <f t="shared" si="0"/>
        <v>262.5</v>
      </c>
      <c r="G9" s="12">
        <f t="shared" si="0"/>
        <v>280</v>
      </c>
      <c r="I9" s="48" t="s">
        <v>13</v>
      </c>
      <c r="J9" s="11"/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</row>
    <row r="10" spans="2:14" ht="20.100000000000001" customHeight="1" x14ac:dyDescent="0.3">
      <c r="B10" s="27" t="s">
        <v>14</v>
      </c>
      <c r="C10" s="11">
        <v>200</v>
      </c>
      <c r="D10" s="12">
        <f t="shared" si="2"/>
        <v>260</v>
      </c>
      <c r="E10" s="12">
        <f t="shared" si="0"/>
        <v>280</v>
      </c>
      <c r="F10" s="12">
        <f t="shared" si="0"/>
        <v>300</v>
      </c>
      <c r="G10" s="12">
        <f t="shared" si="0"/>
        <v>320</v>
      </c>
      <c r="I10" s="48" t="s">
        <v>14</v>
      </c>
      <c r="J10" s="11"/>
      <c r="K10" s="12">
        <f t="shared" si="3"/>
        <v>0</v>
      </c>
      <c r="L10" s="12">
        <f t="shared" si="3"/>
        <v>0</v>
      </c>
      <c r="M10" s="12">
        <f t="shared" si="3"/>
        <v>0</v>
      </c>
      <c r="N10" s="12">
        <f t="shared" si="3"/>
        <v>0</v>
      </c>
    </row>
    <row r="11" spans="2:14" ht="20.100000000000001" customHeight="1" x14ac:dyDescent="0.3">
      <c r="B11" s="27" t="s">
        <v>15</v>
      </c>
      <c r="C11" s="11">
        <v>400</v>
      </c>
      <c r="D11" s="12">
        <f t="shared" si="2"/>
        <v>520</v>
      </c>
      <c r="E11" s="12">
        <f t="shared" si="0"/>
        <v>560</v>
      </c>
      <c r="F11" s="12">
        <f t="shared" si="0"/>
        <v>600</v>
      </c>
      <c r="G11" s="12">
        <f t="shared" si="0"/>
        <v>640</v>
      </c>
      <c r="I11" s="48" t="s">
        <v>15</v>
      </c>
      <c r="J11" s="11"/>
      <c r="K11" s="12">
        <f t="shared" si="3"/>
        <v>0</v>
      </c>
      <c r="L11" s="12">
        <f t="shared" si="3"/>
        <v>0</v>
      </c>
      <c r="M11" s="12">
        <f t="shared" si="3"/>
        <v>0</v>
      </c>
      <c r="N11" s="12">
        <f t="shared" si="3"/>
        <v>0</v>
      </c>
    </row>
    <row r="12" spans="2:14" ht="20.100000000000001" customHeight="1" thickBot="1" x14ac:dyDescent="0.35">
      <c r="B12" s="29" t="s">
        <v>16</v>
      </c>
      <c r="C12" s="30">
        <v>300</v>
      </c>
      <c r="D12" s="12">
        <f t="shared" si="2"/>
        <v>390</v>
      </c>
      <c r="E12" s="12">
        <f t="shared" si="0"/>
        <v>420</v>
      </c>
      <c r="F12" s="12">
        <f t="shared" si="0"/>
        <v>450</v>
      </c>
      <c r="G12" s="12">
        <f t="shared" si="0"/>
        <v>480</v>
      </c>
      <c r="I12" s="48" t="s">
        <v>16</v>
      </c>
      <c r="J12" s="11"/>
      <c r="K12" s="12">
        <f t="shared" si="3"/>
        <v>0</v>
      </c>
      <c r="L12" s="12">
        <f t="shared" si="3"/>
        <v>0</v>
      </c>
      <c r="M12" s="12">
        <f t="shared" si="3"/>
        <v>0</v>
      </c>
      <c r="N12" s="12">
        <f t="shared" si="3"/>
        <v>0</v>
      </c>
    </row>
    <row r="13" spans="2:14" ht="41.25" customHeight="1" x14ac:dyDescent="0.3">
      <c r="D13" s="5"/>
    </row>
  </sheetData>
  <mergeCells count="10">
    <mergeCell ref="I2:N2"/>
    <mergeCell ref="I4:I6"/>
    <mergeCell ref="J4:J6"/>
    <mergeCell ref="K4:N4"/>
    <mergeCell ref="K5:N5"/>
    <mergeCell ref="B2:G2"/>
    <mergeCell ref="B4:B6"/>
    <mergeCell ref="C4:C6"/>
    <mergeCell ref="D4:G4"/>
    <mergeCell ref="D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1253A-0FB1-4CA5-A024-8E4775C1B6CD}">
  <dimension ref="B2:N13"/>
  <sheetViews>
    <sheetView showGridLines="0" workbookViewId="0">
      <selection activeCell="D7" sqref="D7:G12"/>
    </sheetView>
  </sheetViews>
  <sheetFormatPr defaultRowHeight="20.100000000000001" customHeight="1" x14ac:dyDescent="0.3"/>
  <cols>
    <col min="1" max="1" width="3.6640625" customWidth="1"/>
    <col min="2" max="2" width="25.5546875" bestFit="1" customWidth="1"/>
    <col min="3" max="3" width="10.88671875" bestFit="1" customWidth="1"/>
    <col min="4" max="7" width="8.6640625" customWidth="1"/>
    <col min="9" max="9" width="25.5546875" bestFit="1" customWidth="1"/>
    <col min="10" max="10" width="11.44140625" customWidth="1"/>
  </cols>
  <sheetData>
    <row r="2" spans="2:14" ht="20.100000000000001" customHeight="1" thickBot="1" x14ac:dyDescent="0.35">
      <c r="B2" s="60" t="s">
        <v>43</v>
      </c>
      <c r="C2" s="60"/>
      <c r="D2" s="60"/>
      <c r="E2" s="60"/>
      <c r="F2" s="60"/>
      <c r="G2" s="60"/>
      <c r="I2" s="67" t="s">
        <v>40</v>
      </c>
      <c r="J2" s="67"/>
      <c r="K2" s="67"/>
      <c r="L2" s="67"/>
      <c r="M2" s="67"/>
      <c r="N2" s="67"/>
    </row>
    <row r="3" spans="2:14" ht="9.9" customHeight="1" thickTop="1" thickBot="1" x14ac:dyDescent="0.35"/>
    <row r="4" spans="2:14" ht="20.100000000000001" customHeight="1" x14ac:dyDescent="0.3">
      <c r="B4" s="61" t="s">
        <v>9</v>
      </c>
      <c r="C4" s="63" t="s">
        <v>17</v>
      </c>
      <c r="D4" s="63" t="s">
        <v>10</v>
      </c>
      <c r="E4" s="63"/>
      <c r="F4" s="63"/>
      <c r="G4" s="68"/>
      <c r="I4" s="61" t="s">
        <v>9</v>
      </c>
      <c r="J4" s="63" t="s">
        <v>17</v>
      </c>
      <c r="K4" s="63" t="s">
        <v>10</v>
      </c>
      <c r="L4" s="63"/>
      <c r="M4" s="63"/>
      <c r="N4" s="68"/>
    </row>
    <row r="5" spans="2:14" ht="20.100000000000001" customHeight="1" x14ac:dyDescent="0.3">
      <c r="B5" s="62"/>
      <c r="C5" s="64"/>
      <c r="D5" s="66" t="s">
        <v>23</v>
      </c>
      <c r="E5" s="66"/>
      <c r="F5" s="66"/>
      <c r="G5" s="69"/>
      <c r="I5" s="62"/>
      <c r="J5" s="64"/>
      <c r="K5" s="66" t="s">
        <v>23</v>
      </c>
      <c r="L5" s="66"/>
      <c r="M5" s="66"/>
      <c r="N5" s="69"/>
    </row>
    <row r="6" spans="2:14" ht="20.100000000000001" customHeight="1" x14ac:dyDescent="0.3">
      <c r="B6" s="62"/>
      <c r="C6" s="65"/>
      <c r="D6" s="13">
        <v>0.3</v>
      </c>
      <c r="E6" s="13">
        <v>0.4</v>
      </c>
      <c r="F6" s="13">
        <v>0.5</v>
      </c>
      <c r="G6" s="26">
        <v>0.6</v>
      </c>
      <c r="I6" s="62"/>
      <c r="J6" s="65"/>
      <c r="K6" s="47"/>
      <c r="L6" s="47"/>
      <c r="M6" s="47"/>
      <c r="N6" s="49"/>
    </row>
    <row r="7" spans="2:14" ht="20.100000000000001" customHeight="1" x14ac:dyDescent="0.3">
      <c r="B7" s="27" t="s">
        <v>11</v>
      </c>
      <c r="C7" s="11">
        <v>340</v>
      </c>
      <c r="D7" s="12">
        <f>PRODUCT($C7,1+D$6)</f>
        <v>442</v>
      </c>
      <c r="E7" s="12">
        <f t="shared" ref="E7:G12" si="0">PRODUCT($C7,1+E$6)</f>
        <v>475.99999999999994</v>
      </c>
      <c r="F7" s="12">
        <f t="shared" si="0"/>
        <v>510</v>
      </c>
      <c r="G7" s="28">
        <f t="shared" si="0"/>
        <v>544</v>
      </c>
      <c r="I7" s="50" t="s">
        <v>11</v>
      </c>
      <c r="J7" s="11"/>
      <c r="K7" s="12">
        <f>PRODUCT($J7,1+K$6)</f>
        <v>1</v>
      </c>
      <c r="L7" s="12">
        <f t="shared" ref="L7:N7" si="1">PRODUCT($J7,1+L$6)</f>
        <v>1</v>
      </c>
      <c r="M7" s="12">
        <f t="shared" si="1"/>
        <v>1</v>
      </c>
      <c r="N7" s="28">
        <f t="shared" si="1"/>
        <v>1</v>
      </c>
    </row>
    <row r="8" spans="2:14" ht="20.100000000000001" customHeight="1" x14ac:dyDescent="0.3">
      <c r="B8" s="27" t="s">
        <v>12</v>
      </c>
      <c r="C8" s="11">
        <v>150</v>
      </c>
      <c r="D8" s="12">
        <f t="shared" ref="D8:D12" si="2">PRODUCT($C8,1+D$6)</f>
        <v>195</v>
      </c>
      <c r="E8" s="12">
        <f t="shared" si="0"/>
        <v>210</v>
      </c>
      <c r="F8" s="12">
        <f t="shared" si="0"/>
        <v>225</v>
      </c>
      <c r="G8" s="28">
        <f t="shared" si="0"/>
        <v>240</v>
      </c>
      <c r="I8" s="50" t="s">
        <v>12</v>
      </c>
      <c r="J8" s="11"/>
      <c r="K8" s="12">
        <f t="shared" ref="K8:N12" si="3">PRODUCT($J8,1+K$6)</f>
        <v>1</v>
      </c>
      <c r="L8" s="12">
        <f t="shared" si="3"/>
        <v>1</v>
      </c>
      <c r="M8" s="12">
        <f t="shared" si="3"/>
        <v>1</v>
      </c>
      <c r="N8" s="28">
        <f t="shared" si="3"/>
        <v>1</v>
      </c>
    </row>
    <row r="9" spans="2:14" ht="20.100000000000001" customHeight="1" x14ac:dyDescent="0.3">
      <c r="B9" s="27" t="s">
        <v>13</v>
      </c>
      <c r="C9" s="11">
        <v>175</v>
      </c>
      <c r="D9" s="12">
        <f t="shared" si="2"/>
        <v>227.5</v>
      </c>
      <c r="E9" s="12">
        <f t="shared" si="0"/>
        <v>244.99999999999997</v>
      </c>
      <c r="F9" s="12">
        <f t="shared" si="0"/>
        <v>262.5</v>
      </c>
      <c r="G9" s="28">
        <f t="shared" si="0"/>
        <v>280</v>
      </c>
      <c r="I9" s="50" t="s">
        <v>13</v>
      </c>
      <c r="J9" s="11"/>
      <c r="K9" s="12">
        <f t="shared" si="3"/>
        <v>1</v>
      </c>
      <c r="L9" s="12">
        <f t="shared" si="3"/>
        <v>1</v>
      </c>
      <c r="M9" s="12">
        <f t="shared" si="3"/>
        <v>1</v>
      </c>
      <c r="N9" s="28">
        <f t="shared" si="3"/>
        <v>1</v>
      </c>
    </row>
    <row r="10" spans="2:14" ht="20.100000000000001" customHeight="1" x14ac:dyDescent="0.3">
      <c r="B10" s="27" t="s">
        <v>14</v>
      </c>
      <c r="C10" s="11">
        <v>200</v>
      </c>
      <c r="D10" s="12">
        <f t="shared" si="2"/>
        <v>260</v>
      </c>
      <c r="E10" s="12">
        <f t="shared" si="0"/>
        <v>280</v>
      </c>
      <c r="F10" s="12">
        <f t="shared" si="0"/>
        <v>300</v>
      </c>
      <c r="G10" s="28">
        <f t="shared" si="0"/>
        <v>320</v>
      </c>
      <c r="I10" s="50" t="s">
        <v>14</v>
      </c>
      <c r="J10" s="11"/>
      <c r="K10" s="12">
        <f t="shared" si="3"/>
        <v>1</v>
      </c>
      <c r="L10" s="12">
        <f t="shared" si="3"/>
        <v>1</v>
      </c>
      <c r="M10" s="12">
        <f t="shared" si="3"/>
        <v>1</v>
      </c>
      <c r="N10" s="28">
        <f t="shared" si="3"/>
        <v>1</v>
      </c>
    </row>
    <row r="11" spans="2:14" ht="20.100000000000001" customHeight="1" x14ac:dyDescent="0.3">
      <c r="B11" s="27" t="s">
        <v>15</v>
      </c>
      <c r="C11" s="11">
        <v>400</v>
      </c>
      <c r="D11" s="12">
        <f t="shared" si="2"/>
        <v>520</v>
      </c>
      <c r="E11" s="12">
        <f t="shared" si="0"/>
        <v>560</v>
      </c>
      <c r="F11" s="12">
        <f t="shared" si="0"/>
        <v>600</v>
      </c>
      <c r="G11" s="28">
        <f t="shared" si="0"/>
        <v>640</v>
      </c>
      <c r="I11" s="50" t="s">
        <v>15</v>
      </c>
      <c r="J11" s="11"/>
      <c r="K11" s="12">
        <f t="shared" si="3"/>
        <v>1</v>
      </c>
      <c r="L11" s="12">
        <f t="shared" si="3"/>
        <v>1</v>
      </c>
      <c r="M11" s="12">
        <f t="shared" si="3"/>
        <v>1</v>
      </c>
      <c r="N11" s="28">
        <f t="shared" si="3"/>
        <v>1</v>
      </c>
    </row>
    <row r="12" spans="2:14" ht="20.100000000000001" customHeight="1" thickBot="1" x14ac:dyDescent="0.35">
      <c r="B12" s="29" t="s">
        <v>16</v>
      </c>
      <c r="C12" s="30">
        <v>300</v>
      </c>
      <c r="D12" s="31">
        <f t="shared" si="2"/>
        <v>390</v>
      </c>
      <c r="E12" s="31">
        <f t="shared" si="0"/>
        <v>420</v>
      </c>
      <c r="F12" s="31">
        <f t="shared" si="0"/>
        <v>450</v>
      </c>
      <c r="G12" s="32">
        <f t="shared" si="0"/>
        <v>480</v>
      </c>
      <c r="I12" s="51" t="s">
        <v>16</v>
      </c>
      <c r="J12" s="30"/>
      <c r="K12" s="31">
        <f t="shared" si="3"/>
        <v>1</v>
      </c>
      <c r="L12" s="31">
        <f t="shared" si="3"/>
        <v>1</v>
      </c>
      <c r="M12" s="31">
        <f t="shared" si="3"/>
        <v>1</v>
      </c>
      <c r="N12" s="32">
        <f t="shared" si="3"/>
        <v>1</v>
      </c>
    </row>
    <row r="13" spans="2:14" ht="48" customHeight="1" x14ac:dyDescent="0.3">
      <c r="D13" s="5"/>
    </row>
  </sheetData>
  <mergeCells count="10">
    <mergeCell ref="B2:G2"/>
    <mergeCell ref="B4:B6"/>
    <mergeCell ref="C4:C6"/>
    <mergeCell ref="D4:G4"/>
    <mergeCell ref="D5:G5"/>
    <mergeCell ref="I2:N2"/>
    <mergeCell ref="I4:I6"/>
    <mergeCell ref="J4:J6"/>
    <mergeCell ref="K4:N4"/>
    <mergeCell ref="K5:N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6"/>
  <sheetViews>
    <sheetView showGridLines="0" topLeftCell="A7" zoomScaleNormal="100" workbookViewId="0">
      <selection activeCell="K12" sqref="K12"/>
    </sheetView>
  </sheetViews>
  <sheetFormatPr defaultColWidth="9.109375" defaultRowHeight="20.100000000000001" customHeight="1" x14ac:dyDescent="0.3"/>
  <cols>
    <col min="1" max="1" width="3.6640625" style="6" customWidth="1"/>
    <col min="2" max="2" width="21.109375" style="6" customWidth="1"/>
    <col min="3" max="3" width="15.44140625" style="6" customWidth="1"/>
    <col min="4" max="4" width="21.6640625" style="6" bestFit="1" customWidth="1"/>
    <col min="5" max="7" width="9.109375" style="6"/>
    <col min="8" max="8" width="11" style="6" customWidth="1"/>
    <col min="9" max="16384" width="9.109375" style="6"/>
  </cols>
  <sheetData>
    <row r="2" spans="2:8" ht="20.100000000000001" customHeight="1" thickBot="1" x14ac:dyDescent="0.35">
      <c r="B2" s="79" t="s">
        <v>36</v>
      </c>
      <c r="C2" s="79"/>
      <c r="D2" s="79"/>
      <c r="E2" s="79"/>
      <c r="F2" s="79"/>
      <c r="G2" s="79"/>
      <c r="H2" s="79"/>
    </row>
    <row r="3" spans="2:8" ht="9.9" customHeight="1" thickTop="1" x14ac:dyDescent="0.3"/>
    <row r="4" spans="2:8" ht="20.100000000000001" customHeight="1" x14ac:dyDescent="0.3">
      <c r="B4" s="78" t="s">
        <v>37</v>
      </c>
      <c r="C4" s="78"/>
      <c r="D4" s="78"/>
      <c r="E4" s="78"/>
      <c r="F4" s="78"/>
      <c r="G4" s="78"/>
      <c r="H4" s="78"/>
    </row>
    <row r="5" spans="2:8" s="7" customFormat="1" ht="9.9" customHeight="1" thickBot="1" x14ac:dyDescent="0.35"/>
    <row r="6" spans="2:8" ht="20.100000000000001" customHeight="1" x14ac:dyDescent="0.3">
      <c r="B6" s="18"/>
      <c r="C6" s="19"/>
      <c r="D6" s="21" t="s">
        <v>35</v>
      </c>
      <c r="E6" s="74" t="s">
        <v>34</v>
      </c>
      <c r="F6" s="74"/>
      <c r="G6" s="74"/>
      <c r="H6" s="75"/>
    </row>
    <row r="7" spans="2:8" ht="20.100000000000001" customHeight="1" x14ac:dyDescent="0.3">
      <c r="B7" s="24" t="s">
        <v>0</v>
      </c>
      <c r="C7" s="14">
        <v>40</v>
      </c>
      <c r="D7" s="25" t="s">
        <v>3</v>
      </c>
      <c r="E7" s="72"/>
      <c r="F7" s="72"/>
      <c r="G7" s="72"/>
      <c r="H7" s="73"/>
    </row>
    <row r="8" spans="2:8" ht="20.100000000000001" customHeight="1" x14ac:dyDescent="0.3">
      <c r="B8" s="24" t="s">
        <v>1</v>
      </c>
      <c r="C8" s="15">
        <v>0.2</v>
      </c>
      <c r="D8" s="25" t="s">
        <v>4</v>
      </c>
      <c r="E8" s="72"/>
      <c r="F8" s="72"/>
      <c r="G8" s="72"/>
      <c r="H8" s="73"/>
    </row>
    <row r="9" spans="2:8" ht="20.100000000000001" customHeight="1" x14ac:dyDescent="0.3">
      <c r="B9" s="22" t="s">
        <v>2</v>
      </c>
      <c r="C9" s="14">
        <f>cost1*(1+markup1)</f>
        <v>48</v>
      </c>
      <c r="D9" s="25" t="s">
        <v>31</v>
      </c>
      <c r="E9" s="76" t="str">
        <f ca="1">_xlfn.FORMULATEXT(selling_price1)</f>
        <v>=cost1*(1+markup1)</v>
      </c>
      <c r="F9" s="76"/>
      <c r="G9" s="76"/>
      <c r="H9" s="77"/>
    </row>
    <row r="10" spans="2:8" ht="19.5" customHeight="1" thickBot="1" x14ac:dyDescent="0.35">
      <c r="B10" s="23" t="s">
        <v>30</v>
      </c>
      <c r="C10" s="17">
        <f>(selling_price1-cost1)/selling_price1</f>
        <v>0.16666666666666666</v>
      </c>
      <c r="D10" s="20"/>
      <c r="E10" s="70" t="str">
        <f ca="1">_xlfn.FORMULATEXT(C10)</f>
        <v>=(selling_price1-cost1)/selling_price1</v>
      </c>
      <c r="F10" s="70"/>
      <c r="G10" s="70"/>
      <c r="H10" s="71"/>
    </row>
    <row r="11" spans="2:8" ht="9.75" customHeight="1" x14ac:dyDescent="0.3"/>
    <row r="12" spans="2:8" s="7" customFormat="1" ht="20.100000000000001" customHeight="1" x14ac:dyDescent="0.3">
      <c r="B12" s="78" t="s">
        <v>38</v>
      </c>
      <c r="C12" s="78"/>
      <c r="D12" s="78"/>
      <c r="E12" s="78"/>
      <c r="F12" s="78"/>
      <c r="G12" s="78"/>
      <c r="H12" s="78"/>
    </row>
    <row r="13" spans="2:8" s="7" customFormat="1" ht="9.9" customHeight="1" thickBot="1" x14ac:dyDescent="0.35"/>
    <row r="14" spans="2:8" ht="20.100000000000001" customHeight="1" x14ac:dyDescent="0.3">
      <c r="B14" s="18"/>
      <c r="C14" s="19"/>
      <c r="D14" s="21" t="s">
        <v>35</v>
      </c>
      <c r="E14" s="74" t="s">
        <v>34</v>
      </c>
      <c r="F14" s="74"/>
      <c r="G14" s="74"/>
      <c r="H14" s="75"/>
    </row>
    <row r="15" spans="2:8" ht="20.100000000000001" customHeight="1" x14ac:dyDescent="0.3">
      <c r="B15" s="24" t="s">
        <v>1</v>
      </c>
      <c r="C15" s="16">
        <v>0.2</v>
      </c>
      <c r="D15" s="25" t="s">
        <v>5</v>
      </c>
      <c r="E15" s="72"/>
      <c r="F15" s="72"/>
      <c r="G15" s="72"/>
      <c r="H15" s="73"/>
    </row>
    <row r="16" spans="2:8" ht="20.100000000000001" customHeight="1" x14ac:dyDescent="0.3">
      <c r="B16" s="24" t="s">
        <v>2</v>
      </c>
      <c r="C16" s="14">
        <v>48</v>
      </c>
      <c r="D16" s="25" t="s">
        <v>6</v>
      </c>
      <c r="E16" s="72"/>
      <c r="F16" s="72"/>
      <c r="G16" s="72"/>
      <c r="H16" s="73"/>
    </row>
    <row r="17" spans="2:8" ht="20.100000000000001" customHeight="1" x14ac:dyDescent="0.3">
      <c r="B17" s="22" t="s">
        <v>0</v>
      </c>
      <c r="C17" s="14">
        <f>selling_price2/(1+markup2)</f>
        <v>40</v>
      </c>
      <c r="D17" s="25" t="s">
        <v>32</v>
      </c>
      <c r="E17" s="76" t="str">
        <f ca="1">_xlfn.FORMULATEXT(cost2)</f>
        <v>=selling_price2/(1+markup2)</v>
      </c>
      <c r="F17" s="76"/>
      <c r="G17" s="76"/>
      <c r="H17" s="77"/>
    </row>
    <row r="18" spans="2:8" ht="20.100000000000001" customHeight="1" thickBot="1" x14ac:dyDescent="0.35">
      <c r="B18" s="23" t="s">
        <v>30</v>
      </c>
      <c r="C18" s="17">
        <f>(selling_price2-cost2)/selling_price2</f>
        <v>0.16666666666666666</v>
      </c>
      <c r="D18" s="20"/>
      <c r="E18" s="70" t="str">
        <f ca="1">_xlfn.FORMULATEXT(C18)</f>
        <v>=(selling_price2-cost2)/selling_price2</v>
      </c>
      <c r="F18" s="70"/>
      <c r="G18" s="70"/>
      <c r="H18" s="71"/>
    </row>
    <row r="19" spans="2:8" ht="9.75" customHeight="1" x14ac:dyDescent="0.3"/>
    <row r="20" spans="2:8" s="7" customFormat="1" ht="20.100000000000001" customHeight="1" x14ac:dyDescent="0.3">
      <c r="B20" s="78" t="s">
        <v>39</v>
      </c>
      <c r="C20" s="78"/>
      <c r="D20" s="78"/>
      <c r="E20" s="78"/>
      <c r="F20" s="78"/>
      <c r="G20" s="78"/>
      <c r="H20" s="78"/>
    </row>
    <row r="21" spans="2:8" s="7" customFormat="1" ht="9.9" customHeight="1" thickBot="1" x14ac:dyDescent="0.35"/>
    <row r="22" spans="2:8" ht="20.100000000000001" customHeight="1" x14ac:dyDescent="0.3">
      <c r="B22" s="18"/>
      <c r="C22" s="19"/>
      <c r="D22" s="21" t="s">
        <v>35</v>
      </c>
      <c r="E22" s="74" t="s">
        <v>34</v>
      </c>
      <c r="F22" s="74"/>
      <c r="G22" s="74"/>
      <c r="H22" s="75"/>
    </row>
    <row r="23" spans="2:8" ht="20.100000000000001" customHeight="1" x14ac:dyDescent="0.3">
      <c r="B23" s="24" t="s">
        <v>30</v>
      </c>
      <c r="C23" s="15">
        <v>0.16666666999999999</v>
      </c>
      <c r="D23" s="25" t="s">
        <v>7</v>
      </c>
      <c r="E23" s="72"/>
      <c r="F23" s="72"/>
      <c r="G23" s="72"/>
      <c r="H23" s="73"/>
    </row>
    <row r="24" spans="2:8" ht="20.100000000000001" customHeight="1" x14ac:dyDescent="0.3">
      <c r="B24" s="24" t="s">
        <v>2</v>
      </c>
      <c r="C24" s="14">
        <v>48</v>
      </c>
      <c r="D24" s="25" t="s">
        <v>8</v>
      </c>
      <c r="E24" s="72"/>
      <c r="F24" s="72"/>
      <c r="G24" s="72"/>
      <c r="H24" s="73"/>
    </row>
    <row r="25" spans="2:8" ht="20.100000000000001" customHeight="1" x14ac:dyDescent="0.3">
      <c r="B25" s="22" t="s">
        <v>0</v>
      </c>
      <c r="C25" s="14">
        <f>selling_price3*(1-profit_margin3)</f>
        <v>39.999999840000001</v>
      </c>
      <c r="D25" s="25" t="s">
        <v>33</v>
      </c>
      <c r="E25" s="76" t="str">
        <f ca="1">_xlfn.FORMULATEXT(cost3)</f>
        <v>=selling_price3*(1-profit_margin3)</v>
      </c>
      <c r="F25" s="76"/>
      <c r="G25" s="76"/>
      <c r="H25" s="77"/>
    </row>
    <row r="26" spans="2:8" ht="20.100000000000001" customHeight="1" thickBot="1" x14ac:dyDescent="0.35">
      <c r="B26" s="23" t="s">
        <v>1</v>
      </c>
      <c r="C26" s="17">
        <f>(selling_price3-cost3)/cost3</f>
        <v>0.20000000479999999</v>
      </c>
      <c r="D26" s="20"/>
      <c r="E26" s="70" t="str">
        <f ca="1">_xlfn.FORMULATEXT(C26)</f>
        <v>=(selling_price3-cost3)/cost3</v>
      </c>
      <c r="F26" s="70"/>
      <c r="G26" s="70"/>
      <c r="H26" s="71"/>
    </row>
  </sheetData>
  <mergeCells count="16">
    <mergeCell ref="E6:H6"/>
    <mergeCell ref="E9:H9"/>
    <mergeCell ref="E10:H10"/>
    <mergeCell ref="B2:H2"/>
    <mergeCell ref="B4:H4"/>
    <mergeCell ref="E26:H26"/>
    <mergeCell ref="E7:H8"/>
    <mergeCell ref="E14:H14"/>
    <mergeCell ref="E22:H22"/>
    <mergeCell ref="E15:H16"/>
    <mergeCell ref="E23:H24"/>
    <mergeCell ref="E17:H17"/>
    <mergeCell ref="E18:H18"/>
    <mergeCell ref="E25:H25"/>
    <mergeCell ref="B12:H12"/>
    <mergeCell ref="B20:H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Markup &amp; Margin</vt:lpstr>
      <vt:lpstr>Sample Data</vt:lpstr>
      <vt:lpstr>Customized Formula</vt:lpstr>
      <vt:lpstr>SUM Function</vt:lpstr>
      <vt:lpstr>PRODUCT Function</vt:lpstr>
      <vt:lpstr>Calculator</vt:lpstr>
      <vt:lpstr>cost1</vt:lpstr>
      <vt:lpstr>cost2</vt:lpstr>
      <vt:lpstr>cost3</vt:lpstr>
      <vt:lpstr>markup1</vt:lpstr>
      <vt:lpstr>markup2</vt:lpstr>
      <vt:lpstr>profit_margin3</vt:lpstr>
      <vt:lpstr>selling_price1</vt:lpstr>
      <vt:lpstr>selling_price2</vt:lpstr>
      <vt:lpstr>selling_price3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2022-09-06T18:35:23Z</dcterms:modified>
</cp:coreProperties>
</file>