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103A3088-04B9-4EAB-9310-CF67AA3818EE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Payoff Calculator (Payment)" sheetId="3" r:id="rId1"/>
    <sheet name="@" sheetId="5" r:id="rId2"/>
    <sheet name="Named Ranges" sheetId="4" state="hidden" r:id="rId3"/>
  </sheets>
  <externalReferences>
    <externalReference r:id="rId4"/>
  </externalReferences>
  <definedNames>
    <definedName name="apr" localSheetId="1">'[1]Payoff Calc. (Extra Payment)'!$D$8</definedName>
    <definedName name="apr">'Payoff Calculator (Payment)'!$D$8</definedName>
    <definedName name="array" localSheetId="1">'[1]Payoff Calc. (Extra Payment)'!$A$24:$A$1650</definedName>
    <definedName name="array">'Payoff Calculator (Payment)'!$A$24:$A$1650</definedName>
    <definedName name="dates" localSheetId="1">'[1]Payoff Calc. (Extra Payment)'!$B$24:$B$1650</definedName>
    <definedName name="dates">'Payoff Calculator (Payment)'!$B$24:$B$1650</definedName>
    <definedName name="first_payment_date" localSheetId="1">'[1]Payoff Calc. (Extra Payment)'!$D$9</definedName>
    <definedName name="first_payment_date">'Payoff Calculator (Payment)'!$D$9</definedName>
    <definedName name="interest_compounded" localSheetId="1">'[1]Payoff Calc. (Extra Payment)'!$D$12</definedName>
    <definedName name="interest_compounded">'Payoff Calculator (Payment)'!$D$12</definedName>
    <definedName name="interest_paid" localSheetId="1">'[1]Payoff Calc. (Extra Payment)'!$F$24:$F$1650</definedName>
    <definedName name="interest_paid">'Payoff Calculator (Payment)'!$F$24:$F$1650</definedName>
    <definedName name="loan" localSheetId="1">'[1]Payoff Calc. (Extra Payment)'!$D$7</definedName>
    <definedName name="loan">'Payoff Calculator (Payment)'!$D$7</definedName>
    <definedName name="Monthly">'Named Ranges'!$J$1:$J$9</definedName>
    <definedName name="nper" localSheetId="1">'[1]Payoff Calc. (Extra Payment)'!$D$17</definedName>
    <definedName name="nper">'Payoff Calculator (Payment)'!$D$17</definedName>
    <definedName name="payment" localSheetId="1">'[1]Payoff Calc. (Extra Payment)'!$C$20</definedName>
    <definedName name="payment">'Payoff Calculator (Payment)'!$D$20</definedName>
    <definedName name="payment_due" localSheetId="1">'[1]Named Ranges'!$A$2:$A$9</definedName>
    <definedName name="payment_due">'Named Ranges'!$A$2:$A$9</definedName>
    <definedName name="payment_frequency" localSheetId="1">'[1]Payoff Calc. (Extra Payment)'!$D$11</definedName>
    <definedName name="payment_frequency">'Payoff Calculator (Payment)'!$D$11</definedName>
    <definedName name="payment_type" localSheetId="1">'[1]Payoff Calc. (Extra Payment)'!$D$16</definedName>
    <definedName name="payment_type">'Payoff Calculator (Payment)'!$D$16</definedName>
    <definedName name="payment_types" localSheetId="1">'[1]Named Ranges'!$G$1:$G$2</definedName>
    <definedName name="payment_types">'Named Ranges'!$G$1:$G$2</definedName>
    <definedName name="periodic_table" localSheetId="1">'[1]Named Ranges'!$A$1:$E$9</definedName>
    <definedName name="periodic_table">'Named Ranges'!$A$1:$E$9</definedName>
    <definedName name="principal_paid" localSheetId="1">'[1]Payoff Calc. (Extra Payment)'!$G$24:$G$1650</definedName>
    <definedName name="principal_paid">'Payoff Calculator (Payment)'!$G$24:$G$1650</definedName>
    <definedName name="rate" localSheetId="1">'[1]Payoff Calc. (Extra Payment)'!$H$6</definedName>
    <definedName name="rate">'Payoff Calculator (Payment)'!$H$6</definedName>
    <definedName name="recurring_payment_frequency" localSheetId="1">'[1]Payoff Calc. (Extra Payment)'!$D$14</definedName>
    <definedName name="recurring_payment_frequency">'Payoff Calculator (Payment)'!$D$14</definedName>
    <definedName name="term" localSheetId="1">'[1]Payoff Calc. (Extra Payment)'!$D$6</definedName>
    <definedName name="term">'Payoff Calculator (Payment)'!$D$6</definedName>
    <definedName name="weekly">'Named Ranges'!$I$1:$I$9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D18" i="3" l="1"/>
  <c r="E12" i="3"/>
  <c r="H23" i="3" l="1"/>
  <c r="A24" i="3" s="1"/>
  <c r="D17" i="3"/>
  <c r="D16" i="3"/>
  <c r="H6" i="3" l="1"/>
  <c r="D20" i="3" s="1"/>
  <c r="C24" i="3" l="1"/>
  <c r="D24" i="3" s="1"/>
  <c r="F24" i="3"/>
  <c r="C20" i="3"/>
  <c r="G24" i="3" l="1"/>
  <c r="H24" i="3" s="1"/>
  <c r="A25" i="3" l="1"/>
  <c r="B25" i="3" s="1"/>
  <c r="F25" i="3" l="1"/>
  <c r="C25" i="3"/>
  <c r="D25" i="3" s="1"/>
  <c r="G25" i="3" l="1"/>
  <c r="H25" i="3" s="1"/>
  <c r="A26" i="3" l="1"/>
  <c r="B26" i="3" s="1"/>
  <c r="F26" i="3" l="1"/>
  <c r="C26" i="3"/>
  <c r="D26" i="3" s="1"/>
  <c r="G26" i="3" l="1"/>
  <c r="H26" i="3" s="1"/>
  <c r="A27" i="3" l="1"/>
  <c r="B27" i="3" s="1"/>
  <c r="F27" i="3" l="1"/>
  <c r="C27" i="3"/>
  <c r="D27" i="3" s="1"/>
  <c r="G27" i="3" l="1"/>
  <c r="H27" i="3" s="1"/>
  <c r="A28" i="3" l="1"/>
  <c r="B28" i="3" s="1"/>
  <c r="C28" i="3" l="1"/>
  <c r="D28" i="3" s="1"/>
  <c r="F28" i="3"/>
  <c r="G28" i="3" l="1"/>
  <c r="H28" i="3" s="1"/>
  <c r="A29" i="3" l="1"/>
  <c r="B29" i="3" s="1"/>
  <c r="C29" i="3" l="1"/>
  <c r="D29" i="3" s="1"/>
  <c r="F29" i="3"/>
  <c r="G29" i="3" l="1"/>
  <c r="H29" i="3" s="1"/>
  <c r="A30" i="3" s="1"/>
  <c r="B30" i="3" s="1"/>
  <c r="F30" i="3" l="1"/>
  <c r="C30" i="3"/>
  <c r="D30" i="3" s="1"/>
  <c r="G30" i="3" l="1"/>
  <c r="H30" i="3" s="1"/>
  <c r="A31" i="3" l="1"/>
  <c r="B31" i="3" s="1"/>
  <c r="F31" i="3" l="1"/>
  <c r="C31" i="3"/>
  <c r="D31" i="3" s="1"/>
  <c r="G31" i="3" l="1"/>
  <c r="H31" i="3" s="1"/>
  <c r="A32" i="3" l="1"/>
  <c r="B32" i="3" s="1"/>
  <c r="F32" i="3" l="1"/>
  <c r="C32" i="3"/>
  <c r="D32" i="3" s="1"/>
  <c r="G32" i="3" l="1"/>
  <c r="H32" i="3" s="1"/>
  <c r="A33" i="3" l="1"/>
  <c r="B33" i="3" s="1"/>
  <c r="F33" i="3" l="1"/>
  <c r="C33" i="3"/>
  <c r="D33" i="3" s="1"/>
  <c r="G33" i="3" l="1"/>
  <c r="H33" i="3" s="1"/>
  <c r="A34" i="3" l="1"/>
  <c r="B34" i="3" s="1"/>
  <c r="F34" i="3" l="1"/>
  <c r="C34" i="3"/>
  <c r="D34" i="3" s="1"/>
  <c r="G34" i="3" l="1"/>
  <c r="H34" i="3" s="1"/>
  <c r="A35" i="3" l="1"/>
  <c r="B35" i="3" s="1"/>
  <c r="C35" i="3" l="1"/>
  <c r="D35" i="3" s="1"/>
  <c r="F35" i="3"/>
  <c r="G35" i="3" l="1"/>
  <c r="H35" i="3" s="1"/>
  <c r="A36" i="3" s="1"/>
  <c r="B36" i="3" s="1"/>
  <c r="F36" i="3" l="1"/>
  <c r="C36" i="3"/>
  <c r="D36" i="3" s="1"/>
  <c r="G36" i="3" l="1"/>
  <c r="H36" i="3" s="1"/>
  <c r="A37" i="3" l="1"/>
  <c r="B37" i="3" s="1"/>
  <c r="F37" i="3" l="1"/>
  <c r="C37" i="3"/>
  <c r="D37" i="3" s="1"/>
  <c r="G37" i="3" l="1"/>
  <c r="H37" i="3" s="1"/>
  <c r="A38" i="3" l="1"/>
  <c r="B38" i="3" s="1"/>
  <c r="F38" i="3" l="1"/>
  <c r="C38" i="3"/>
  <c r="D38" i="3" s="1"/>
  <c r="G38" i="3" l="1"/>
  <c r="H38" i="3" s="1"/>
  <c r="A39" i="3" l="1"/>
  <c r="B39" i="3" s="1"/>
  <c r="C39" i="3" l="1"/>
  <c r="D39" i="3" s="1"/>
  <c r="F39" i="3"/>
  <c r="G39" i="3" l="1"/>
  <c r="H39" i="3" l="1"/>
  <c r="A40" i="3" l="1"/>
  <c r="B40" i="3" s="1"/>
  <c r="C40" i="3" l="1"/>
  <c r="D40" i="3" s="1"/>
  <c r="F40" i="3"/>
  <c r="G40" i="3" l="1"/>
  <c r="H40" i="3" s="1"/>
  <c r="A41" i="3" s="1"/>
  <c r="B41" i="3" s="1"/>
  <c r="C41" i="3" l="1"/>
  <c r="D41" i="3" s="1"/>
  <c r="F41" i="3"/>
  <c r="G41" i="3" l="1"/>
  <c r="H41" i="3" s="1"/>
  <c r="A42" i="3" s="1"/>
  <c r="B42" i="3" s="1"/>
  <c r="C42" i="3" l="1"/>
  <c r="D42" i="3" s="1"/>
  <c r="F42" i="3"/>
  <c r="G42" i="3" l="1"/>
  <c r="H42" i="3" s="1"/>
  <c r="A43" i="3" l="1"/>
  <c r="B43" i="3" s="1"/>
  <c r="C43" i="3" l="1"/>
  <c r="D43" i="3" s="1"/>
  <c r="F43" i="3"/>
  <c r="G43" i="3" l="1"/>
  <c r="H43" i="3" s="1"/>
  <c r="A44" i="3" s="1"/>
  <c r="B44" i="3" s="1"/>
  <c r="F44" i="3" l="1"/>
  <c r="C44" i="3"/>
  <c r="D44" i="3" s="1"/>
  <c r="G44" i="3" l="1"/>
  <c r="H44" i="3" s="1"/>
  <c r="A45" i="3" l="1"/>
  <c r="B45" i="3" s="1"/>
  <c r="F45" i="3" l="1"/>
  <c r="C45" i="3"/>
  <c r="D45" i="3" s="1"/>
  <c r="G45" i="3" l="1"/>
  <c r="H45" i="3" s="1"/>
  <c r="A46" i="3" l="1"/>
  <c r="B46" i="3" s="1"/>
  <c r="F46" i="3" l="1"/>
  <c r="C46" i="3"/>
  <c r="D46" i="3" s="1"/>
  <c r="G46" i="3" l="1"/>
  <c r="H46" i="3" s="1"/>
  <c r="A47" i="3" l="1"/>
  <c r="B47" i="3" s="1"/>
  <c r="F47" i="3" l="1"/>
  <c r="C47" i="3"/>
  <c r="D47" i="3" s="1"/>
  <c r="G47" i="3" l="1"/>
  <c r="H47" i="3" s="1"/>
  <c r="A48" i="3" l="1"/>
  <c r="B48" i="3" s="1"/>
  <c r="F48" i="3" l="1"/>
  <c r="C48" i="3"/>
  <c r="D48" i="3" s="1"/>
  <c r="G48" i="3" l="1"/>
  <c r="H48" i="3" s="1"/>
  <c r="A49" i="3" l="1"/>
  <c r="B49" i="3" s="1"/>
  <c r="F49" i="3" l="1"/>
  <c r="C49" i="3"/>
  <c r="D49" i="3" s="1"/>
  <c r="G49" i="3" l="1"/>
  <c r="H49" i="3" l="1"/>
  <c r="A50" i="3" l="1"/>
  <c r="C50" i="3" l="1"/>
  <c r="D50" i="3" s="1"/>
  <c r="B50" i="3"/>
  <c r="F50" i="3"/>
  <c r="G50" i="3" l="1"/>
  <c r="H50" i="3" s="1"/>
  <c r="A51" i="3" s="1"/>
  <c r="F51" i="3" l="1"/>
  <c r="B51" i="3"/>
  <c r="C51" i="3"/>
  <c r="D51" i="3" s="1"/>
  <c r="G51" i="3" s="1"/>
  <c r="H51" i="3" s="1"/>
  <c r="A52" i="3" l="1"/>
  <c r="C52" i="3" l="1"/>
  <c r="D52" i="3" s="1"/>
  <c r="B52" i="3"/>
  <c r="F52" i="3"/>
  <c r="G52" i="3" l="1"/>
  <c r="H52" i="3" s="1"/>
  <c r="A53" i="3" s="1"/>
  <c r="B53" i="3" s="1"/>
  <c r="F53" i="3" l="1"/>
  <c r="C53" i="3"/>
  <c r="D53" i="3" s="1"/>
  <c r="G53" i="3" l="1"/>
  <c r="H53" i="3" s="1"/>
  <c r="A54" i="3" l="1"/>
  <c r="B54" i="3" s="1"/>
  <c r="F54" i="3" l="1"/>
  <c r="C54" i="3"/>
  <c r="D54" i="3" s="1"/>
  <c r="G54" i="3" l="1"/>
  <c r="H54" i="3" l="1"/>
  <c r="A55" i="3" l="1"/>
  <c r="B55" i="3" s="1"/>
  <c r="C55" i="3" l="1"/>
  <c r="D55" i="3" s="1"/>
  <c r="F55" i="3"/>
  <c r="G55" i="3" l="1"/>
  <c r="H55" i="3" s="1"/>
  <c r="A56" i="3" s="1"/>
  <c r="B56" i="3" s="1"/>
  <c r="C56" i="3" l="1"/>
  <c r="D56" i="3" s="1"/>
  <c r="F56" i="3"/>
  <c r="G56" i="3" l="1"/>
  <c r="H56" i="3" s="1"/>
  <c r="A57" i="3" l="1"/>
  <c r="F57" i="3" l="1"/>
  <c r="B57" i="3"/>
  <c r="C57" i="3"/>
  <c r="D57" i="3" s="1"/>
  <c r="G57" i="3" s="1"/>
  <c r="H57" i="3" s="1"/>
  <c r="A58" i="3" l="1"/>
  <c r="C58" i="3" l="1"/>
  <c r="D58" i="3" s="1"/>
  <c r="B58" i="3"/>
  <c r="F58" i="3"/>
  <c r="G58" i="3" l="1"/>
  <c r="H58" i="3" s="1"/>
  <c r="A59" i="3" s="1"/>
  <c r="B59" i="3" s="1"/>
  <c r="F59" i="3" l="1"/>
  <c r="C59" i="3"/>
  <c r="D59" i="3" s="1"/>
  <c r="G59" i="3" l="1"/>
  <c r="H59" i="3" s="1"/>
  <c r="A60" i="3" l="1"/>
  <c r="B60" i="3" s="1"/>
  <c r="F60" i="3" l="1"/>
  <c r="C60" i="3"/>
  <c r="D60" i="3" s="1"/>
  <c r="G60" i="3" l="1"/>
  <c r="H60" i="3" s="1"/>
  <c r="A61" i="3" l="1"/>
  <c r="B61" i="3" s="1"/>
  <c r="C61" i="3" l="1"/>
  <c r="D61" i="3" s="1"/>
  <c r="F61" i="3"/>
  <c r="G61" i="3" l="1"/>
  <c r="H61" i="3" s="1"/>
  <c r="A62" i="3" l="1"/>
  <c r="C62" i="3" l="1"/>
  <c r="D62" i="3" s="1"/>
  <c r="B62" i="3"/>
  <c r="F62" i="3"/>
  <c r="G62" i="3" l="1"/>
  <c r="H62" i="3" s="1"/>
  <c r="A63" i="3" s="1"/>
  <c r="B63" i="3" s="1"/>
  <c r="F63" i="3" l="1"/>
  <c r="C63" i="3"/>
  <c r="D63" i="3" s="1"/>
  <c r="G63" i="3" l="1"/>
  <c r="H63" i="3" s="1"/>
  <c r="A64" i="3" l="1"/>
  <c r="B64" i="3" s="1"/>
  <c r="F64" i="3" l="1"/>
  <c r="C64" i="3"/>
  <c r="D64" i="3" s="1"/>
  <c r="G64" i="3" l="1"/>
  <c r="H64" i="3" s="1"/>
  <c r="A65" i="3" l="1"/>
  <c r="B65" i="3" s="1"/>
  <c r="F65" i="3" l="1"/>
  <c r="C65" i="3"/>
  <c r="D65" i="3" s="1"/>
  <c r="G65" i="3" l="1"/>
  <c r="H65" i="3" s="1"/>
  <c r="A66" i="3" l="1"/>
  <c r="B66" i="3" s="1"/>
  <c r="F66" i="3" l="1"/>
  <c r="C66" i="3"/>
  <c r="D66" i="3" s="1"/>
  <c r="G66" i="3" l="1"/>
  <c r="H66" i="3" s="1"/>
  <c r="A67" i="3" l="1"/>
  <c r="C67" i="3" l="1"/>
  <c r="D67" i="3" s="1"/>
  <c r="B67" i="3"/>
  <c r="F67" i="3"/>
  <c r="G67" i="3" l="1"/>
  <c r="H67" i="3" s="1"/>
  <c r="A68" i="3" s="1"/>
  <c r="B68" i="3" s="1"/>
  <c r="F68" i="3" l="1"/>
  <c r="C68" i="3"/>
  <c r="D68" i="3" s="1"/>
  <c r="G68" i="3" l="1"/>
  <c r="H68" i="3" s="1"/>
  <c r="A69" i="3" l="1"/>
  <c r="B69" i="3" s="1"/>
  <c r="F69" i="3" l="1"/>
  <c r="C69" i="3"/>
  <c r="D69" i="3" s="1"/>
  <c r="G69" i="3" l="1"/>
  <c r="H69" i="3" s="1"/>
  <c r="A70" i="3" l="1"/>
  <c r="B70" i="3" s="1"/>
  <c r="C70" i="3" l="1"/>
  <c r="D70" i="3" s="1"/>
  <c r="F70" i="3"/>
  <c r="G70" i="3" l="1"/>
  <c r="H70" i="3" s="1"/>
  <c r="A71" i="3" l="1"/>
  <c r="B71" i="3" s="1"/>
  <c r="F71" i="3" l="1"/>
  <c r="C71" i="3"/>
  <c r="D71" i="3" s="1"/>
  <c r="G71" i="3" l="1"/>
  <c r="H71" i="3" s="1"/>
  <c r="A72" i="3" l="1"/>
  <c r="B72" i="3" s="1"/>
  <c r="F72" i="3" l="1"/>
  <c r="C72" i="3"/>
  <c r="D72" i="3" s="1"/>
  <c r="G72" i="3" l="1"/>
  <c r="H72" i="3" s="1"/>
  <c r="A73" i="3" l="1"/>
  <c r="B73" i="3" s="1"/>
  <c r="F73" i="3" l="1"/>
  <c r="C73" i="3"/>
  <c r="D73" i="3" s="1"/>
  <c r="G73" i="3" l="1"/>
  <c r="H73" i="3" s="1"/>
  <c r="A74" i="3" l="1"/>
  <c r="B74" i="3" s="1"/>
  <c r="F74" i="3" l="1"/>
  <c r="C74" i="3"/>
  <c r="D74" i="3" s="1"/>
  <c r="G74" i="3" l="1"/>
  <c r="H74" i="3" s="1"/>
  <c r="A75" i="3" l="1"/>
  <c r="B75" i="3" s="1"/>
  <c r="C75" i="3" l="1"/>
  <c r="D75" i="3" s="1"/>
  <c r="F75" i="3"/>
  <c r="G75" i="3" l="1"/>
  <c r="H75" i="3" s="1"/>
  <c r="A76" i="3" l="1"/>
  <c r="B76" i="3" s="1"/>
  <c r="F76" i="3" l="1"/>
  <c r="C76" i="3"/>
  <c r="D76" i="3" s="1"/>
  <c r="G76" i="3" l="1"/>
  <c r="H76" i="3" s="1"/>
  <c r="A77" i="3" l="1"/>
  <c r="B77" i="3" s="1"/>
  <c r="F77" i="3" l="1"/>
  <c r="C77" i="3"/>
  <c r="D77" i="3" s="1"/>
  <c r="G77" i="3" l="1"/>
  <c r="H77" i="3" s="1"/>
  <c r="A78" i="3" l="1"/>
  <c r="B78" i="3" s="1"/>
  <c r="F78" i="3" l="1"/>
  <c r="C78" i="3"/>
  <c r="D78" i="3" s="1"/>
  <c r="G78" i="3" l="1"/>
  <c r="H78" i="3" s="1"/>
  <c r="A79" i="3" l="1"/>
  <c r="B79" i="3" s="1"/>
  <c r="F79" i="3" l="1"/>
  <c r="C79" i="3"/>
  <c r="D79" i="3" s="1"/>
  <c r="G79" i="3" l="1"/>
  <c r="H79" i="3" s="1"/>
  <c r="A80" i="3" l="1"/>
  <c r="B80" i="3" s="1"/>
  <c r="F80" i="3" l="1"/>
  <c r="C80" i="3"/>
  <c r="D80" i="3" s="1"/>
  <c r="G80" i="3" l="1"/>
  <c r="H80" i="3" s="1"/>
  <c r="A81" i="3" l="1"/>
  <c r="B81" i="3" s="1"/>
  <c r="F81" i="3" l="1"/>
  <c r="C81" i="3"/>
  <c r="D81" i="3" s="1"/>
  <c r="G81" i="3" l="1"/>
  <c r="H81" i="3" l="1"/>
  <c r="A82" i="3" l="1"/>
  <c r="B82" i="3" s="1"/>
  <c r="F82" i="3" l="1"/>
  <c r="C82" i="3"/>
  <c r="D82" i="3" s="1"/>
  <c r="G82" i="3" s="1"/>
  <c r="H82" i="3" s="1"/>
  <c r="A83" i="3" l="1"/>
  <c r="B83" i="3" s="1"/>
  <c r="F83" i="3" l="1"/>
  <c r="C83" i="3"/>
  <c r="D83" i="3" s="1"/>
  <c r="G83" i="3" l="1"/>
  <c r="H83" i="3" s="1"/>
  <c r="A84" i="3" s="1"/>
  <c r="B84" i="3" s="1"/>
  <c r="C84" i="3" l="1"/>
  <c r="D84" i="3" s="1"/>
  <c r="F84" i="3"/>
  <c r="G84" i="3" l="1"/>
  <c r="H84" i="3" s="1"/>
  <c r="A85" i="3" s="1"/>
  <c r="B85" i="3" s="1"/>
  <c r="F85" i="3" l="1"/>
  <c r="C85" i="3"/>
  <c r="D85" i="3" s="1"/>
  <c r="G85" i="3" l="1"/>
  <c r="H85" i="3" s="1"/>
  <c r="A86" i="3" l="1"/>
  <c r="B86" i="3" s="1"/>
  <c r="F86" i="3" l="1"/>
  <c r="C86" i="3"/>
  <c r="D86" i="3" s="1"/>
  <c r="G86" i="3" l="1"/>
  <c r="H86" i="3" s="1"/>
  <c r="A87" i="3" l="1"/>
  <c r="B87" i="3" s="1"/>
  <c r="F87" i="3" l="1"/>
  <c r="C87" i="3"/>
  <c r="D87" i="3" s="1"/>
  <c r="G87" i="3" l="1"/>
  <c r="H87" i="3" s="1"/>
  <c r="A88" i="3" l="1"/>
  <c r="B88" i="3" s="1"/>
  <c r="F88" i="3" l="1"/>
  <c r="C88" i="3"/>
  <c r="D88" i="3" s="1"/>
  <c r="G88" i="3" l="1"/>
  <c r="H88" i="3" s="1"/>
  <c r="A89" i="3" l="1"/>
  <c r="B89" i="3" s="1"/>
  <c r="F89" i="3" l="1"/>
  <c r="C89" i="3"/>
  <c r="D89" i="3" s="1"/>
  <c r="G89" i="3" l="1"/>
  <c r="H89" i="3" l="1"/>
  <c r="A90" i="3" l="1"/>
  <c r="F90" i="3" l="1"/>
  <c r="B90" i="3"/>
  <c r="C90" i="3"/>
  <c r="D90" i="3" l="1"/>
  <c r="G90" i="3" s="1"/>
  <c r="H90" i="3" s="1"/>
  <c r="A91" i="3" l="1"/>
  <c r="B91" i="3" s="1"/>
  <c r="F91" i="3" l="1"/>
  <c r="C91" i="3"/>
  <c r="D91" i="3" l="1"/>
  <c r="G91" i="3" s="1"/>
  <c r="H91" i="3" s="1"/>
  <c r="A92" i="3" l="1"/>
  <c r="B92" i="3" s="1"/>
  <c r="C92" i="3" l="1"/>
  <c r="F92" i="3"/>
  <c r="D92" i="3" l="1"/>
  <c r="G92" i="3" s="1"/>
  <c r="H92" i="3" s="1"/>
  <c r="A93" i="3" l="1"/>
  <c r="B93" i="3" s="1"/>
  <c r="F93" i="3" l="1"/>
  <c r="C93" i="3"/>
  <c r="D93" i="3" l="1"/>
  <c r="G93" i="3" s="1"/>
  <c r="H93" i="3" s="1"/>
  <c r="A94" i="3" l="1"/>
  <c r="B94" i="3" s="1"/>
  <c r="F94" i="3" l="1"/>
  <c r="C94" i="3"/>
  <c r="D94" i="3" s="1"/>
  <c r="G94" i="3" l="1"/>
  <c r="H94" i="3" s="1"/>
  <c r="A95" i="3" l="1"/>
  <c r="B95" i="3" s="1"/>
  <c r="C95" i="3" l="1"/>
  <c r="D95" i="3" s="1"/>
  <c r="F95" i="3"/>
  <c r="G95" i="3" l="1"/>
  <c r="H95" i="3" s="1"/>
  <c r="A96" i="3" l="1"/>
  <c r="B96" i="3" s="1"/>
  <c r="C96" i="3" l="1"/>
  <c r="D96" i="3" s="1"/>
  <c r="F96" i="3"/>
  <c r="G96" i="3" l="1"/>
  <c r="H96" i="3" s="1"/>
  <c r="A97" i="3" s="1"/>
  <c r="B97" i="3" s="1"/>
  <c r="C97" i="3" l="1"/>
  <c r="D97" i="3" s="1"/>
  <c r="F97" i="3"/>
  <c r="G97" i="3" l="1"/>
  <c r="H97" i="3" s="1"/>
  <c r="A98" i="3" s="1"/>
  <c r="B98" i="3" s="1"/>
  <c r="F98" i="3" l="1"/>
  <c r="C98" i="3"/>
  <c r="D98" i="3" s="1"/>
  <c r="G98" i="3" s="1"/>
  <c r="H98" i="3" s="1"/>
  <c r="A99" i="3" l="1"/>
  <c r="B99" i="3" s="1"/>
  <c r="C99" i="3" l="1"/>
  <c r="D99" i="3" s="1"/>
  <c r="F99" i="3"/>
  <c r="G99" i="3" l="1"/>
  <c r="H99" i="3" s="1"/>
  <c r="A100" i="3" s="1"/>
  <c r="B100" i="3" s="1"/>
  <c r="C100" i="3" l="1"/>
  <c r="F100" i="3"/>
  <c r="D100" i="3" l="1"/>
  <c r="G100" i="3" s="1"/>
  <c r="H100" i="3" s="1"/>
  <c r="A101" i="3" l="1"/>
  <c r="B101" i="3" s="1"/>
  <c r="F101" i="3" l="1"/>
  <c r="C101" i="3"/>
  <c r="D101" i="3" s="1"/>
  <c r="G101" i="3" l="1"/>
  <c r="H101" i="3" s="1"/>
  <c r="A102" i="3" s="1"/>
  <c r="B102" i="3" s="1"/>
  <c r="C102" i="3" l="1"/>
  <c r="D102" i="3" s="1"/>
  <c r="F102" i="3"/>
  <c r="G102" i="3" l="1"/>
  <c r="H102" i="3" s="1"/>
  <c r="A103" i="3" l="1"/>
  <c r="B103" i="3" s="1"/>
  <c r="F103" i="3" l="1"/>
  <c r="C103" i="3"/>
  <c r="D103" i="3" s="1"/>
  <c r="G103" i="3" l="1"/>
  <c r="H103" i="3" s="1"/>
  <c r="A104" i="3" l="1"/>
  <c r="B104" i="3" s="1"/>
  <c r="F104" i="3" l="1"/>
  <c r="C104" i="3"/>
  <c r="D104" i="3" l="1"/>
  <c r="G104" i="3" s="1"/>
  <c r="H104" i="3" s="1"/>
  <c r="A105" i="3" l="1"/>
  <c r="B105" i="3" s="1"/>
  <c r="F105" i="3" l="1"/>
  <c r="C105" i="3"/>
  <c r="D105" i="3" s="1"/>
  <c r="G105" i="3" l="1"/>
  <c r="H105" i="3" s="1"/>
  <c r="A106" i="3" s="1"/>
  <c r="B106" i="3" s="1"/>
  <c r="C106" i="3" l="1"/>
  <c r="D106" i="3" s="1"/>
  <c r="F106" i="3"/>
  <c r="G106" i="3" l="1"/>
  <c r="H106" i="3" s="1"/>
  <c r="A107" i="3" s="1"/>
  <c r="B107" i="3" s="1"/>
  <c r="C107" i="3" l="1"/>
  <c r="D107" i="3" s="1"/>
  <c r="F107" i="3"/>
  <c r="G107" i="3" l="1"/>
  <c r="H107" i="3" s="1"/>
  <c r="A108" i="3" s="1"/>
  <c r="F108" i="3" l="1"/>
  <c r="B108" i="3"/>
  <c r="C108" i="3"/>
  <c r="D108" i="3" s="1"/>
  <c r="G108" i="3" l="1"/>
  <c r="H108" i="3" s="1"/>
  <c r="A109" i="3" s="1"/>
  <c r="B109" i="3" s="1"/>
  <c r="F109" i="3" l="1"/>
  <c r="C109" i="3"/>
  <c r="D109" i="3" s="1"/>
  <c r="G109" i="3" l="1"/>
  <c r="H109" i="3" s="1"/>
  <c r="A110" i="3" l="1"/>
  <c r="B110" i="3" s="1"/>
  <c r="F110" i="3" l="1"/>
  <c r="C110" i="3"/>
  <c r="D110" i="3" s="1"/>
  <c r="G110" i="3" l="1"/>
  <c r="H110" i="3" s="1"/>
  <c r="A111" i="3" l="1"/>
  <c r="B111" i="3" s="1"/>
  <c r="C111" i="3" l="1"/>
  <c r="D111" i="3" s="1"/>
  <c r="F111" i="3"/>
  <c r="G111" i="3" l="1"/>
  <c r="H111" i="3" s="1"/>
  <c r="A112" i="3" l="1"/>
  <c r="B112" i="3" s="1"/>
  <c r="F112" i="3" l="1"/>
  <c r="C112" i="3"/>
  <c r="D112" i="3" s="1"/>
  <c r="G112" i="3" l="1"/>
  <c r="H112" i="3" s="1"/>
  <c r="A113" i="3" l="1"/>
  <c r="F113" i="3" l="1"/>
  <c r="B113" i="3"/>
  <c r="C113" i="3"/>
  <c r="D113" i="3" s="1"/>
  <c r="G113" i="3" s="1"/>
  <c r="H113" i="3" s="1"/>
  <c r="A114" i="3" l="1"/>
  <c r="B114" i="3" s="1"/>
  <c r="F114" i="3" l="1"/>
  <c r="C114" i="3"/>
  <c r="D114" i="3" s="1"/>
  <c r="G114" i="3" l="1"/>
  <c r="H114" i="3" s="1"/>
  <c r="A115" i="3" l="1"/>
  <c r="B115" i="3" s="1"/>
  <c r="F115" i="3" l="1"/>
  <c r="C115" i="3"/>
  <c r="D115" i="3" s="1"/>
  <c r="G115" i="3" l="1"/>
  <c r="H115" i="3" s="1"/>
  <c r="A116" i="3" l="1"/>
  <c r="B116" i="3" s="1"/>
  <c r="F116" i="3" l="1"/>
  <c r="C116" i="3"/>
  <c r="D116" i="3" s="1"/>
  <c r="G116" i="3" l="1"/>
  <c r="H116" i="3" s="1"/>
  <c r="A117" i="3" l="1"/>
  <c r="B117" i="3" s="1"/>
  <c r="F117" i="3" l="1"/>
  <c r="C117" i="3"/>
  <c r="D117" i="3" s="1"/>
  <c r="G117" i="3" l="1"/>
  <c r="H117" i="3" s="1"/>
  <c r="A118" i="3" l="1"/>
  <c r="B118" i="3" s="1"/>
  <c r="F118" i="3" l="1"/>
  <c r="C118" i="3"/>
  <c r="D118" i="3" s="1"/>
  <c r="G118" i="3" l="1"/>
  <c r="H118" i="3" s="1"/>
  <c r="A119" i="3" l="1"/>
  <c r="B119" i="3" s="1"/>
  <c r="F119" i="3" l="1"/>
  <c r="C119" i="3"/>
  <c r="D119" i="3" s="1"/>
  <c r="G119" i="3" l="1"/>
  <c r="H119" i="3" s="1"/>
  <c r="A120" i="3" l="1"/>
  <c r="B120" i="3" s="1"/>
  <c r="C120" i="3" l="1"/>
  <c r="D120" i="3" s="1"/>
  <c r="F120" i="3"/>
  <c r="G120" i="3" l="1"/>
  <c r="H120" i="3" s="1"/>
  <c r="A121" i="3" l="1"/>
  <c r="B121" i="3" s="1"/>
  <c r="F121" i="3" l="1"/>
  <c r="C121" i="3"/>
  <c r="D121" i="3" s="1"/>
  <c r="G121" i="3" l="1"/>
  <c r="H121" i="3" s="1"/>
  <c r="A122" i="3" l="1"/>
  <c r="B122" i="3" s="1"/>
  <c r="F122" i="3" l="1"/>
  <c r="C122" i="3"/>
  <c r="D122" i="3" s="1"/>
  <c r="G122" i="3" l="1"/>
  <c r="H122" i="3" s="1"/>
  <c r="A123" i="3" l="1"/>
  <c r="B123" i="3" s="1"/>
  <c r="C123" i="3" l="1"/>
  <c r="D123" i="3" s="1"/>
  <c r="F123" i="3"/>
  <c r="G123" i="3" l="1"/>
  <c r="H123" i="3" s="1"/>
  <c r="A124" i="3" l="1"/>
  <c r="B124" i="3" s="1"/>
  <c r="C124" i="3" l="1"/>
  <c r="D124" i="3" s="1"/>
  <c r="F124" i="3"/>
  <c r="G124" i="3" l="1"/>
  <c r="H124" i="3" s="1"/>
  <c r="A125" i="3" s="1"/>
  <c r="B125" i="3" s="1"/>
  <c r="F125" i="3" l="1"/>
  <c r="C125" i="3"/>
  <c r="D125" i="3" s="1"/>
  <c r="G125" i="3" l="1"/>
  <c r="H125" i="3" s="1"/>
  <c r="A126" i="3" l="1"/>
  <c r="B126" i="3" s="1"/>
  <c r="F126" i="3" l="1"/>
  <c r="C126" i="3"/>
  <c r="D126" i="3" s="1"/>
  <c r="G126" i="3" l="1"/>
  <c r="H126" i="3" s="1"/>
  <c r="A127" i="3" l="1"/>
  <c r="B127" i="3" s="1"/>
  <c r="C127" i="3" l="1"/>
  <c r="D127" i="3" s="1"/>
  <c r="F127" i="3"/>
  <c r="G127" i="3" l="1"/>
  <c r="H127" i="3" l="1"/>
  <c r="A128" i="3" l="1"/>
  <c r="F128" i="3" l="1"/>
  <c r="B128" i="3"/>
  <c r="C128" i="3"/>
  <c r="D128" i="3" l="1"/>
  <c r="G128" i="3" s="1"/>
  <c r="H128" i="3" s="1"/>
  <c r="A129" i="3" l="1"/>
  <c r="B129" i="3" s="1"/>
  <c r="C129" i="3" l="1"/>
  <c r="D129" i="3" s="1"/>
  <c r="F129" i="3"/>
  <c r="G129" i="3" l="1"/>
  <c r="H129" i="3" s="1"/>
  <c r="A130" i="3" s="1"/>
  <c r="B130" i="3" s="1"/>
  <c r="F130" i="3" l="1"/>
  <c r="C130" i="3"/>
  <c r="D130" i="3" s="1"/>
  <c r="G130" i="3" l="1"/>
  <c r="H130" i="3" s="1"/>
  <c r="A131" i="3" s="1"/>
  <c r="B131" i="3" s="1"/>
  <c r="F131" i="3" l="1"/>
  <c r="C131" i="3"/>
  <c r="D131" i="3" s="1"/>
  <c r="G131" i="3" l="1"/>
  <c r="H131" i="3" s="1"/>
  <c r="A132" i="3" l="1"/>
  <c r="B132" i="3" s="1"/>
  <c r="F132" i="3" l="1"/>
  <c r="C132" i="3"/>
  <c r="D132" i="3" s="1"/>
  <c r="G132" i="3" l="1"/>
  <c r="H132" i="3" s="1"/>
  <c r="A133" i="3" l="1"/>
  <c r="B133" i="3" s="1"/>
  <c r="F133" i="3" l="1"/>
  <c r="C133" i="3"/>
  <c r="D133" i="3" s="1"/>
  <c r="G133" i="3" l="1"/>
  <c r="H133" i="3" s="1"/>
  <c r="A134" i="3" l="1"/>
  <c r="B134" i="3" s="1"/>
  <c r="F134" i="3" l="1"/>
  <c r="C134" i="3"/>
  <c r="D134" i="3" s="1"/>
  <c r="G134" i="3" l="1"/>
  <c r="H134" i="3" s="1"/>
  <c r="A135" i="3" l="1"/>
  <c r="B135" i="3" s="1"/>
  <c r="F135" i="3" l="1"/>
  <c r="C135" i="3"/>
  <c r="D135" i="3" s="1"/>
  <c r="G135" i="3" l="1"/>
  <c r="H135" i="3" s="1"/>
  <c r="A136" i="3" l="1"/>
  <c r="B136" i="3" s="1"/>
  <c r="F136" i="3" l="1"/>
  <c r="C136" i="3"/>
  <c r="D136" i="3" s="1"/>
  <c r="G136" i="3" l="1"/>
  <c r="H136" i="3" s="1"/>
  <c r="A137" i="3" l="1"/>
  <c r="B137" i="3" s="1"/>
  <c r="F137" i="3" l="1"/>
  <c r="C137" i="3"/>
  <c r="D137" i="3" s="1"/>
  <c r="G137" i="3" l="1"/>
  <c r="H137" i="3" s="1"/>
  <c r="A138" i="3" l="1"/>
  <c r="B138" i="3" s="1"/>
  <c r="F138" i="3" l="1"/>
  <c r="C138" i="3"/>
  <c r="D138" i="3" s="1"/>
  <c r="G138" i="3" l="1"/>
  <c r="H138" i="3" s="1"/>
  <c r="A139" i="3" l="1"/>
  <c r="B139" i="3" s="1"/>
  <c r="F139" i="3" l="1"/>
  <c r="C139" i="3"/>
  <c r="D139" i="3" s="1"/>
  <c r="G139" i="3" l="1"/>
  <c r="H139" i="3" s="1"/>
  <c r="A140" i="3" l="1"/>
  <c r="B140" i="3" s="1"/>
  <c r="F140" i="3" l="1"/>
  <c r="C140" i="3"/>
  <c r="D140" i="3" s="1"/>
  <c r="G140" i="3" l="1"/>
  <c r="H140" i="3" s="1"/>
  <c r="A141" i="3" l="1"/>
  <c r="B141" i="3" s="1"/>
  <c r="F141" i="3" l="1"/>
  <c r="C141" i="3"/>
  <c r="D141" i="3" s="1"/>
  <c r="G141" i="3" l="1"/>
  <c r="H141" i="3" s="1"/>
  <c r="A142" i="3" l="1"/>
  <c r="B142" i="3" s="1"/>
  <c r="F142" i="3" l="1"/>
  <c r="C142" i="3"/>
  <c r="D142" i="3" s="1"/>
  <c r="G142" i="3" l="1"/>
  <c r="H142" i="3" s="1"/>
  <c r="A143" i="3" l="1"/>
  <c r="B143" i="3" s="1"/>
  <c r="F143" i="3" l="1"/>
  <c r="C143" i="3"/>
  <c r="D143" i="3" s="1"/>
  <c r="G143" i="3" l="1"/>
  <c r="H143" i="3" s="1"/>
  <c r="A144" i="3" l="1"/>
  <c r="B144" i="3" s="1"/>
  <c r="F144" i="3" l="1"/>
  <c r="C144" i="3"/>
  <c r="D144" i="3" s="1"/>
  <c r="G144" i="3" l="1"/>
  <c r="H144" i="3" s="1"/>
  <c r="A145" i="3" l="1"/>
  <c r="C145" i="3" l="1"/>
  <c r="D145" i="3" s="1"/>
  <c r="B145" i="3"/>
  <c r="F145" i="3"/>
  <c r="G145" i="3" s="1"/>
  <c r="H145" i="3" s="1"/>
  <c r="A146" i="3" l="1"/>
  <c r="C146" i="3" l="1"/>
  <c r="D146" i="3" s="1"/>
  <c r="B146" i="3"/>
  <c r="F146" i="3"/>
  <c r="G146" i="3" l="1"/>
  <c r="H146" i="3" s="1"/>
  <c r="A147" i="3"/>
  <c r="C147" i="3" l="1"/>
  <c r="D147" i="3" s="1"/>
  <c r="B147" i="3"/>
  <c r="F147" i="3"/>
  <c r="G147" i="3" l="1"/>
  <c r="H147" i="3" s="1"/>
  <c r="A148" i="3" s="1"/>
  <c r="B148" i="3" s="1"/>
  <c r="C148" i="3" l="1"/>
  <c r="D148" i="3" s="1"/>
  <c r="F148" i="3"/>
  <c r="G148" i="3" l="1"/>
  <c r="H148" i="3" s="1"/>
  <c r="A149" i="3" s="1"/>
  <c r="B149" i="3" s="1"/>
  <c r="C149" i="3" l="1"/>
  <c r="D149" i="3" s="1"/>
  <c r="F149" i="3"/>
  <c r="G149" i="3" l="1"/>
  <c r="H149" i="3" s="1"/>
  <c r="A150" i="3" s="1"/>
  <c r="B150" i="3" s="1"/>
  <c r="C150" i="3" l="1"/>
  <c r="D150" i="3" s="1"/>
  <c r="F150" i="3"/>
  <c r="G150" i="3" l="1"/>
  <c r="H150" i="3" s="1"/>
  <c r="A151" i="3" s="1"/>
  <c r="B151" i="3" s="1"/>
  <c r="C151" i="3" l="1"/>
  <c r="D151" i="3" s="1"/>
  <c r="F151" i="3"/>
  <c r="G151" i="3" l="1"/>
  <c r="H151" i="3" s="1"/>
  <c r="A152" i="3" s="1"/>
  <c r="B152" i="3" s="1"/>
  <c r="F152" i="3" l="1"/>
  <c r="C152" i="3"/>
  <c r="D152" i="3" s="1"/>
  <c r="G152" i="3" l="1"/>
  <c r="H152" i="3" s="1"/>
  <c r="A153" i="3" l="1"/>
  <c r="B153" i="3" s="1"/>
  <c r="C153" i="3" l="1"/>
  <c r="D153" i="3" s="1"/>
  <c r="F153" i="3"/>
  <c r="G153" i="3" l="1"/>
  <c r="H153" i="3" s="1"/>
  <c r="A154" i="3" s="1"/>
  <c r="B154" i="3" s="1"/>
  <c r="C154" i="3" l="1"/>
  <c r="D154" i="3" s="1"/>
  <c r="F154" i="3"/>
  <c r="G154" i="3" l="1"/>
  <c r="H154" i="3" s="1"/>
  <c r="A155" i="3" l="1"/>
  <c r="B155" i="3" s="1"/>
  <c r="F155" i="3" l="1"/>
  <c r="C155" i="3"/>
  <c r="D155" i="3" s="1"/>
  <c r="G155" i="3" l="1"/>
  <c r="H155" i="3" s="1"/>
  <c r="A156" i="3" l="1"/>
  <c r="B156" i="3" s="1"/>
  <c r="F156" i="3" l="1"/>
  <c r="C156" i="3"/>
  <c r="D156" i="3" s="1"/>
  <c r="G156" i="3" l="1"/>
  <c r="H156" i="3" s="1"/>
  <c r="A157" i="3" l="1"/>
  <c r="C157" i="3" l="1"/>
  <c r="D157" i="3" s="1"/>
  <c r="B157" i="3"/>
  <c r="F157" i="3"/>
  <c r="G157" i="3" l="1"/>
  <c r="H157" i="3" s="1"/>
  <c r="A158" i="3" s="1"/>
  <c r="B158" i="3" s="1"/>
  <c r="C158" i="3" l="1"/>
  <c r="F158" i="3"/>
  <c r="D158" i="3"/>
  <c r="G158" i="3" l="1"/>
  <c r="H158" i="3" s="1"/>
  <c r="A159" i="3" s="1"/>
  <c r="F159" i="3" l="1"/>
  <c r="B159" i="3"/>
  <c r="C159" i="3"/>
  <c r="D159" i="3" s="1"/>
  <c r="G159" i="3" s="1"/>
  <c r="H159" i="3" s="1"/>
  <c r="A160" i="3" l="1"/>
  <c r="C160" i="3" l="1"/>
  <c r="B160" i="3"/>
  <c r="F160" i="3"/>
  <c r="D160" i="3"/>
  <c r="G160" i="3" l="1"/>
  <c r="H160" i="3" s="1"/>
  <c r="A161" i="3" s="1"/>
  <c r="B161" i="3" s="1"/>
  <c r="F161" i="3" l="1"/>
  <c r="C161" i="3"/>
  <c r="D161" i="3" s="1"/>
  <c r="G161" i="3" s="1"/>
  <c r="H161" i="3" s="1"/>
  <c r="A162" i="3" l="1"/>
  <c r="B162" i="3" s="1"/>
  <c r="C162" i="3" l="1"/>
  <c r="D162" i="3" s="1"/>
  <c r="F162" i="3"/>
  <c r="G162" i="3" l="1"/>
  <c r="H162" i="3" s="1"/>
  <c r="A163" i="3" s="1"/>
  <c r="C163" i="3" l="1"/>
  <c r="B163" i="3"/>
  <c r="F163" i="3"/>
  <c r="D163" i="3"/>
  <c r="G163" i="3" l="1"/>
  <c r="H163" i="3" s="1"/>
  <c r="A164" i="3" s="1"/>
  <c r="B164" i="3" s="1"/>
  <c r="C164" i="3" l="1"/>
  <c r="D164" i="3" s="1"/>
  <c r="F164" i="3"/>
  <c r="G164" i="3" l="1"/>
  <c r="H164" i="3" s="1"/>
  <c r="A165" i="3" s="1"/>
  <c r="F165" i="3" l="1"/>
  <c r="B165" i="3"/>
  <c r="C165" i="3"/>
  <c r="D165" i="3" s="1"/>
  <c r="G165" i="3" s="1"/>
  <c r="H165" i="3" s="1"/>
  <c r="A166" i="3" l="1"/>
  <c r="B166" i="3" s="1"/>
  <c r="C166" i="3" l="1"/>
  <c r="D166" i="3" s="1"/>
  <c r="F166" i="3"/>
  <c r="G166" i="3" l="1"/>
  <c r="H166" i="3" s="1"/>
  <c r="A167" i="3" s="1"/>
  <c r="C167" i="3" l="1"/>
  <c r="D167" i="3" s="1"/>
  <c r="B167" i="3"/>
  <c r="F167" i="3"/>
  <c r="G167" i="3" s="1"/>
  <c r="H167" i="3" s="1"/>
  <c r="A168" i="3" l="1"/>
  <c r="B168" i="3" s="1"/>
  <c r="F168" i="3" l="1"/>
  <c r="C168" i="3"/>
  <c r="D168" i="3" s="1"/>
  <c r="G168" i="3" l="1"/>
  <c r="H168" i="3" s="1"/>
  <c r="A169" i="3" l="1"/>
  <c r="B169" i="3" s="1"/>
  <c r="F169" i="3" l="1"/>
  <c r="C169" i="3"/>
  <c r="D169" i="3" s="1"/>
  <c r="G169" i="3" l="1"/>
  <c r="H169" i="3" s="1"/>
  <c r="A170" i="3" l="1"/>
  <c r="B170" i="3" s="1"/>
  <c r="F170" i="3" l="1"/>
  <c r="C170" i="3"/>
  <c r="D170" i="3" s="1"/>
  <c r="G170" i="3" l="1"/>
  <c r="H170" i="3" s="1"/>
  <c r="A171" i="3" l="1"/>
  <c r="C171" i="3" l="1"/>
  <c r="D171" i="3" s="1"/>
  <c r="B171" i="3"/>
  <c r="F171" i="3"/>
  <c r="G171" i="3" l="1"/>
  <c r="H171" i="3" s="1"/>
  <c r="A172" i="3" s="1"/>
  <c r="B172" i="3" s="1"/>
  <c r="C172" i="3" l="1"/>
  <c r="D172" i="3" s="1"/>
  <c r="F172" i="3"/>
  <c r="G172" i="3" s="1"/>
  <c r="H172" i="3" s="1"/>
  <c r="A173" i="3" l="1"/>
  <c r="B173" i="3" s="1"/>
  <c r="C173" i="3" l="1"/>
  <c r="F173" i="3"/>
  <c r="D173" i="3" l="1"/>
  <c r="G173" i="3" s="1"/>
  <c r="H173" i="3" s="1"/>
  <c r="A174" i="3" l="1"/>
  <c r="C174" i="3" l="1"/>
  <c r="D174" i="3" s="1"/>
  <c r="B174" i="3"/>
  <c r="F174" i="3"/>
  <c r="G174" i="3" l="1"/>
  <c r="H174" i="3" s="1"/>
  <c r="A175" i="3" s="1"/>
  <c r="B175" i="3" s="1"/>
  <c r="C175" i="3" l="1"/>
  <c r="F175" i="3"/>
  <c r="D175" i="3"/>
  <c r="G175" i="3" l="1"/>
  <c r="H175" i="3" s="1"/>
  <c r="A176" i="3" s="1"/>
  <c r="F176" i="3" l="1"/>
  <c r="B176" i="3"/>
  <c r="C176" i="3"/>
  <c r="D176" i="3" s="1"/>
  <c r="G176" i="3" s="1"/>
  <c r="H176" i="3" s="1"/>
  <c r="A177" i="3" l="1"/>
  <c r="F177" i="3" l="1"/>
  <c r="B177" i="3"/>
  <c r="C177" i="3"/>
  <c r="D177" i="3" s="1"/>
  <c r="G177" i="3" s="1"/>
  <c r="H177" i="3" s="1"/>
  <c r="A178" i="3" l="1"/>
  <c r="C178" i="3" l="1"/>
  <c r="D178" i="3" s="1"/>
  <c r="B178" i="3"/>
  <c r="F178" i="3"/>
  <c r="G178" i="3" l="1"/>
  <c r="H178" i="3" s="1"/>
  <c r="A179" i="3" s="1"/>
  <c r="C179" i="3" l="1"/>
  <c r="D179" i="3" s="1"/>
  <c r="B179" i="3"/>
  <c r="F179" i="3"/>
  <c r="G179" i="3" l="1"/>
  <c r="H179" i="3" s="1"/>
  <c r="A180" i="3" s="1"/>
  <c r="B180" i="3" s="1"/>
  <c r="F180" i="3" l="1"/>
  <c r="C180" i="3"/>
  <c r="D180" i="3" s="1"/>
  <c r="G180" i="3" s="1"/>
  <c r="H180" i="3" s="1"/>
  <c r="A181" i="3" l="1"/>
  <c r="F181" i="3" l="1"/>
  <c r="B181" i="3"/>
  <c r="C181" i="3"/>
  <c r="D181" i="3" s="1"/>
  <c r="G181" i="3" s="1"/>
  <c r="H181" i="3" s="1"/>
  <c r="A182" i="3" l="1"/>
  <c r="B182" i="3" s="1"/>
  <c r="C182" i="3" l="1"/>
  <c r="D182" i="3" s="1"/>
  <c r="F182" i="3"/>
  <c r="G182" i="3" l="1"/>
  <c r="H182" i="3" s="1"/>
  <c r="A183" i="3" s="1"/>
  <c r="B183" i="3" s="1"/>
  <c r="C183" i="3" l="1"/>
  <c r="D183" i="3" s="1"/>
  <c r="F183" i="3"/>
  <c r="G183" i="3" l="1"/>
  <c r="H183" i="3" s="1"/>
  <c r="A184" i="3" s="1"/>
  <c r="B184" i="3" s="1"/>
  <c r="C184" i="3" l="1"/>
  <c r="D184" i="3" s="1"/>
  <c r="F184" i="3"/>
  <c r="G184" i="3" l="1"/>
  <c r="H184" i="3" s="1"/>
  <c r="A185" i="3" s="1"/>
  <c r="B185" i="3" s="1"/>
  <c r="F185" i="3" l="1"/>
  <c r="C185" i="3"/>
  <c r="D185" i="3" s="1"/>
  <c r="G185" i="3" l="1"/>
  <c r="H185" i="3" s="1"/>
  <c r="A186" i="3" l="1"/>
  <c r="B186" i="3" s="1"/>
  <c r="F186" i="3" l="1"/>
  <c r="C186" i="3"/>
  <c r="D186" i="3" s="1"/>
  <c r="G186" i="3" l="1"/>
  <c r="H186" i="3" s="1"/>
  <c r="A187" i="3" l="1"/>
  <c r="B187" i="3" s="1"/>
  <c r="C187" i="3" l="1"/>
  <c r="D187" i="3" s="1"/>
  <c r="F187" i="3"/>
  <c r="G187" i="3" l="1"/>
  <c r="H187" i="3" s="1"/>
  <c r="A188" i="3" s="1"/>
  <c r="B188" i="3" s="1"/>
  <c r="C188" i="3" l="1"/>
  <c r="D188" i="3" s="1"/>
  <c r="F188" i="3"/>
  <c r="G188" i="3" l="1"/>
  <c r="H188" i="3" s="1"/>
  <c r="A189" i="3" s="1"/>
  <c r="B189" i="3" s="1"/>
  <c r="C189" i="3" l="1"/>
  <c r="D189" i="3" s="1"/>
  <c r="F189" i="3"/>
  <c r="G189" i="3" l="1"/>
  <c r="H189" i="3" s="1"/>
  <c r="A190" i="3" s="1"/>
  <c r="B190" i="3" s="1"/>
  <c r="F190" i="3" l="1"/>
  <c r="C190" i="3"/>
  <c r="D190" i="3" s="1"/>
  <c r="G190" i="3" l="1"/>
  <c r="H190" i="3" s="1"/>
  <c r="A191" i="3" s="1"/>
  <c r="B191" i="3" s="1"/>
  <c r="F191" i="3" l="1"/>
  <c r="C191" i="3"/>
  <c r="D191" i="3" s="1"/>
  <c r="G191" i="3" s="1"/>
  <c r="H191" i="3" s="1"/>
  <c r="A192" i="3" l="1"/>
  <c r="B192" i="3" s="1"/>
  <c r="C192" i="3" l="1"/>
  <c r="D192" i="3" s="1"/>
  <c r="F192" i="3"/>
  <c r="G192" i="3" l="1"/>
  <c r="H192" i="3" s="1"/>
  <c r="A193" i="3" s="1"/>
  <c r="B193" i="3" s="1"/>
  <c r="F193" i="3" l="1"/>
  <c r="C193" i="3"/>
  <c r="D193" i="3" s="1"/>
  <c r="G193" i="3" l="1"/>
  <c r="H193" i="3" s="1"/>
  <c r="A194" i="3" s="1"/>
  <c r="B194" i="3" s="1"/>
  <c r="F194" i="3" l="1"/>
  <c r="C194" i="3"/>
  <c r="D194" i="3" s="1"/>
  <c r="G194" i="3" l="1"/>
  <c r="H194" i="3" s="1"/>
  <c r="A195" i="3" s="1"/>
  <c r="B195" i="3" s="1"/>
  <c r="C195" i="3" l="1"/>
  <c r="D195" i="3" s="1"/>
  <c r="F195" i="3"/>
  <c r="G195" i="3" l="1"/>
  <c r="H195" i="3" s="1"/>
  <c r="A196" i="3" s="1"/>
  <c r="B196" i="3" s="1"/>
  <c r="F196" i="3" l="1"/>
  <c r="C196" i="3"/>
  <c r="D196" i="3" s="1"/>
  <c r="G196" i="3" l="1"/>
  <c r="H196" i="3" s="1"/>
  <c r="A197" i="3" s="1"/>
  <c r="B197" i="3" s="1"/>
  <c r="C197" i="3" l="1"/>
  <c r="D197" i="3" s="1"/>
  <c r="F197" i="3"/>
  <c r="G197" i="3" l="1"/>
  <c r="H197" i="3" s="1"/>
  <c r="A198" i="3" s="1"/>
  <c r="B198" i="3" s="1"/>
  <c r="F198" i="3" l="1"/>
  <c r="C198" i="3"/>
  <c r="D198" i="3" s="1"/>
  <c r="G198" i="3" l="1"/>
  <c r="H198" i="3" s="1"/>
  <c r="A199" i="3" s="1"/>
  <c r="B199" i="3" s="1"/>
  <c r="C199" i="3" l="1"/>
  <c r="D199" i="3" s="1"/>
  <c r="F199" i="3"/>
  <c r="G199" i="3" l="1"/>
  <c r="H199" i="3" s="1"/>
  <c r="A200" i="3" s="1"/>
  <c r="B200" i="3" s="1"/>
  <c r="F200" i="3" l="1"/>
  <c r="C200" i="3"/>
  <c r="D200" i="3" s="1"/>
  <c r="G200" i="3" l="1"/>
  <c r="H200" i="3" s="1"/>
  <c r="A201" i="3" s="1"/>
  <c r="B201" i="3" s="1"/>
  <c r="C201" i="3" l="1"/>
  <c r="D201" i="3" s="1"/>
  <c r="F201" i="3"/>
  <c r="G201" i="3" l="1"/>
  <c r="H201" i="3" s="1"/>
  <c r="A202" i="3" s="1"/>
  <c r="B202" i="3" s="1"/>
  <c r="F202" i="3" l="1"/>
  <c r="C202" i="3"/>
  <c r="D202" i="3" s="1"/>
  <c r="G202" i="3" l="1"/>
  <c r="H202" i="3" s="1"/>
  <c r="A203" i="3" s="1"/>
  <c r="B203" i="3" s="1"/>
  <c r="F203" i="3" l="1"/>
  <c r="C203" i="3"/>
  <c r="D203" i="3" s="1"/>
  <c r="G203" i="3" l="1"/>
  <c r="H203" i="3" s="1"/>
  <c r="A204" i="3" s="1"/>
  <c r="B204" i="3" s="1"/>
  <c r="F204" i="3" l="1"/>
  <c r="C204" i="3"/>
  <c r="D204" i="3" s="1"/>
  <c r="G204" i="3" l="1"/>
  <c r="H204" i="3" s="1"/>
  <c r="A205" i="3" l="1"/>
  <c r="B205" i="3" s="1"/>
  <c r="F205" i="3" l="1"/>
  <c r="C205" i="3"/>
  <c r="D205" i="3" s="1"/>
  <c r="G205" i="3" l="1"/>
  <c r="H205" i="3" s="1"/>
  <c r="A206" i="3" l="1"/>
  <c r="B206" i="3" s="1"/>
  <c r="C206" i="3" l="1"/>
  <c r="D206" i="3" s="1"/>
  <c r="F206" i="3"/>
  <c r="G206" i="3" l="1"/>
  <c r="H206" i="3" s="1"/>
  <c r="A207" i="3" l="1"/>
  <c r="B207" i="3" s="1"/>
  <c r="F207" i="3" l="1"/>
  <c r="C207" i="3"/>
  <c r="D207" i="3" s="1"/>
  <c r="G207" i="3" l="1"/>
  <c r="H207" i="3" s="1"/>
  <c r="A208" i="3" l="1"/>
  <c r="B208" i="3" s="1"/>
  <c r="C208" i="3" l="1"/>
  <c r="D208" i="3" s="1"/>
  <c r="F208" i="3"/>
  <c r="G208" i="3" l="1"/>
  <c r="H208" i="3" s="1"/>
  <c r="A209" i="3" l="1"/>
  <c r="B209" i="3" s="1"/>
  <c r="C209" i="3" l="1"/>
  <c r="D209" i="3" s="1"/>
  <c r="F209" i="3"/>
  <c r="G209" i="3" l="1"/>
  <c r="H209" i="3" s="1"/>
  <c r="A210" i="3" l="1"/>
  <c r="B210" i="3" s="1"/>
  <c r="F210" i="3" l="1"/>
  <c r="C210" i="3"/>
  <c r="D210" i="3" s="1"/>
  <c r="G210" i="3" l="1"/>
  <c r="H210" i="3" s="1"/>
  <c r="A211" i="3" s="1"/>
  <c r="B211" i="3" s="1"/>
  <c r="C211" i="3" l="1"/>
  <c r="D211" i="3" s="1"/>
  <c r="F211" i="3"/>
  <c r="G211" i="3" l="1"/>
  <c r="H211" i="3" s="1"/>
  <c r="A212" i="3" l="1"/>
  <c r="B212" i="3" s="1"/>
  <c r="C212" i="3" l="1"/>
  <c r="D212" i="3" s="1"/>
  <c r="F212" i="3"/>
  <c r="G212" i="3" l="1"/>
  <c r="H212" i="3" s="1"/>
  <c r="A213" i="3" s="1"/>
  <c r="B213" i="3" s="1"/>
  <c r="F213" i="3" l="1"/>
  <c r="C213" i="3"/>
  <c r="D213" i="3" s="1"/>
  <c r="G213" i="3" l="1"/>
  <c r="H213" i="3" s="1"/>
  <c r="A214" i="3" l="1"/>
  <c r="B214" i="3" s="1"/>
  <c r="C214" i="3" l="1"/>
  <c r="D214" i="3" s="1"/>
  <c r="F214" i="3"/>
  <c r="G214" i="3" l="1"/>
  <c r="H214" i="3" s="1"/>
  <c r="A215" i="3" s="1"/>
  <c r="B215" i="3" s="1"/>
  <c r="C215" i="3" l="1"/>
  <c r="D215" i="3" s="1"/>
  <c r="F215" i="3"/>
  <c r="G215" i="3" l="1"/>
  <c r="H215" i="3" s="1"/>
  <c r="A216" i="3" s="1"/>
  <c r="B216" i="3" s="1"/>
  <c r="F216" i="3" l="1"/>
  <c r="C216" i="3"/>
  <c r="D216" i="3" s="1"/>
  <c r="G216" i="3" l="1"/>
  <c r="H216" i="3" s="1"/>
  <c r="A217" i="3" l="1"/>
  <c r="B217" i="3" s="1"/>
  <c r="C217" i="3" l="1"/>
  <c r="D217" i="3" s="1"/>
  <c r="F217" i="3"/>
  <c r="G217" i="3" l="1"/>
  <c r="H217" i="3" s="1"/>
  <c r="A218" i="3" l="1"/>
  <c r="B218" i="3" s="1"/>
  <c r="C218" i="3" l="1"/>
  <c r="D218" i="3" s="1"/>
  <c r="F218" i="3"/>
  <c r="G218" i="3" l="1"/>
  <c r="H218" i="3" s="1"/>
  <c r="A219" i="3" l="1"/>
  <c r="B219" i="3" s="1"/>
  <c r="C219" i="3" l="1"/>
  <c r="D219" i="3" s="1"/>
  <c r="F219" i="3"/>
  <c r="G219" i="3" l="1"/>
  <c r="H219" i="3" s="1"/>
  <c r="A220" i="3" s="1"/>
  <c r="B220" i="3" s="1"/>
  <c r="C220" i="3" l="1"/>
  <c r="D220" i="3" s="1"/>
  <c r="F220" i="3"/>
  <c r="G220" i="3" l="1"/>
  <c r="H220" i="3" s="1"/>
  <c r="A221" i="3" s="1"/>
  <c r="B221" i="3" s="1"/>
  <c r="C221" i="3" l="1"/>
  <c r="D221" i="3" s="1"/>
  <c r="F221" i="3"/>
  <c r="G221" i="3" l="1"/>
  <c r="H221" i="3" s="1"/>
  <c r="A222" i="3" s="1"/>
  <c r="B222" i="3" s="1"/>
  <c r="C222" i="3" l="1"/>
  <c r="D222" i="3" s="1"/>
  <c r="F222" i="3"/>
  <c r="G222" i="3" l="1"/>
  <c r="H222" i="3" s="1"/>
  <c r="A223" i="3" l="1"/>
  <c r="B223" i="3" s="1"/>
  <c r="C223" i="3" l="1"/>
  <c r="D223" i="3" s="1"/>
  <c r="F223" i="3"/>
  <c r="G223" i="3" l="1"/>
  <c r="H223" i="3" s="1"/>
  <c r="A224" i="3" s="1"/>
  <c r="B224" i="3" s="1"/>
  <c r="C224" i="3" l="1"/>
  <c r="D224" i="3" s="1"/>
  <c r="F224" i="3"/>
  <c r="G224" i="3" l="1"/>
  <c r="H224" i="3" s="1"/>
  <c r="A225" i="3" l="1"/>
  <c r="B225" i="3" s="1"/>
  <c r="C225" i="3" l="1"/>
  <c r="D225" i="3" s="1"/>
  <c r="F225" i="3"/>
  <c r="G225" i="3" l="1"/>
  <c r="H225" i="3" s="1"/>
  <c r="A226" i="3" s="1"/>
  <c r="B226" i="3" s="1"/>
  <c r="F226" i="3" l="1"/>
  <c r="C226" i="3"/>
  <c r="D226" i="3" s="1"/>
  <c r="G226" i="3" l="1"/>
  <c r="H226" i="3" s="1"/>
  <c r="A227" i="3" l="1"/>
  <c r="B227" i="3" s="1"/>
  <c r="F227" i="3" l="1"/>
  <c r="C227" i="3"/>
  <c r="D227" i="3" s="1"/>
  <c r="G227" i="3" l="1"/>
  <c r="H227" i="3" s="1"/>
  <c r="A228" i="3" l="1"/>
  <c r="B228" i="3" s="1"/>
  <c r="C228" i="3" l="1"/>
  <c r="D228" i="3" s="1"/>
  <c r="F228" i="3"/>
  <c r="G228" i="3" l="1"/>
  <c r="H228" i="3" s="1"/>
  <c r="A229" i="3" l="1"/>
  <c r="B229" i="3" s="1"/>
  <c r="F229" i="3" l="1"/>
  <c r="C229" i="3"/>
  <c r="D229" i="3" s="1"/>
  <c r="G229" i="3" l="1"/>
  <c r="H229" i="3" s="1"/>
  <c r="A230" i="3" l="1"/>
  <c r="B230" i="3" s="1"/>
  <c r="C230" i="3" l="1"/>
  <c r="D230" i="3" s="1"/>
  <c r="F230" i="3"/>
  <c r="G230" i="3" l="1"/>
  <c r="H230" i="3" s="1"/>
  <c r="A231" i="3" l="1"/>
  <c r="B231" i="3" s="1"/>
  <c r="C231" i="3" l="1"/>
  <c r="D231" i="3" s="1"/>
  <c r="F231" i="3"/>
  <c r="G231" i="3" l="1"/>
  <c r="H231" i="3" s="1"/>
  <c r="A232" i="3" l="1"/>
  <c r="B232" i="3" s="1"/>
  <c r="C232" i="3" l="1"/>
  <c r="D232" i="3" s="1"/>
  <c r="F232" i="3"/>
  <c r="G232" i="3" l="1"/>
  <c r="H232" i="3" s="1"/>
  <c r="A233" i="3" s="1"/>
  <c r="B233" i="3" s="1"/>
  <c r="F233" i="3" l="1"/>
  <c r="C233" i="3"/>
  <c r="D233" i="3" s="1"/>
  <c r="G233" i="3" l="1"/>
  <c r="H233" i="3" s="1"/>
  <c r="A234" i="3" l="1"/>
  <c r="B234" i="3" s="1"/>
  <c r="C234" i="3" l="1"/>
  <c r="D234" i="3" s="1"/>
  <c r="F234" i="3"/>
  <c r="G234" i="3" l="1"/>
  <c r="H234" i="3" s="1"/>
  <c r="A235" i="3" s="1"/>
  <c r="B235" i="3" s="1"/>
  <c r="C235" i="3" l="1"/>
  <c r="D235" i="3" s="1"/>
  <c r="F235" i="3"/>
  <c r="G235" i="3" l="1"/>
  <c r="H235" i="3" s="1"/>
  <c r="A236" i="3" l="1"/>
  <c r="B236" i="3" s="1"/>
  <c r="C236" i="3" l="1"/>
  <c r="D236" i="3" s="1"/>
  <c r="F236" i="3"/>
  <c r="G236" i="3" l="1"/>
  <c r="H236" i="3" s="1"/>
  <c r="A237" i="3" s="1"/>
  <c r="B237" i="3" s="1"/>
  <c r="C237" i="3" l="1"/>
  <c r="D237" i="3" s="1"/>
  <c r="F237" i="3"/>
  <c r="G237" i="3" l="1"/>
  <c r="H237" i="3" s="1"/>
  <c r="A238" i="3" l="1"/>
  <c r="B238" i="3" s="1"/>
  <c r="C238" i="3" l="1"/>
  <c r="D238" i="3" s="1"/>
  <c r="F238" i="3"/>
  <c r="G238" i="3" l="1"/>
  <c r="H238" i="3" s="1"/>
  <c r="A239" i="3" l="1"/>
  <c r="B239" i="3" s="1"/>
  <c r="C239" i="3" l="1"/>
  <c r="D239" i="3" s="1"/>
  <c r="F239" i="3"/>
  <c r="G239" i="3" l="1"/>
  <c r="H239" i="3" s="1"/>
  <c r="A240" i="3" s="1"/>
  <c r="B240" i="3" s="1"/>
  <c r="F240" i="3" l="1"/>
  <c r="C240" i="3"/>
  <c r="D240" i="3" s="1"/>
  <c r="G240" i="3" l="1"/>
  <c r="H240" i="3" s="1"/>
  <c r="A241" i="3" s="1"/>
  <c r="B241" i="3" s="1"/>
  <c r="C241" i="3" l="1"/>
  <c r="D241" i="3" s="1"/>
  <c r="F241" i="3"/>
  <c r="G241" i="3" l="1"/>
  <c r="H241" i="3" s="1"/>
  <c r="A242" i="3" l="1"/>
  <c r="B242" i="3" s="1"/>
  <c r="C242" i="3" l="1"/>
  <c r="D242" i="3" s="1"/>
  <c r="F242" i="3"/>
  <c r="G242" i="3" l="1"/>
  <c r="H242" i="3" s="1"/>
  <c r="A243" i="3" s="1"/>
  <c r="B243" i="3" s="1"/>
  <c r="F243" i="3" l="1"/>
  <c r="C243" i="3"/>
  <c r="D243" i="3" s="1"/>
  <c r="G243" i="3" l="1"/>
  <c r="H243" i="3" s="1"/>
  <c r="A244" i="3" l="1"/>
  <c r="B244" i="3" s="1"/>
  <c r="F244" i="3" l="1"/>
  <c r="C244" i="3"/>
  <c r="D244" i="3" s="1"/>
  <c r="G244" i="3" l="1"/>
  <c r="H244" i="3" s="1"/>
  <c r="A245" i="3" l="1"/>
  <c r="B245" i="3" s="1"/>
  <c r="C245" i="3" l="1"/>
  <c r="D245" i="3" s="1"/>
  <c r="F245" i="3"/>
  <c r="G245" i="3" l="1"/>
  <c r="H245" i="3" s="1"/>
  <c r="A246" i="3" s="1"/>
  <c r="B246" i="3" s="1"/>
  <c r="F246" i="3" l="1"/>
  <c r="C246" i="3"/>
  <c r="D246" i="3" s="1"/>
  <c r="G246" i="3" l="1"/>
  <c r="H246" i="3" s="1"/>
  <c r="A247" i="3" l="1"/>
  <c r="B247" i="3" s="1"/>
  <c r="F247" i="3" l="1"/>
  <c r="C247" i="3"/>
  <c r="D247" i="3" s="1"/>
  <c r="G247" i="3" l="1"/>
  <c r="H247" i="3" s="1"/>
  <c r="A248" i="3" l="1"/>
  <c r="B248" i="3" s="1"/>
  <c r="C248" i="3" l="1"/>
  <c r="D248" i="3" s="1"/>
  <c r="F248" i="3"/>
  <c r="G248" i="3" l="1"/>
  <c r="H248" i="3" s="1"/>
  <c r="A249" i="3" l="1"/>
  <c r="B249" i="3" s="1"/>
  <c r="C249" i="3" l="1"/>
  <c r="D249" i="3" s="1"/>
  <c r="F249" i="3"/>
  <c r="G249" i="3" l="1"/>
  <c r="H249" i="3" s="1"/>
  <c r="A250" i="3" s="1"/>
  <c r="B250" i="3" s="1"/>
  <c r="F250" i="3" l="1"/>
  <c r="C250" i="3"/>
  <c r="D250" i="3" s="1"/>
  <c r="G250" i="3" l="1"/>
  <c r="H250" i="3" s="1"/>
  <c r="A251" i="3" l="1"/>
  <c r="B251" i="3" s="1"/>
  <c r="F251" i="3" l="1"/>
  <c r="C251" i="3"/>
  <c r="D251" i="3" s="1"/>
  <c r="G251" i="3" l="1"/>
  <c r="H251" i="3" s="1"/>
  <c r="A252" i="3" l="1"/>
  <c r="B252" i="3" s="1"/>
  <c r="C252" i="3" l="1"/>
  <c r="D252" i="3" s="1"/>
  <c r="F252" i="3"/>
  <c r="G252" i="3" l="1"/>
  <c r="H252" i="3" s="1"/>
  <c r="A253" i="3" s="1"/>
  <c r="B253" i="3" s="1"/>
  <c r="F253" i="3" l="1"/>
  <c r="C253" i="3"/>
  <c r="D253" i="3" s="1"/>
  <c r="G253" i="3" l="1"/>
  <c r="H253" i="3" s="1"/>
  <c r="A254" i="3" l="1"/>
  <c r="B254" i="3" s="1"/>
  <c r="C254" i="3" l="1"/>
  <c r="D254" i="3" s="1"/>
  <c r="F254" i="3"/>
  <c r="G254" i="3" l="1"/>
  <c r="H254" i="3" s="1"/>
  <c r="A255" i="3" s="1"/>
  <c r="B255" i="3" s="1"/>
  <c r="F255" i="3" l="1"/>
  <c r="C255" i="3"/>
  <c r="D255" i="3" s="1"/>
  <c r="G255" i="3" l="1"/>
  <c r="H255" i="3" s="1"/>
  <c r="A256" i="3" l="1"/>
  <c r="B256" i="3" s="1"/>
  <c r="C256" i="3" l="1"/>
  <c r="D256" i="3" s="1"/>
  <c r="F256" i="3"/>
  <c r="G256" i="3" l="1"/>
  <c r="H256" i="3" s="1"/>
  <c r="A257" i="3" s="1"/>
  <c r="B257" i="3" s="1"/>
  <c r="F257" i="3" l="1"/>
  <c r="C257" i="3"/>
  <c r="D257" i="3" s="1"/>
  <c r="G257" i="3" l="1"/>
  <c r="H257" i="3" s="1"/>
  <c r="A258" i="3" l="1"/>
  <c r="B258" i="3" s="1"/>
  <c r="F258" i="3" l="1"/>
  <c r="C258" i="3"/>
  <c r="D258" i="3" s="1"/>
  <c r="G258" i="3" l="1"/>
  <c r="H258" i="3" s="1"/>
  <c r="A259" i="3" l="1"/>
  <c r="B259" i="3" s="1"/>
  <c r="C259" i="3" l="1"/>
  <c r="D259" i="3" s="1"/>
  <c r="F259" i="3"/>
  <c r="G259" i="3" l="1"/>
  <c r="H259" i="3" s="1"/>
  <c r="A260" i="3" s="1"/>
  <c r="B260" i="3" s="1"/>
  <c r="F260" i="3" l="1"/>
  <c r="C260" i="3"/>
  <c r="D260" i="3" s="1"/>
  <c r="G260" i="3" l="1"/>
  <c r="H260" i="3" s="1"/>
  <c r="A261" i="3" l="1"/>
  <c r="B261" i="3" s="1"/>
  <c r="F261" i="3" l="1"/>
  <c r="C261" i="3"/>
  <c r="D261" i="3" s="1"/>
  <c r="G261" i="3" l="1"/>
  <c r="H261" i="3" s="1"/>
  <c r="A262" i="3" l="1"/>
  <c r="B262" i="3" s="1"/>
  <c r="C262" i="3" l="1"/>
  <c r="D262" i="3" s="1"/>
  <c r="F262" i="3"/>
  <c r="G262" i="3" l="1"/>
  <c r="H262" i="3" s="1"/>
  <c r="A263" i="3" l="1"/>
  <c r="B263" i="3" s="1"/>
  <c r="C263" i="3" l="1"/>
  <c r="D263" i="3" s="1"/>
  <c r="F263" i="3"/>
  <c r="G263" i="3" l="1"/>
  <c r="H263" i="3" s="1"/>
  <c r="A264" i="3" l="1"/>
  <c r="B264" i="3" s="1"/>
  <c r="C264" i="3" l="1"/>
  <c r="D264" i="3" s="1"/>
  <c r="F264" i="3"/>
  <c r="G264" i="3" l="1"/>
  <c r="H264" i="3" s="1"/>
  <c r="A265" i="3" s="1"/>
  <c r="B265" i="3" s="1"/>
  <c r="F265" i="3" l="1"/>
  <c r="C265" i="3"/>
  <c r="D265" i="3" s="1"/>
  <c r="G265" i="3" l="1"/>
  <c r="H265" i="3" s="1"/>
  <c r="A266" i="3" l="1"/>
  <c r="B266" i="3" s="1"/>
  <c r="C266" i="3" l="1"/>
  <c r="D266" i="3" s="1"/>
  <c r="F266" i="3"/>
  <c r="G266" i="3" l="1"/>
  <c r="H266" i="3" s="1"/>
  <c r="A267" i="3" l="1"/>
  <c r="B267" i="3" s="1"/>
  <c r="C267" i="3" l="1"/>
  <c r="D267" i="3" s="1"/>
  <c r="F267" i="3"/>
  <c r="G267" i="3" l="1"/>
  <c r="H267" i="3" s="1"/>
  <c r="A268" i="3" s="1"/>
  <c r="B268" i="3" s="1"/>
  <c r="F268" i="3" l="1"/>
  <c r="C268" i="3"/>
  <c r="D268" i="3" s="1"/>
  <c r="G268" i="3" l="1"/>
  <c r="H268" i="3" s="1"/>
  <c r="A269" i="3" l="1"/>
  <c r="B269" i="3" s="1"/>
  <c r="F269" i="3" l="1"/>
  <c r="C269" i="3"/>
  <c r="D269" i="3" s="1"/>
  <c r="G269" i="3" l="1"/>
  <c r="H269" i="3" s="1"/>
  <c r="A270" i="3" l="1"/>
  <c r="B270" i="3" s="1"/>
  <c r="F270" i="3" l="1"/>
  <c r="C270" i="3"/>
  <c r="D270" i="3" s="1"/>
  <c r="G270" i="3" l="1"/>
  <c r="H270" i="3" s="1"/>
  <c r="A271" i="3" l="1"/>
  <c r="B271" i="3" s="1"/>
  <c r="C271" i="3" l="1"/>
  <c r="D271" i="3" s="1"/>
  <c r="F271" i="3"/>
  <c r="G271" i="3" l="1"/>
  <c r="H271" i="3" s="1"/>
  <c r="A272" i="3" s="1"/>
  <c r="B272" i="3" s="1"/>
  <c r="F272" i="3" l="1"/>
  <c r="C272" i="3"/>
  <c r="D272" i="3" s="1"/>
  <c r="G272" i="3" l="1"/>
  <c r="H272" i="3" s="1"/>
  <c r="A273" i="3" l="1"/>
  <c r="B273" i="3" s="1"/>
  <c r="C273" i="3" l="1"/>
  <c r="D273" i="3" s="1"/>
  <c r="F273" i="3"/>
  <c r="G273" i="3" l="1"/>
  <c r="H273" i="3" s="1"/>
  <c r="A274" i="3" l="1"/>
  <c r="B274" i="3" s="1"/>
  <c r="C274" i="3" l="1"/>
  <c r="D274" i="3" s="1"/>
  <c r="F274" i="3"/>
  <c r="G274" i="3" l="1"/>
  <c r="H274" i="3" s="1"/>
  <c r="A275" i="3" l="1"/>
  <c r="B275" i="3" s="1"/>
  <c r="C275" i="3" l="1"/>
  <c r="D275" i="3" s="1"/>
  <c r="F275" i="3"/>
  <c r="G275" i="3" l="1"/>
  <c r="H275" i="3" s="1"/>
  <c r="A276" i="3" l="1"/>
  <c r="B276" i="3" s="1"/>
  <c r="C276" i="3" l="1"/>
  <c r="D276" i="3" s="1"/>
  <c r="F276" i="3"/>
  <c r="G276" i="3" l="1"/>
  <c r="H276" i="3" s="1"/>
  <c r="A277" i="3" l="1"/>
  <c r="B277" i="3" s="1"/>
  <c r="F277" i="3" l="1"/>
  <c r="C277" i="3"/>
  <c r="D277" i="3" s="1"/>
  <c r="G277" i="3" l="1"/>
  <c r="H277" i="3" s="1"/>
  <c r="A278" i="3" l="1"/>
  <c r="B278" i="3" s="1"/>
  <c r="C278" i="3" l="1"/>
  <c r="D278" i="3" s="1"/>
  <c r="F278" i="3"/>
  <c r="G278" i="3" l="1"/>
  <c r="H278" i="3" s="1"/>
  <c r="A279" i="3" l="1"/>
  <c r="B279" i="3" s="1"/>
  <c r="C279" i="3" l="1"/>
  <c r="D279" i="3" s="1"/>
  <c r="F279" i="3"/>
  <c r="G279" i="3" l="1"/>
  <c r="H279" i="3" s="1"/>
  <c r="A280" i="3" l="1"/>
  <c r="B280" i="3" s="1"/>
  <c r="C280" i="3" l="1"/>
  <c r="D280" i="3" s="1"/>
  <c r="F280" i="3"/>
  <c r="G280" i="3" l="1"/>
  <c r="H280" i="3" s="1"/>
  <c r="A281" i="3" l="1"/>
  <c r="B281" i="3" s="1"/>
  <c r="C281" i="3" l="1"/>
  <c r="D281" i="3" s="1"/>
  <c r="F281" i="3"/>
  <c r="G281" i="3" l="1"/>
  <c r="H281" i="3" s="1"/>
  <c r="A282" i="3" s="1"/>
  <c r="B282" i="3" s="1"/>
  <c r="F282" i="3" l="1"/>
  <c r="C282" i="3"/>
  <c r="D282" i="3" s="1"/>
  <c r="G282" i="3" l="1"/>
  <c r="H282" i="3" s="1"/>
  <c r="A283" i="3" l="1"/>
  <c r="B283" i="3" s="1"/>
  <c r="C283" i="3" l="1"/>
  <c r="D283" i="3" s="1"/>
  <c r="F283" i="3"/>
  <c r="G283" i="3" l="1"/>
  <c r="H283" i="3" s="1"/>
  <c r="A284" i="3" s="1"/>
  <c r="B284" i="3" s="1"/>
  <c r="C284" i="3" l="1"/>
  <c r="D284" i="3" s="1"/>
  <c r="F284" i="3"/>
  <c r="G284" i="3" l="1"/>
  <c r="H284" i="3" s="1"/>
  <c r="A285" i="3" s="1"/>
  <c r="B285" i="3" s="1"/>
  <c r="F285" i="3" l="1"/>
  <c r="C285" i="3"/>
  <c r="D285" i="3" s="1"/>
  <c r="G285" i="3" l="1"/>
  <c r="H285" i="3" s="1"/>
  <c r="A286" i="3" l="1"/>
  <c r="B286" i="3" s="1"/>
  <c r="F286" i="3" l="1"/>
  <c r="C286" i="3"/>
  <c r="D286" i="3" s="1"/>
  <c r="G286" i="3" l="1"/>
  <c r="H286" i="3" s="1"/>
  <c r="A287" i="3" l="1"/>
  <c r="B287" i="3" s="1"/>
  <c r="C287" i="3" l="1"/>
  <c r="D287" i="3" s="1"/>
  <c r="F287" i="3"/>
  <c r="G287" i="3" l="1"/>
  <c r="H287" i="3" s="1"/>
  <c r="A288" i="3" s="1"/>
  <c r="B288" i="3" s="1"/>
  <c r="F288" i="3" l="1"/>
  <c r="C288" i="3"/>
  <c r="D288" i="3" s="1"/>
  <c r="G288" i="3" l="1"/>
  <c r="H288" i="3" s="1"/>
  <c r="A289" i="3" s="1"/>
  <c r="B289" i="3" s="1"/>
  <c r="C289" i="3" l="1"/>
  <c r="D289" i="3" s="1"/>
  <c r="F289" i="3"/>
  <c r="G289" i="3" l="1"/>
  <c r="H289" i="3" s="1"/>
  <c r="A290" i="3" l="1"/>
  <c r="B290" i="3" s="1"/>
  <c r="F290" i="3" l="1"/>
  <c r="C290" i="3"/>
  <c r="D290" i="3" s="1"/>
  <c r="G290" i="3" l="1"/>
  <c r="H290" i="3" s="1"/>
  <c r="A291" i="3" l="1"/>
  <c r="B291" i="3" s="1"/>
  <c r="C291" i="3" l="1"/>
  <c r="D291" i="3" s="1"/>
  <c r="F291" i="3"/>
  <c r="G291" i="3" l="1"/>
  <c r="H291" i="3" s="1"/>
  <c r="A292" i="3" l="1"/>
  <c r="B292" i="3" s="1"/>
  <c r="F292" i="3" l="1"/>
  <c r="C292" i="3"/>
  <c r="D292" i="3" s="1"/>
  <c r="G292" i="3" l="1"/>
  <c r="H292" i="3" s="1"/>
  <c r="A293" i="3" l="1"/>
  <c r="B293" i="3" s="1"/>
  <c r="F293" i="3" l="1"/>
  <c r="C293" i="3"/>
  <c r="D293" i="3" s="1"/>
  <c r="G293" i="3" l="1"/>
  <c r="H293" i="3" s="1"/>
  <c r="A294" i="3" l="1"/>
  <c r="B294" i="3" s="1"/>
  <c r="F294" i="3" l="1"/>
  <c r="C294" i="3"/>
  <c r="D294" i="3" s="1"/>
  <c r="G294" i="3" l="1"/>
  <c r="H294" i="3" s="1"/>
  <c r="A295" i="3" l="1"/>
  <c r="B295" i="3" s="1"/>
  <c r="C295" i="3" l="1"/>
  <c r="D295" i="3" s="1"/>
  <c r="F295" i="3"/>
  <c r="G295" i="3" l="1"/>
  <c r="H295" i="3" s="1"/>
  <c r="A296" i="3" l="1"/>
  <c r="B296" i="3" s="1"/>
  <c r="F296" i="3" l="1"/>
  <c r="C296" i="3"/>
  <c r="D296" i="3" s="1"/>
  <c r="G296" i="3" l="1"/>
  <c r="H296" i="3" s="1"/>
  <c r="A297" i="3" l="1"/>
  <c r="B297" i="3" s="1"/>
  <c r="C297" i="3" l="1"/>
  <c r="D297" i="3" s="1"/>
  <c r="F297" i="3"/>
  <c r="G297" i="3" l="1"/>
  <c r="H297" i="3" s="1"/>
  <c r="A298" i="3" l="1"/>
  <c r="B298" i="3" s="1"/>
  <c r="C298" i="3" l="1"/>
  <c r="D298" i="3" s="1"/>
  <c r="F298" i="3"/>
  <c r="G298" i="3" l="1"/>
  <c r="H298" i="3" s="1"/>
  <c r="A299" i="3" l="1"/>
  <c r="B299" i="3" s="1"/>
  <c r="C299" i="3" l="1"/>
  <c r="D299" i="3" s="1"/>
  <c r="F299" i="3"/>
  <c r="G299" i="3" l="1"/>
  <c r="H299" i="3" s="1"/>
  <c r="A300" i="3" l="1"/>
  <c r="B300" i="3" s="1"/>
  <c r="F300" i="3" l="1"/>
  <c r="C300" i="3"/>
  <c r="D300" i="3" s="1"/>
  <c r="G300" i="3" l="1"/>
  <c r="H300" i="3" s="1"/>
  <c r="A301" i="3" l="1"/>
  <c r="B301" i="3" s="1"/>
  <c r="F301" i="3" l="1"/>
  <c r="C301" i="3"/>
  <c r="D301" i="3" s="1"/>
  <c r="G301" i="3" l="1"/>
  <c r="H301" i="3" s="1"/>
  <c r="A302" i="3" l="1"/>
  <c r="B302" i="3" s="1"/>
  <c r="C302" i="3" l="1"/>
  <c r="D302" i="3" s="1"/>
  <c r="F302" i="3"/>
  <c r="G302" i="3" l="1"/>
  <c r="H302" i="3" s="1"/>
  <c r="A303" i="3" s="1"/>
  <c r="B303" i="3" s="1"/>
  <c r="F303" i="3" l="1"/>
  <c r="C303" i="3"/>
  <c r="D303" i="3" s="1"/>
  <c r="G303" i="3" l="1"/>
  <c r="H303" i="3" s="1"/>
  <c r="A304" i="3" l="1"/>
  <c r="B304" i="3" s="1"/>
  <c r="C304" i="3" l="1"/>
  <c r="D304" i="3" s="1"/>
  <c r="F304" i="3"/>
  <c r="G304" i="3" l="1"/>
  <c r="H304" i="3" s="1"/>
  <c r="A305" i="3" l="1"/>
  <c r="B305" i="3" s="1"/>
  <c r="C305" i="3" l="1"/>
  <c r="D305" i="3" s="1"/>
  <c r="F305" i="3"/>
  <c r="G305" i="3" l="1"/>
  <c r="H305" i="3" s="1"/>
  <c r="A306" i="3" l="1"/>
  <c r="F306" i="3" l="1"/>
  <c r="B306" i="3"/>
  <c r="C306" i="3"/>
  <c r="D306" i="3" s="1"/>
  <c r="G306" i="3" l="1"/>
  <c r="H306" i="3" s="1"/>
  <c r="A307" i="3" s="1"/>
  <c r="B307" i="3" s="1"/>
  <c r="C307" i="3" l="1"/>
  <c r="D307" i="3" s="1"/>
  <c r="F307" i="3"/>
  <c r="G307" i="3" l="1"/>
  <c r="H307" i="3" s="1"/>
  <c r="A308" i="3" l="1"/>
  <c r="B308" i="3" s="1"/>
  <c r="C308" i="3" l="1"/>
  <c r="D308" i="3" s="1"/>
  <c r="F308" i="3"/>
  <c r="G308" i="3" l="1"/>
  <c r="H308" i="3" s="1"/>
  <c r="A309" i="3" l="1"/>
  <c r="B309" i="3" s="1"/>
  <c r="F309" i="3" l="1"/>
  <c r="C309" i="3"/>
  <c r="D309" i="3" s="1"/>
  <c r="G309" i="3" l="1"/>
  <c r="H309" i="3" s="1"/>
  <c r="A310" i="3" l="1"/>
  <c r="B310" i="3" s="1"/>
  <c r="F310" i="3" l="1"/>
  <c r="C310" i="3"/>
  <c r="D310" i="3" s="1"/>
  <c r="G310" i="3" l="1"/>
  <c r="H310" i="3" s="1"/>
  <c r="A311" i="3" l="1"/>
  <c r="B311" i="3" s="1"/>
  <c r="C311" i="3" l="1"/>
  <c r="D311" i="3" s="1"/>
  <c r="F311" i="3"/>
  <c r="G311" i="3" l="1"/>
  <c r="H311" i="3" s="1"/>
  <c r="A312" i="3" s="1"/>
  <c r="B312" i="3" s="1"/>
  <c r="F312" i="3" l="1"/>
  <c r="C312" i="3"/>
  <c r="D312" i="3" s="1"/>
  <c r="G312" i="3" l="1"/>
  <c r="H312" i="3" s="1"/>
  <c r="A313" i="3" l="1"/>
  <c r="B313" i="3" s="1"/>
  <c r="F313" i="3" l="1"/>
  <c r="C313" i="3"/>
  <c r="D313" i="3" s="1"/>
  <c r="G313" i="3" l="1"/>
  <c r="H313" i="3" s="1"/>
  <c r="A314" i="3" l="1"/>
  <c r="B314" i="3" s="1"/>
  <c r="C314" i="3" l="1"/>
  <c r="D314" i="3" s="1"/>
  <c r="F314" i="3"/>
  <c r="G314" i="3" l="1"/>
  <c r="H314" i="3" s="1"/>
  <c r="A315" i="3" s="1"/>
  <c r="B315" i="3" s="1"/>
  <c r="C315" i="3" l="1"/>
  <c r="D315" i="3" s="1"/>
  <c r="F315" i="3"/>
  <c r="G315" i="3" l="1"/>
  <c r="H315" i="3" s="1"/>
  <c r="A316" i="3" l="1"/>
  <c r="B316" i="3" s="1"/>
  <c r="C316" i="3" l="1"/>
  <c r="D316" i="3" s="1"/>
  <c r="F316" i="3"/>
  <c r="G316" i="3" l="1"/>
  <c r="H316" i="3" s="1"/>
  <c r="A317" i="3" l="1"/>
  <c r="B317" i="3" s="1"/>
  <c r="C317" i="3" l="1"/>
  <c r="D317" i="3" s="1"/>
  <c r="F317" i="3"/>
  <c r="G317" i="3" l="1"/>
  <c r="H317" i="3" s="1"/>
  <c r="A318" i="3" l="1"/>
  <c r="B318" i="3" s="1"/>
  <c r="F318" i="3" l="1"/>
  <c r="C318" i="3"/>
  <c r="D318" i="3" s="1"/>
  <c r="G318" i="3" l="1"/>
  <c r="H318" i="3" s="1"/>
  <c r="A319" i="3" l="1"/>
  <c r="B319" i="3" s="1"/>
  <c r="C319" i="3" l="1"/>
  <c r="D319" i="3" s="1"/>
  <c r="F319" i="3"/>
  <c r="G319" i="3" l="1"/>
  <c r="H319" i="3" s="1"/>
  <c r="A320" i="3" l="1"/>
  <c r="B320" i="3" s="1"/>
  <c r="C320" i="3" l="1"/>
  <c r="D320" i="3" s="1"/>
  <c r="F320" i="3"/>
  <c r="G320" i="3" l="1"/>
  <c r="H320" i="3" s="1"/>
  <c r="A321" i="3" s="1"/>
  <c r="B321" i="3" s="1"/>
  <c r="C321" i="3" l="1"/>
  <c r="D321" i="3" s="1"/>
  <c r="F321" i="3"/>
  <c r="G321" i="3" l="1"/>
  <c r="H321" i="3" s="1"/>
  <c r="A322" i="3" l="1"/>
  <c r="B322" i="3" s="1"/>
  <c r="C322" i="3" l="1"/>
  <c r="D322" i="3" s="1"/>
  <c r="F322" i="3"/>
  <c r="G322" i="3" l="1"/>
  <c r="H322" i="3" s="1"/>
  <c r="A323" i="3" l="1"/>
  <c r="F323" i="3" l="1"/>
  <c r="B323" i="3"/>
  <c r="C323" i="3"/>
  <c r="D323" i="3" s="1"/>
  <c r="G323" i="3" l="1"/>
  <c r="H323" i="3" s="1"/>
  <c r="A324" i="3" s="1"/>
  <c r="B324" i="3" s="1"/>
  <c r="C324" i="3" l="1"/>
  <c r="D324" i="3" s="1"/>
  <c r="F324" i="3"/>
  <c r="G324" i="3" l="1"/>
  <c r="H324" i="3" s="1"/>
  <c r="A325" i="3" l="1"/>
  <c r="B325" i="3" s="1"/>
  <c r="C325" i="3" l="1"/>
  <c r="D325" i="3" s="1"/>
  <c r="F325" i="3"/>
  <c r="G325" i="3" l="1"/>
  <c r="H325" i="3" s="1"/>
  <c r="A326" i="3" s="1"/>
  <c r="B326" i="3" s="1"/>
  <c r="F326" i="3" l="1"/>
  <c r="C326" i="3"/>
  <c r="D326" i="3" s="1"/>
  <c r="G326" i="3" l="1"/>
  <c r="H326" i="3" s="1"/>
  <c r="A327" i="3" l="1"/>
  <c r="B327" i="3" s="1"/>
  <c r="C327" i="3" l="1"/>
  <c r="D327" i="3" s="1"/>
  <c r="F327" i="3"/>
  <c r="G327" i="3" l="1"/>
  <c r="H327" i="3" s="1"/>
  <c r="A328" i="3" s="1"/>
  <c r="B328" i="3" s="1"/>
  <c r="C328" i="3" l="1"/>
  <c r="D328" i="3" s="1"/>
  <c r="F328" i="3"/>
  <c r="G328" i="3" l="1"/>
  <c r="H328" i="3" s="1"/>
  <c r="A329" i="3" l="1"/>
  <c r="B329" i="3" s="1"/>
  <c r="F329" i="3" l="1"/>
  <c r="C329" i="3"/>
  <c r="D329" i="3" s="1"/>
  <c r="G329" i="3" l="1"/>
  <c r="H329" i="3" s="1"/>
  <c r="A330" i="3" l="1"/>
  <c r="B330" i="3" s="1"/>
  <c r="C330" i="3" l="1"/>
  <c r="D330" i="3" s="1"/>
  <c r="F330" i="3"/>
  <c r="G330" i="3" l="1"/>
  <c r="H330" i="3" s="1"/>
  <c r="A331" i="3" s="1"/>
  <c r="B331" i="3" s="1"/>
  <c r="C331" i="3" l="1"/>
  <c r="D331" i="3" s="1"/>
  <c r="F331" i="3"/>
  <c r="G331" i="3" l="1"/>
  <c r="H331" i="3" s="1"/>
  <c r="A332" i="3" l="1"/>
  <c r="B332" i="3" s="1"/>
  <c r="C332" i="3" l="1"/>
  <c r="D332" i="3" s="1"/>
  <c r="F332" i="3"/>
  <c r="G332" i="3" l="1"/>
  <c r="H332" i="3" s="1"/>
  <c r="A333" i="3" l="1"/>
  <c r="B333" i="3" s="1"/>
  <c r="F333" i="3" l="1"/>
  <c r="C333" i="3"/>
  <c r="D333" i="3" s="1"/>
  <c r="G333" i="3" l="1"/>
  <c r="H333" i="3" s="1"/>
  <c r="A334" i="3" l="1"/>
  <c r="B334" i="3" s="1"/>
  <c r="C334" i="3" l="1"/>
  <c r="D334" i="3" s="1"/>
  <c r="F334" i="3"/>
  <c r="G334" i="3" l="1"/>
  <c r="H334" i="3" s="1"/>
  <c r="A335" i="3" l="1"/>
  <c r="B335" i="3" s="1"/>
  <c r="F335" i="3" l="1"/>
  <c r="C335" i="3"/>
  <c r="D335" i="3" s="1"/>
  <c r="G335" i="3" l="1"/>
  <c r="H335" i="3" s="1"/>
  <c r="A336" i="3" l="1"/>
  <c r="B336" i="3" s="1"/>
  <c r="F336" i="3" l="1"/>
  <c r="C336" i="3"/>
  <c r="D336" i="3" s="1"/>
  <c r="G336" i="3" l="1"/>
  <c r="H336" i="3" s="1"/>
  <c r="A337" i="3" l="1"/>
  <c r="B337" i="3" s="1"/>
  <c r="C337" i="3" l="1"/>
  <c r="D337" i="3" s="1"/>
  <c r="F337" i="3"/>
  <c r="G337" i="3" l="1"/>
  <c r="H337" i="3" s="1"/>
  <c r="A338" i="3" s="1"/>
  <c r="B338" i="3" s="1"/>
  <c r="F338" i="3" l="1"/>
  <c r="C338" i="3"/>
  <c r="D338" i="3" s="1"/>
  <c r="G338" i="3" l="1"/>
  <c r="H338" i="3" s="1"/>
  <c r="A339" i="3" l="1"/>
  <c r="B339" i="3" s="1"/>
  <c r="C339" i="3" l="1"/>
  <c r="D339" i="3" s="1"/>
  <c r="F339" i="3"/>
  <c r="G339" i="3" l="1"/>
  <c r="H339" i="3" s="1"/>
  <c r="A340" i="3" l="1"/>
  <c r="B340" i="3" s="1"/>
  <c r="F340" i="3" l="1"/>
  <c r="C340" i="3"/>
  <c r="D340" i="3" s="1"/>
  <c r="G340" i="3" l="1"/>
  <c r="H340" i="3" s="1"/>
  <c r="A341" i="3" l="1"/>
  <c r="F341" i="3" l="1"/>
  <c r="B341" i="3"/>
  <c r="C341" i="3"/>
  <c r="D341" i="3" s="1"/>
  <c r="G341" i="3" s="1"/>
  <c r="H341" i="3" s="1"/>
  <c r="A342" i="3" l="1"/>
  <c r="B342" i="3" s="1"/>
  <c r="F342" i="3" l="1"/>
  <c r="C342" i="3"/>
  <c r="D342" i="3" s="1"/>
  <c r="G342" i="3" l="1"/>
  <c r="H342" i="3" s="1"/>
  <c r="A343" i="3" l="1"/>
  <c r="B343" i="3" s="1"/>
  <c r="F343" i="3" l="1"/>
  <c r="C343" i="3"/>
  <c r="D343" i="3" s="1"/>
  <c r="G343" i="3" l="1"/>
  <c r="H343" i="3" s="1"/>
  <c r="A344" i="3" s="1"/>
  <c r="B344" i="3" s="1"/>
  <c r="C344" i="3" l="1"/>
  <c r="D344" i="3" s="1"/>
  <c r="F344" i="3"/>
  <c r="G344" i="3" l="1"/>
  <c r="H344" i="3" s="1"/>
  <c r="A345" i="3" l="1"/>
  <c r="B345" i="3" s="1"/>
  <c r="F345" i="3" l="1"/>
  <c r="C345" i="3"/>
  <c r="D345" i="3" s="1"/>
  <c r="G345" i="3" l="1"/>
  <c r="H345" i="3" s="1"/>
  <c r="A346" i="3" l="1"/>
  <c r="B346" i="3" s="1"/>
  <c r="F346" i="3" l="1"/>
  <c r="C346" i="3"/>
  <c r="D346" i="3" s="1"/>
  <c r="G346" i="3" l="1"/>
  <c r="H346" i="3" s="1"/>
  <c r="A347" i="3" l="1"/>
  <c r="B347" i="3" s="1"/>
  <c r="F347" i="3" l="1"/>
  <c r="C347" i="3"/>
  <c r="D347" i="3" s="1"/>
  <c r="G347" i="3" l="1"/>
  <c r="H347" i="3" s="1"/>
  <c r="A348" i="3" l="1"/>
  <c r="B348" i="3" s="1"/>
  <c r="C348" i="3" l="1"/>
  <c r="D348" i="3" s="1"/>
  <c r="F348" i="3"/>
  <c r="G348" i="3" l="1"/>
  <c r="H348" i="3" s="1"/>
  <c r="A349" i="3" s="1"/>
  <c r="B349" i="3" s="1"/>
  <c r="F349" i="3" l="1"/>
  <c r="C349" i="3"/>
  <c r="D349" i="3" s="1"/>
  <c r="G349" i="3" l="1"/>
  <c r="H349" i="3" s="1"/>
  <c r="A350" i="3" s="1"/>
  <c r="B350" i="3" s="1"/>
  <c r="C350" i="3" l="1"/>
  <c r="D350" i="3" s="1"/>
  <c r="F350" i="3"/>
  <c r="G350" i="3" l="1"/>
  <c r="H350" i="3" s="1"/>
  <c r="A351" i="3" l="1"/>
  <c r="B351" i="3" s="1"/>
  <c r="C351" i="3" l="1"/>
  <c r="D351" i="3" s="1"/>
  <c r="F351" i="3"/>
  <c r="G351" i="3" l="1"/>
  <c r="H351" i="3" s="1"/>
  <c r="A352" i="3" l="1"/>
  <c r="B352" i="3" s="1"/>
  <c r="F352" i="3" l="1"/>
  <c r="C352" i="3"/>
  <c r="D352" i="3" s="1"/>
  <c r="G352" i="3" l="1"/>
  <c r="H352" i="3" s="1"/>
  <c r="A353" i="3" l="1"/>
  <c r="B353" i="3" s="1"/>
  <c r="F353" i="3" l="1"/>
  <c r="C353" i="3"/>
  <c r="D353" i="3" s="1"/>
  <c r="G353" i="3" l="1"/>
  <c r="H353" i="3" s="1"/>
  <c r="A354" i="3" l="1"/>
  <c r="B354" i="3" s="1"/>
  <c r="C354" i="3" l="1"/>
  <c r="D354" i="3" s="1"/>
  <c r="F354" i="3"/>
  <c r="G354" i="3" l="1"/>
  <c r="H354" i="3" s="1"/>
  <c r="A355" i="3" l="1"/>
  <c r="B355" i="3" s="1"/>
  <c r="C355" i="3" l="1"/>
  <c r="D355" i="3" s="1"/>
  <c r="F355" i="3"/>
  <c r="G355" i="3" l="1"/>
  <c r="H355" i="3" s="1"/>
  <c r="A356" i="3" l="1"/>
  <c r="B356" i="3" s="1"/>
  <c r="F356" i="3" l="1"/>
  <c r="C356" i="3"/>
  <c r="D356" i="3" s="1"/>
  <c r="G356" i="3" l="1"/>
  <c r="H356" i="3" s="1"/>
  <c r="A357" i="3" l="1"/>
  <c r="B357" i="3" s="1"/>
  <c r="F357" i="3" l="1"/>
  <c r="C357" i="3"/>
  <c r="D357" i="3" s="1"/>
  <c r="G357" i="3" l="1"/>
  <c r="H357" i="3" s="1"/>
  <c r="A358" i="3" l="1"/>
  <c r="B358" i="3" s="1"/>
  <c r="C358" i="3" l="1"/>
  <c r="D358" i="3" s="1"/>
  <c r="F358" i="3"/>
  <c r="G358" i="3" l="1"/>
  <c r="H358" i="3" s="1"/>
  <c r="A359" i="3" s="1"/>
  <c r="B359" i="3" s="1"/>
  <c r="F359" i="3" l="1"/>
  <c r="C359" i="3"/>
  <c r="D359" i="3" s="1"/>
  <c r="G359" i="3" l="1"/>
  <c r="H359" i="3" s="1"/>
  <c r="A360" i="3" l="1"/>
  <c r="B360" i="3" s="1"/>
  <c r="F360" i="3" l="1"/>
  <c r="C360" i="3"/>
  <c r="D360" i="3" s="1"/>
  <c r="G360" i="3" l="1"/>
  <c r="H360" i="3" s="1"/>
  <c r="A361" i="3" l="1"/>
  <c r="B361" i="3" s="1"/>
  <c r="C361" i="3" l="1"/>
  <c r="D361" i="3" s="1"/>
  <c r="F361" i="3"/>
  <c r="G361" i="3" l="1"/>
  <c r="H361" i="3" s="1"/>
  <c r="A362" i="3" l="1"/>
  <c r="B362" i="3" s="1"/>
  <c r="C362" i="3" l="1"/>
  <c r="D362" i="3" s="1"/>
  <c r="F362" i="3"/>
  <c r="G362" i="3" l="1"/>
  <c r="H362" i="3" s="1"/>
  <c r="A363" i="3" l="1"/>
  <c r="B363" i="3" s="1"/>
  <c r="F363" i="3" l="1"/>
  <c r="C363" i="3"/>
  <c r="D363" i="3" s="1"/>
  <c r="G363" i="3" l="1"/>
  <c r="H363" i="3" s="1"/>
  <c r="A364" i="3" l="1"/>
  <c r="B364" i="3" s="1"/>
  <c r="C364" i="3" l="1"/>
  <c r="D364" i="3" s="1"/>
  <c r="F364" i="3"/>
  <c r="G364" i="3" l="1"/>
  <c r="H364" i="3" s="1"/>
  <c r="A365" i="3" l="1"/>
  <c r="B365" i="3" s="1"/>
  <c r="C365" i="3" l="1"/>
  <c r="D365" i="3" s="1"/>
  <c r="F365" i="3"/>
  <c r="G365" i="3" l="1"/>
  <c r="H365" i="3" s="1"/>
  <c r="A366" i="3" l="1"/>
  <c r="B366" i="3" s="1"/>
  <c r="F366" i="3" l="1"/>
  <c r="C366" i="3"/>
  <c r="D366" i="3" s="1"/>
  <c r="G366" i="3" l="1"/>
  <c r="H366" i="3" s="1"/>
  <c r="A367" i="3" l="1"/>
  <c r="B367" i="3" s="1"/>
  <c r="C367" i="3" l="1"/>
  <c r="D367" i="3" s="1"/>
  <c r="F367" i="3"/>
  <c r="G367" i="3" l="1"/>
  <c r="H367" i="3" s="1"/>
  <c r="A368" i="3" l="1"/>
  <c r="B368" i="3" s="1"/>
  <c r="C368" i="3" l="1"/>
  <c r="D368" i="3" s="1"/>
  <c r="F368" i="3"/>
  <c r="G368" i="3" l="1"/>
  <c r="H368" i="3" s="1"/>
  <c r="A369" i="3" l="1"/>
  <c r="B369" i="3" s="1"/>
  <c r="C369" i="3" l="1"/>
  <c r="D369" i="3" s="1"/>
  <c r="F369" i="3"/>
  <c r="G369" i="3" l="1"/>
  <c r="H369" i="3" s="1"/>
  <c r="A370" i="3" l="1"/>
  <c r="B370" i="3" s="1"/>
  <c r="C370" i="3" l="1"/>
  <c r="D370" i="3" s="1"/>
  <c r="F370" i="3"/>
  <c r="G370" i="3" l="1"/>
  <c r="H370" i="3" s="1"/>
  <c r="A371" i="3" s="1"/>
  <c r="B371" i="3" s="1"/>
  <c r="F371" i="3" l="1"/>
  <c r="C371" i="3"/>
  <c r="D371" i="3" s="1"/>
  <c r="G371" i="3" l="1"/>
  <c r="H371" i="3" s="1"/>
  <c r="A372" i="3" l="1"/>
  <c r="B372" i="3" s="1"/>
  <c r="F372" i="3" l="1"/>
  <c r="C372" i="3"/>
  <c r="D372" i="3" s="1"/>
  <c r="G372" i="3" l="1"/>
  <c r="H372" i="3" s="1"/>
  <c r="A373" i="3" l="1"/>
  <c r="B373" i="3" s="1"/>
  <c r="C373" i="3" l="1"/>
  <c r="D373" i="3" s="1"/>
  <c r="F373" i="3"/>
  <c r="G373" i="3" l="1"/>
  <c r="H373" i="3" s="1"/>
  <c r="A374" i="3" l="1"/>
  <c r="B374" i="3" s="1"/>
  <c r="C374" i="3" l="1"/>
  <c r="D374" i="3" s="1"/>
  <c r="F374" i="3"/>
  <c r="G374" i="3" l="1"/>
  <c r="H374" i="3" s="1"/>
  <c r="A375" i="3" l="1"/>
  <c r="B375" i="3" s="1"/>
  <c r="F375" i="3" l="1"/>
  <c r="C375" i="3"/>
  <c r="D375" i="3" s="1"/>
  <c r="G375" i="3" l="1"/>
  <c r="H375" i="3" s="1"/>
  <c r="A376" i="3" l="1"/>
  <c r="B376" i="3" s="1"/>
  <c r="C376" i="3" l="1"/>
  <c r="D376" i="3" s="1"/>
  <c r="F376" i="3"/>
  <c r="G376" i="3" l="1"/>
  <c r="H376" i="3" s="1"/>
  <c r="A377" i="3" l="1"/>
  <c r="B377" i="3" s="1"/>
  <c r="F377" i="3" l="1"/>
  <c r="C377" i="3"/>
  <c r="D377" i="3" s="1"/>
  <c r="G377" i="3" l="1"/>
  <c r="H377" i="3" s="1"/>
  <c r="A378" i="3" l="1"/>
  <c r="B378" i="3" s="1"/>
  <c r="C378" i="3" l="1"/>
  <c r="D378" i="3" s="1"/>
  <c r="F378" i="3"/>
  <c r="G378" i="3" l="1"/>
  <c r="H378" i="3" s="1"/>
  <c r="A379" i="3" l="1"/>
  <c r="B379" i="3" s="1"/>
  <c r="F379" i="3" l="1"/>
  <c r="C379" i="3"/>
  <c r="D379" i="3" s="1"/>
  <c r="G379" i="3" l="1"/>
  <c r="H379" i="3" s="1"/>
  <c r="A380" i="3" l="1"/>
  <c r="B380" i="3" s="1"/>
  <c r="C380" i="3" l="1"/>
  <c r="D380" i="3" s="1"/>
  <c r="F380" i="3"/>
  <c r="G380" i="3" l="1"/>
  <c r="H380" i="3" s="1"/>
  <c r="A381" i="3" l="1"/>
  <c r="B381" i="3" s="1"/>
  <c r="F381" i="3" l="1"/>
  <c r="C381" i="3"/>
  <c r="D381" i="3" s="1"/>
  <c r="G381" i="3" l="1"/>
  <c r="H381" i="3" s="1"/>
  <c r="A382" i="3" l="1"/>
  <c r="B382" i="3" s="1"/>
  <c r="C382" i="3" l="1"/>
  <c r="D382" i="3" s="1"/>
  <c r="F382" i="3"/>
  <c r="G382" i="3" l="1"/>
  <c r="H382" i="3" s="1"/>
  <c r="A383" i="3" s="1"/>
  <c r="B383" i="3" s="1"/>
  <c r="F383" i="3" l="1"/>
  <c r="C383" i="3"/>
  <c r="D383" i="3" s="1"/>
  <c r="G383" i="3" l="1"/>
  <c r="H383" i="3" s="1"/>
  <c r="A384" i="3" l="1"/>
  <c r="B384" i="3" s="1"/>
  <c r="F384" i="3" l="1"/>
  <c r="C384" i="3"/>
  <c r="D384" i="3" s="1"/>
  <c r="G384" i="3" l="1"/>
  <c r="H384" i="3" s="1"/>
  <c r="A385" i="3" l="1"/>
  <c r="B385" i="3" s="1"/>
  <c r="C385" i="3" l="1"/>
  <c r="D385" i="3" s="1"/>
  <c r="F385" i="3"/>
  <c r="G385" i="3" l="1"/>
  <c r="H385" i="3" s="1"/>
  <c r="A386" i="3" l="1"/>
  <c r="B386" i="3" s="1"/>
  <c r="F386" i="3" l="1"/>
  <c r="C386" i="3"/>
  <c r="D386" i="3" s="1"/>
  <c r="G386" i="3" l="1"/>
  <c r="H386" i="3" s="1"/>
  <c r="A387" i="3" l="1"/>
  <c r="B387" i="3" s="1"/>
  <c r="F387" i="3" l="1"/>
  <c r="C387" i="3"/>
  <c r="D387" i="3" s="1"/>
  <c r="G387" i="3" l="1"/>
  <c r="H387" i="3" s="1"/>
  <c r="A388" i="3" l="1"/>
  <c r="B388" i="3" s="1"/>
  <c r="F388" i="3" l="1"/>
  <c r="C388" i="3"/>
  <c r="D388" i="3" s="1"/>
  <c r="G388" i="3" l="1"/>
  <c r="H388" i="3" s="1"/>
  <c r="A389" i="3" l="1"/>
  <c r="B389" i="3" s="1"/>
  <c r="F389" i="3" l="1"/>
  <c r="C389" i="3"/>
  <c r="D389" i="3" s="1"/>
  <c r="G389" i="3" l="1"/>
  <c r="H389" i="3" s="1"/>
  <c r="A390" i="3" l="1"/>
  <c r="B390" i="3" s="1"/>
  <c r="C390" i="3" l="1"/>
  <c r="D390" i="3" s="1"/>
  <c r="F390" i="3"/>
  <c r="G390" i="3" l="1"/>
  <c r="H390" i="3" s="1"/>
  <c r="A391" i="3" l="1"/>
  <c r="B391" i="3" s="1"/>
  <c r="F391" i="3" l="1"/>
  <c r="C391" i="3"/>
  <c r="D391" i="3" s="1"/>
  <c r="G391" i="3" l="1"/>
  <c r="H391" i="3" s="1"/>
  <c r="A392" i="3" l="1"/>
  <c r="B392" i="3" s="1"/>
  <c r="C392" i="3" l="1"/>
  <c r="D392" i="3" s="1"/>
  <c r="F392" i="3"/>
  <c r="G392" i="3" l="1"/>
  <c r="H392" i="3" s="1"/>
  <c r="A393" i="3" l="1"/>
  <c r="B393" i="3" s="1"/>
  <c r="F393" i="3" l="1"/>
  <c r="C393" i="3"/>
  <c r="D393" i="3" s="1"/>
  <c r="G393" i="3" l="1"/>
  <c r="H393" i="3" s="1"/>
  <c r="A394" i="3" l="1"/>
  <c r="B394" i="3" s="1"/>
  <c r="C394" i="3" l="1"/>
  <c r="D394" i="3" s="1"/>
  <c r="F394" i="3"/>
  <c r="G394" i="3" l="1"/>
  <c r="H394" i="3" s="1"/>
  <c r="A395" i="3" l="1"/>
  <c r="B395" i="3" s="1"/>
  <c r="F395" i="3" l="1"/>
  <c r="C395" i="3"/>
  <c r="D395" i="3" s="1"/>
  <c r="G395" i="3" l="1"/>
  <c r="H395" i="3" s="1"/>
  <c r="A396" i="3" l="1"/>
  <c r="B396" i="3" s="1"/>
  <c r="F396" i="3" l="1"/>
  <c r="C396" i="3"/>
  <c r="D396" i="3" s="1"/>
  <c r="G396" i="3" l="1"/>
  <c r="H396" i="3" s="1"/>
  <c r="A397" i="3" l="1"/>
  <c r="B397" i="3" s="1"/>
  <c r="C397" i="3" l="1"/>
  <c r="D397" i="3" s="1"/>
  <c r="F397" i="3"/>
  <c r="G397" i="3" l="1"/>
  <c r="H397" i="3" s="1"/>
  <c r="A398" i="3" l="1"/>
  <c r="B398" i="3" s="1"/>
  <c r="F398" i="3" l="1"/>
  <c r="C398" i="3"/>
  <c r="D398" i="3" s="1"/>
  <c r="G398" i="3" l="1"/>
  <c r="H398" i="3" s="1"/>
  <c r="A399" i="3" l="1"/>
  <c r="B399" i="3" s="1"/>
  <c r="C399" i="3" l="1"/>
  <c r="D399" i="3" s="1"/>
  <c r="F399" i="3"/>
  <c r="G399" i="3" l="1"/>
  <c r="H399" i="3" s="1"/>
  <c r="A400" i="3" s="1"/>
  <c r="B400" i="3" s="1"/>
  <c r="C400" i="3" l="1"/>
  <c r="D400" i="3" s="1"/>
  <c r="F400" i="3"/>
  <c r="G400" i="3" l="1"/>
  <c r="H400" i="3" s="1"/>
  <c r="A401" i="3" l="1"/>
  <c r="B401" i="3" s="1"/>
  <c r="F401" i="3" l="1"/>
  <c r="C401" i="3"/>
  <c r="D401" i="3" s="1"/>
  <c r="G401" i="3" l="1"/>
  <c r="H401" i="3" s="1"/>
  <c r="A402" i="3" l="1"/>
  <c r="B402" i="3" s="1"/>
  <c r="F402" i="3" l="1"/>
  <c r="C402" i="3"/>
  <c r="D402" i="3" s="1"/>
  <c r="G402" i="3" l="1"/>
  <c r="H402" i="3" s="1"/>
  <c r="A403" i="3" l="1"/>
  <c r="B403" i="3" s="1"/>
  <c r="C403" i="3" l="1"/>
  <c r="D403" i="3" s="1"/>
  <c r="F403" i="3"/>
  <c r="G403" i="3" l="1"/>
  <c r="H403" i="3" s="1"/>
  <c r="A404" i="3" l="1"/>
  <c r="B404" i="3" s="1"/>
  <c r="F404" i="3" l="1"/>
  <c r="C404" i="3"/>
  <c r="D404" i="3" s="1"/>
  <c r="G404" i="3" l="1"/>
  <c r="H404" i="3" s="1"/>
  <c r="A405" i="3" l="1"/>
  <c r="B405" i="3" s="1"/>
  <c r="C405" i="3" l="1"/>
  <c r="D405" i="3" s="1"/>
  <c r="F405" i="3"/>
  <c r="G405" i="3" l="1"/>
  <c r="H405" i="3" s="1"/>
  <c r="A406" i="3" s="1"/>
  <c r="B406" i="3" s="1"/>
  <c r="C406" i="3" l="1"/>
  <c r="D406" i="3" s="1"/>
  <c r="F406" i="3"/>
  <c r="G406" i="3" l="1"/>
  <c r="H406" i="3" s="1"/>
  <c r="A407" i="3" s="1"/>
  <c r="B407" i="3" s="1"/>
  <c r="C407" i="3" l="1"/>
  <c r="D407" i="3" s="1"/>
  <c r="F407" i="3"/>
  <c r="G407" i="3" l="1"/>
  <c r="H407" i="3" s="1"/>
  <c r="A408" i="3" s="1"/>
  <c r="B408" i="3" s="1"/>
  <c r="C408" i="3" l="1"/>
  <c r="D408" i="3" s="1"/>
  <c r="F408" i="3"/>
  <c r="G408" i="3" l="1"/>
  <c r="H408" i="3" s="1"/>
  <c r="A409" i="3" l="1"/>
  <c r="B409" i="3" s="1"/>
  <c r="F409" i="3" l="1"/>
  <c r="C409" i="3"/>
  <c r="D409" i="3" s="1"/>
  <c r="G409" i="3" l="1"/>
  <c r="H409" i="3" s="1"/>
  <c r="A410" i="3" l="1"/>
  <c r="B410" i="3" s="1"/>
  <c r="F410" i="3" l="1"/>
  <c r="C410" i="3"/>
  <c r="D410" i="3" s="1"/>
  <c r="G410" i="3" l="1"/>
  <c r="H410" i="3" s="1"/>
  <c r="A411" i="3" l="1"/>
  <c r="B411" i="3" s="1"/>
  <c r="C411" i="3" l="1"/>
  <c r="D411" i="3" s="1"/>
  <c r="F411" i="3"/>
  <c r="G411" i="3" l="1"/>
  <c r="H411" i="3" s="1"/>
  <c r="A412" i="3" s="1"/>
  <c r="B412" i="3" s="1"/>
  <c r="F412" i="3" l="1"/>
  <c r="C412" i="3"/>
  <c r="D412" i="3" s="1"/>
  <c r="G412" i="3" l="1"/>
  <c r="H412" i="3" s="1"/>
  <c r="A413" i="3" l="1"/>
  <c r="B413" i="3" s="1"/>
  <c r="C413" i="3" l="1"/>
  <c r="D413" i="3" s="1"/>
  <c r="F413" i="3"/>
  <c r="G413" i="3" l="1"/>
  <c r="H413" i="3" s="1"/>
  <c r="A414" i="3" l="1"/>
  <c r="B414" i="3" s="1"/>
  <c r="C414" i="3" l="1"/>
  <c r="D414" i="3" s="1"/>
  <c r="F414" i="3"/>
  <c r="G414" i="3" l="1"/>
  <c r="H414" i="3" s="1"/>
  <c r="A415" i="3" l="1"/>
  <c r="B415" i="3" s="1"/>
  <c r="F415" i="3" l="1"/>
  <c r="C415" i="3"/>
  <c r="D415" i="3" s="1"/>
  <c r="G415" i="3" l="1"/>
  <c r="H415" i="3" s="1"/>
  <c r="A416" i="3" l="1"/>
  <c r="B416" i="3" s="1"/>
  <c r="C416" i="3" l="1"/>
  <c r="D416" i="3" s="1"/>
  <c r="F416" i="3"/>
  <c r="G416" i="3" l="1"/>
  <c r="H416" i="3" s="1"/>
  <c r="A417" i="3" l="1"/>
  <c r="B417" i="3" s="1"/>
  <c r="C417" i="3" l="1"/>
  <c r="D417" i="3" s="1"/>
  <c r="F417" i="3"/>
  <c r="G417" i="3" l="1"/>
  <c r="H417" i="3" s="1"/>
  <c r="A418" i="3" l="1"/>
  <c r="B418" i="3" s="1"/>
  <c r="F418" i="3" l="1"/>
  <c r="C418" i="3"/>
  <c r="D418" i="3" s="1"/>
  <c r="G418" i="3" l="1"/>
  <c r="H418" i="3" s="1"/>
  <c r="A419" i="3" l="1"/>
  <c r="B419" i="3" s="1"/>
  <c r="C419" i="3" l="1"/>
  <c r="D419" i="3" s="1"/>
  <c r="F419" i="3"/>
  <c r="G419" i="3" l="1"/>
  <c r="H419" i="3" s="1"/>
  <c r="A420" i="3" s="1"/>
  <c r="B420" i="3" s="1"/>
  <c r="C420" i="3" l="1"/>
  <c r="D420" i="3" s="1"/>
  <c r="F420" i="3"/>
  <c r="G420" i="3" l="1"/>
  <c r="H420" i="3" s="1"/>
  <c r="A421" i="3" s="1"/>
  <c r="B421" i="3" s="1"/>
  <c r="C421" i="3" l="1"/>
  <c r="D421" i="3" s="1"/>
  <c r="F421" i="3"/>
  <c r="G421" i="3" l="1"/>
  <c r="H421" i="3" s="1"/>
  <c r="A422" i="3" l="1"/>
  <c r="B422" i="3" s="1"/>
  <c r="C422" i="3" l="1"/>
  <c r="D422" i="3" s="1"/>
  <c r="F422" i="3"/>
  <c r="G422" i="3" l="1"/>
  <c r="H422" i="3" s="1"/>
  <c r="A423" i="3" l="1"/>
  <c r="B423" i="3" s="1"/>
  <c r="F423" i="3" l="1"/>
  <c r="C423" i="3"/>
  <c r="D423" i="3" s="1"/>
  <c r="G423" i="3" l="1"/>
  <c r="H423" i="3" s="1"/>
  <c r="A424" i="3" l="1"/>
  <c r="B424" i="3" s="1"/>
  <c r="C424" i="3" l="1"/>
  <c r="D424" i="3" s="1"/>
  <c r="F424" i="3"/>
  <c r="G424" i="3" l="1"/>
  <c r="H424" i="3" s="1"/>
  <c r="A425" i="3" s="1"/>
  <c r="B425" i="3" s="1"/>
  <c r="F425" i="3" l="1"/>
  <c r="C425" i="3"/>
  <c r="D425" i="3" s="1"/>
  <c r="G425" i="3" l="1"/>
  <c r="H425" i="3" s="1"/>
  <c r="A426" i="3" l="1"/>
  <c r="B426" i="3" s="1"/>
  <c r="C426" i="3" l="1"/>
  <c r="D426" i="3" s="1"/>
  <c r="F426" i="3"/>
  <c r="G426" i="3" l="1"/>
  <c r="H426" i="3" s="1"/>
  <c r="A427" i="3" s="1"/>
  <c r="B427" i="3" s="1"/>
  <c r="C427" i="3" l="1"/>
  <c r="D427" i="3" s="1"/>
  <c r="F427" i="3"/>
  <c r="G427" i="3" l="1"/>
  <c r="H427" i="3" s="1"/>
  <c r="A428" i="3" l="1"/>
  <c r="B428" i="3" s="1"/>
  <c r="F428" i="3" l="1"/>
  <c r="C428" i="3"/>
  <c r="D428" i="3" s="1"/>
  <c r="G428" i="3" l="1"/>
  <c r="H428" i="3" s="1"/>
  <c r="A429" i="3" l="1"/>
  <c r="B429" i="3" s="1"/>
  <c r="F429" i="3" l="1"/>
  <c r="C429" i="3"/>
  <c r="D429" i="3" s="1"/>
  <c r="G429" i="3" l="1"/>
  <c r="H429" i="3" s="1"/>
  <c r="A430" i="3" l="1"/>
  <c r="B430" i="3" s="1"/>
  <c r="C430" i="3" l="1"/>
  <c r="D430" i="3" s="1"/>
  <c r="F430" i="3"/>
  <c r="G430" i="3" l="1"/>
  <c r="H430" i="3" s="1"/>
  <c r="A431" i="3" s="1"/>
  <c r="B431" i="3" s="1"/>
  <c r="F431" i="3" l="1"/>
  <c r="C431" i="3"/>
  <c r="D431" i="3" s="1"/>
  <c r="G431" i="3" l="1"/>
  <c r="H431" i="3" s="1"/>
  <c r="A432" i="3" l="1"/>
  <c r="B432" i="3" s="1"/>
  <c r="C432" i="3" l="1"/>
  <c r="D432" i="3" s="1"/>
  <c r="F432" i="3"/>
  <c r="G432" i="3" l="1"/>
  <c r="H432" i="3" s="1"/>
  <c r="A433" i="3" l="1"/>
  <c r="B433" i="3" s="1"/>
  <c r="F433" i="3" l="1"/>
  <c r="C433" i="3"/>
  <c r="D433" i="3" s="1"/>
  <c r="G433" i="3" l="1"/>
  <c r="H433" i="3" s="1"/>
  <c r="A434" i="3" l="1"/>
  <c r="B434" i="3" s="1"/>
  <c r="F434" i="3" l="1"/>
  <c r="C434" i="3"/>
  <c r="D434" i="3" s="1"/>
  <c r="G434" i="3" l="1"/>
  <c r="H434" i="3" s="1"/>
  <c r="A435" i="3" l="1"/>
  <c r="B435" i="3" s="1"/>
  <c r="C435" i="3" l="1"/>
  <c r="D435" i="3" s="1"/>
  <c r="F435" i="3"/>
  <c r="G435" i="3" l="1"/>
  <c r="H435" i="3" s="1"/>
  <c r="A436" i="3" s="1"/>
  <c r="B436" i="3" s="1"/>
  <c r="C436" i="3" l="1"/>
  <c r="D436" i="3" s="1"/>
  <c r="F436" i="3"/>
  <c r="G436" i="3" l="1"/>
  <c r="H436" i="3" s="1"/>
  <c r="A437" i="3" l="1"/>
  <c r="B437" i="3" s="1"/>
  <c r="C437" i="3" l="1"/>
  <c r="D437" i="3" s="1"/>
  <c r="F437" i="3"/>
  <c r="G437" i="3" l="1"/>
  <c r="H437" i="3" s="1"/>
  <c r="A438" i="3" s="1"/>
  <c r="B438" i="3" s="1"/>
  <c r="F438" i="3" l="1"/>
  <c r="C438" i="3"/>
  <c r="D438" i="3" s="1"/>
  <c r="G438" i="3" l="1"/>
  <c r="H438" i="3" s="1"/>
  <c r="A439" i="3" l="1"/>
  <c r="B439" i="3" s="1"/>
  <c r="C439" i="3" l="1"/>
  <c r="D439" i="3" s="1"/>
  <c r="F439" i="3"/>
  <c r="G439" i="3" l="1"/>
  <c r="H439" i="3" s="1"/>
  <c r="A440" i="3" l="1"/>
  <c r="B440" i="3" s="1"/>
  <c r="C440" i="3" l="1"/>
  <c r="D440" i="3" s="1"/>
  <c r="F440" i="3"/>
  <c r="G440" i="3" l="1"/>
  <c r="H440" i="3" s="1"/>
  <c r="A441" i="3" s="1"/>
  <c r="B441" i="3" s="1"/>
  <c r="F441" i="3" l="1"/>
  <c r="C441" i="3"/>
  <c r="D441" i="3" s="1"/>
  <c r="G441" i="3" l="1"/>
  <c r="H441" i="3" s="1"/>
  <c r="A442" i="3" l="1"/>
  <c r="B442" i="3" s="1"/>
  <c r="C442" i="3" l="1"/>
  <c r="D442" i="3" s="1"/>
  <c r="F442" i="3"/>
  <c r="G442" i="3" l="1"/>
  <c r="H442" i="3" s="1"/>
  <c r="A443" i="3" s="1"/>
  <c r="B443" i="3" s="1"/>
  <c r="C443" i="3" l="1"/>
  <c r="D443" i="3" s="1"/>
  <c r="F443" i="3"/>
  <c r="G443" i="3" l="1"/>
  <c r="H443" i="3" s="1"/>
  <c r="A444" i="3" l="1"/>
  <c r="B444" i="3" s="1"/>
  <c r="F444" i="3" l="1"/>
  <c r="C444" i="3"/>
  <c r="D444" i="3" s="1"/>
  <c r="G444" i="3" l="1"/>
  <c r="H444" i="3" s="1"/>
  <c r="A445" i="3" l="1"/>
  <c r="B445" i="3" s="1"/>
  <c r="C445" i="3" l="1"/>
  <c r="D445" i="3" s="1"/>
  <c r="F445" i="3"/>
  <c r="G445" i="3" l="1"/>
  <c r="H445" i="3" s="1"/>
  <c r="A446" i="3" l="1"/>
  <c r="B446" i="3" s="1"/>
  <c r="C446" i="3" l="1"/>
  <c r="D446" i="3" s="1"/>
  <c r="F446" i="3"/>
  <c r="G446" i="3" l="1"/>
  <c r="H446" i="3" s="1"/>
  <c r="A447" i="3" s="1"/>
  <c r="B447" i="3" s="1"/>
  <c r="F447" i="3" l="1"/>
  <c r="C447" i="3"/>
  <c r="D447" i="3" s="1"/>
  <c r="G447" i="3" l="1"/>
  <c r="H447" i="3" s="1"/>
  <c r="A448" i="3" l="1"/>
  <c r="B448" i="3" s="1"/>
  <c r="C448" i="3" l="1"/>
  <c r="D448" i="3" s="1"/>
  <c r="F448" i="3"/>
  <c r="G448" i="3" l="1"/>
  <c r="H448" i="3" s="1"/>
  <c r="A449" i="3" s="1"/>
  <c r="B449" i="3" s="1"/>
  <c r="C449" i="3" l="1"/>
  <c r="D449" i="3" s="1"/>
  <c r="F449" i="3"/>
  <c r="G449" i="3" l="1"/>
  <c r="H449" i="3" s="1"/>
  <c r="A450" i="3" s="1"/>
  <c r="B450" i="3" s="1"/>
  <c r="F450" i="3" l="1"/>
  <c r="C450" i="3"/>
  <c r="D450" i="3" s="1"/>
  <c r="G450" i="3" l="1"/>
  <c r="H450" i="3" s="1"/>
  <c r="A451" i="3" l="1"/>
  <c r="B451" i="3" s="1"/>
  <c r="F451" i="3" l="1"/>
  <c r="C451" i="3"/>
  <c r="D451" i="3" s="1"/>
  <c r="G451" i="3" l="1"/>
  <c r="H451" i="3" s="1"/>
  <c r="A452" i="3" l="1"/>
  <c r="B452" i="3" s="1"/>
  <c r="C452" i="3" l="1"/>
  <c r="D452" i="3" s="1"/>
  <c r="F452" i="3"/>
  <c r="G452" i="3" l="1"/>
  <c r="H452" i="3" s="1"/>
  <c r="A453" i="3" s="1"/>
  <c r="B453" i="3" s="1"/>
  <c r="F453" i="3" l="1"/>
  <c r="C453" i="3"/>
  <c r="D453" i="3" s="1"/>
  <c r="G453" i="3" l="1"/>
  <c r="H453" i="3" s="1"/>
  <c r="A454" i="3" l="1"/>
  <c r="B454" i="3" s="1"/>
  <c r="C454" i="3" l="1"/>
  <c r="D454" i="3" s="1"/>
  <c r="F454" i="3"/>
  <c r="G454" i="3" l="1"/>
  <c r="H454" i="3" s="1"/>
  <c r="A455" i="3" l="1"/>
  <c r="B455" i="3" s="1"/>
  <c r="C455" i="3" l="1"/>
  <c r="D455" i="3" s="1"/>
  <c r="F455" i="3"/>
  <c r="G455" i="3" l="1"/>
  <c r="H455" i="3" s="1"/>
  <c r="A456" i="3" l="1"/>
  <c r="B456" i="3" s="1"/>
  <c r="C456" i="3" l="1"/>
  <c r="D456" i="3" s="1"/>
  <c r="F456" i="3"/>
  <c r="G456" i="3" l="1"/>
  <c r="H456" i="3" s="1"/>
  <c r="A457" i="3" s="1"/>
  <c r="B457" i="3" s="1"/>
  <c r="F457" i="3" l="1"/>
  <c r="C457" i="3"/>
  <c r="D457" i="3" s="1"/>
  <c r="G457" i="3" l="1"/>
  <c r="H457" i="3" s="1"/>
  <c r="A458" i="3" l="1"/>
  <c r="B458" i="3" s="1"/>
  <c r="C458" i="3" l="1"/>
  <c r="D458" i="3" s="1"/>
  <c r="F458" i="3"/>
  <c r="G458" i="3" l="1"/>
  <c r="H458" i="3" s="1"/>
  <c r="A459" i="3" s="1"/>
  <c r="B459" i="3" s="1"/>
  <c r="C459" i="3" l="1"/>
  <c r="D459" i="3" s="1"/>
  <c r="F459" i="3"/>
  <c r="G459" i="3" l="1"/>
  <c r="H459" i="3" s="1"/>
  <c r="A460" i="3" s="1"/>
  <c r="B460" i="3" s="1"/>
  <c r="C460" i="3" l="1"/>
  <c r="D460" i="3" s="1"/>
  <c r="F460" i="3"/>
  <c r="G460" i="3" l="1"/>
  <c r="H460" i="3" s="1"/>
  <c r="A461" i="3" l="1"/>
  <c r="B461" i="3" s="1"/>
  <c r="C461" i="3" l="1"/>
  <c r="D461" i="3" s="1"/>
  <c r="F461" i="3"/>
  <c r="G461" i="3" l="1"/>
  <c r="H461" i="3" s="1"/>
  <c r="A462" i="3" s="1"/>
  <c r="B462" i="3" s="1"/>
  <c r="C462" i="3" l="1"/>
  <c r="D462" i="3" s="1"/>
  <c r="F462" i="3"/>
  <c r="G462" i="3" l="1"/>
  <c r="H462" i="3" s="1"/>
  <c r="A463" i="3" l="1"/>
  <c r="B463" i="3" s="1"/>
  <c r="F463" i="3" l="1"/>
  <c r="C463" i="3"/>
  <c r="D463" i="3" s="1"/>
  <c r="G463" i="3" l="1"/>
  <c r="H463" i="3" s="1"/>
  <c r="A464" i="3" l="1"/>
  <c r="B464" i="3" s="1"/>
  <c r="C464" i="3" l="1"/>
  <c r="D464" i="3" s="1"/>
  <c r="F464" i="3"/>
  <c r="G464" i="3" l="1"/>
  <c r="H464" i="3" s="1"/>
  <c r="A465" i="3" l="1"/>
  <c r="B465" i="3" s="1"/>
  <c r="F465" i="3" l="1"/>
  <c r="C465" i="3"/>
  <c r="D465" i="3" s="1"/>
  <c r="G465" i="3" l="1"/>
  <c r="H465" i="3" s="1"/>
  <c r="A466" i="3" l="1"/>
  <c r="B466" i="3" s="1"/>
  <c r="C466" i="3" l="1"/>
  <c r="D466" i="3" s="1"/>
  <c r="F466" i="3"/>
  <c r="G466" i="3" l="1"/>
  <c r="H466" i="3" s="1"/>
  <c r="A467" i="3" l="1"/>
  <c r="B467" i="3" s="1"/>
  <c r="C467" i="3" l="1"/>
  <c r="D467" i="3" s="1"/>
  <c r="F467" i="3"/>
  <c r="G467" i="3" l="1"/>
  <c r="H467" i="3" s="1"/>
  <c r="A468" i="3" s="1"/>
  <c r="B468" i="3" s="1"/>
  <c r="F468" i="3" l="1"/>
  <c r="C468" i="3"/>
  <c r="D468" i="3" s="1"/>
  <c r="G468" i="3" l="1"/>
  <c r="H468" i="3" s="1"/>
  <c r="A469" i="3" l="1"/>
  <c r="B469" i="3" s="1"/>
  <c r="F469" i="3" l="1"/>
  <c r="C469" i="3"/>
  <c r="D469" i="3" s="1"/>
  <c r="G469" i="3" l="1"/>
  <c r="H469" i="3" s="1"/>
  <c r="A470" i="3" l="1"/>
  <c r="B470" i="3" s="1"/>
  <c r="C470" i="3" l="1"/>
  <c r="D470" i="3" s="1"/>
  <c r="F470" i="3"/>
  <c r="G470" i="3" l="1"/>
  <c r="H470" i="3" s="1"/>
  <c r="A471" i="3" l="1"/>
  <c r="B471" i="3" s="1"/>
  <c r="F471" i="3" l="1"/>
  <c r="C471" i="3"/>
  <c r="D471" i="3" s="1"/>
  <c r="G471" i="3" l="1"/>
  <c r="H471" i="3" s="1"/>
  <c r="A472" i="3" l="1"/>
  <c r="B472" i="3" s="1"/>
  <c r="F472" i="3" l="1"/>
  <c r="C472" i="3"/>
  <c r="D472" i="3" s="1"/>
  <c r="G472" i="3" l="1"/>
  <c r="H472" i="3" s="1"/>
  <c r="A473" i="3" l="1"/>
  <c r="B473" i="3" s="1"/>
  <c r="C473" i="3" l="1"/>
  <c r="D473" i="3" s="1"/>
  <c r="F473" i="3"/>
  <c r="G473" i="3" l="1"/>
  <c r="H473" i="3" s="1"/>
  <c r="A474" i="3" s="1"/>
  <c r="B474" i="3" s="1"/>
  <c r="F474" i="3" l="1"/>
  <c r="C474" i="3"/>
  <c r="D474" i="3" s="1"/>
  <c r="G474" i="3" l="1"/>
  <c r="H474" i="3" s="1"/>
  <c r="A475" i="3" l="1"/>
  <c r="B475" i="3" s="1"/>
  <c r="F475" i="3" l="1"/>
  <c r="C475" i="3"/>
  <c r="D475" i="3" s="1"/>
  <c r="G475" i="3" l="1"/>
  <c r="H475" i="3" s="1"/>
  <c r="A476" i="3" l="1"/>
  <c r="B476" i="3" s="1"/>
  <c r="C476" i="3" l="1"/>
  <c r="D476" i="3" s="1"/>
  <c r="F476" i="3"/>
  <c r="G476" i="3" l="1"/>
  <c r="H476" i="3" s="1"/>
  <c r="A477" i="3" s="1"/>
  <c r="B477" i="3" s="1"/>
  <c r="F477" i="3" l="1"/>
  <c r="C477" i="3"/>
  <c r="D477" i="3" s="1"/>
  <c r="G477" i="3" l="1"/>
  <c r="H477" i="3" s="1"/>
  <c r="A478" i="3" l="1"/>
  <c r="B478" i="3" s="1"/>
  <c r="C478" i="3" l="1"/>
  <c r="D478" i="3" s="1"/>
  <c r="F478" i="3"/>
  <c r="G478" i="3" l="1"/>
  <c r="H478" i="3" s="1"/>
  <c r="A479" i="3" l="1"/>
  <c r="B479" i="3" s="1"/>
  <c r="C479" i="3" l="1"/>
  <c r="D479" i="3" s="1"/>
  <c r="F479" i="3"/>
  <c r="G479" i="3" l="1"/>
  <c r="H479" i="3" s="1"/>
  <c r="A480" i="3" l="1"/>
  <c r="B480" i="3" s="1"/>
  <c r="C480" i="3" l="1"/>
  <c r="D480" i="3" s="1"/>
  <c r="F480" i="3"/>
  <c r="G480" i="3" l="1"/>
  <c r="H480" i="3" s="1"/>
  <c r="A481" i="3" l="1"/>
  <c r="B481" i="3" s="1"/>
  <c r="F481" i="3" l="1"/>
  <c r="C481" i="3"/>
  <c r="D481" i="3" s="1"/>
  <c r="G481" i="3" l="1"/>
  <c r="H481" i="3" s="1"/>
  <c r="A482" i="3" l="1"/>
  <c r="B482" i="3" s="1"/>
  <c r="C482" i="3" l="1"/>
  <c r="D482" i="3" s="1"/>
  <c r="F482" i="3"/>
  <c r="G482" i="3" l="1"/>
  <c r="H482" i="3" s="1"/>
  <c r="A483" i="3" l="1"/>
  <c r="B483" i="3" s="1"/>
  <c r="C483" i="3" l="1"/>
  <c r="D483" i="3" s="1"/>
  <c r="F483" i="3"/>
  <c r="G483" i="3" l="1"/>
  <c r="H483" i="3" s="1"/>
  <c r="A484" i="3" l="1"/>
  <c r="B484" i="3" s="1"/>
  <c r="F484" i="3" l="1"/>
  <c r="C484" i="3"/>
  <c r="D484" i="3" s="1"/>
  <c r="G484" i="3" l="1"/>
  <c r="H484" i="3" s="1"/>
  <c r="A485" i="3" l="1"/>
  <c r="B485" i="3" s="1"/>
  <c r="C485" i="3" l="1"/>
  <c r="D485" i="3" s="1"/>
  <c r="F485" i="3"/>
  <c r="G485" i="3" l="1"/>
  <c r="H485" i="3" s="1"/>
  <c r="A486" i="3" l="1"/>
  <c r="B486" i="3" s="1"/>
  <c r="C486" i="3" l="1"/>
  <c r="D486" i="3" s="1"/>
  <c r="F486" i="3"/>
  <c r="G486" i="3" l="1"/>
  <c r="H486" i="3" s="1"/>
  <c r="A487" i="3" l="1"/>
  <c r="B487" i="3" s="1"/>
  <c r="F487" i="3" l="1"/>
  <c r="C487" i="3"/>
  <c r="D487" i="3" s="1"/>
  <c r="G487" i="3" l="1"/>
  <c r="H487" i="3" s="1"/>
  <c r="A488" i="3" l="1"/>
  <c r="B488" i="3" s="1"/>
  <c r="C488" i="3" l="1"/>
  <c r="D488" i="3" s="1"/>
  <c r="F488" i="3"/>
  <c r="G488" i="3" l="1"/>
  <c r="H488" i="3" s="1"/>
  <c r="A489" i="3" l="1"/>
  <c r="B489" i="3" s="1"/>
  <c r="F489" i="3" l="1"/>
  <c r="C489" i="3"/>
  <c r="D489" i="3" s="1"/>
  <c r="G489" i="3" l="1"/>
  <c r="H489" i="3" s="1"/>
  <c r="A490" i="3" l="1"/>
  <c r="B490" i="3" s="1"/>
  <c r="C490" i="3" l="1"/>
  <c r="D490" i="3" s="1"/>
  <c r="F490" i="3"/>
  <c r="G490" i="3" l="1"/>
  <c r="H490" i="3" s="1"/>
  <c r="A491" i="3" l="1"/>
  <c r="B491" i="3" s="1"/>
  <c r="C491" i="3" l="1"/>
  <c r="D491" i="3" s="1"/>
  <c r="F491" i="3"/>
  <c r="G491" i="3" l="1"/>
  <c r="H491" i="3" s="1"/>
  <c r="A492" i="3" l="1"/>
  <c r="B492" i="3" s="1"/>
  <c r="C492" i="3" l="1"/>
  <c r="D492" i="3" s="1"/>
  <c r="F492" i="3"/>
  <c r="G492" i="3" l="1"/>
  <c r="H492" i="3" s="1"/>
  <c r="A493" i="3" l="1"/>
  <c r="B493" i="3" s="1"/>
  <c r="F493" i="3" l="1"/>
  <c r="C493" i="3"/>
  <c r="D493" i="3" s="1"/>
  <c r="G493" i="3" l="1"/>
  <c r="H493" i="3" s="1"/>
  <c r="A494" i="3" l="1"/>
  <c r="B494" i="3" s="1"/>
  <c r="F494" i="3" l="1"/>
  <c r="C494" i="3"/>
  <c r="D494" i="3" s="1"/>
  <c r="G494" i="3" l="1"/>
  <c r="H494" i="3" s="1"/>
  <c r="A495" i="3" l="1"/>
  <c r="B495" i="3" s="1"/>
  <c r="C495" i="3" l="1"/>
  <c r="D495" i="3" s="1"/>
  <c r="F495" i="3"/>
  <c r="G495" i="3" l="1"/>
  <c r="H495" i="3" s="1"/>
  <c r="A496" i="3" l="1"/>
  <c r="B496" i="3" s="1"/>
  <c r="C496" i="3" l="1"/>
  <c r="D496" i="3" s="1"/>
  <c r="F496" i="3"/>
  <c r="G496" i="3" l="1"/>
  <c r="H496" i="3" s="1"/>
  <c r="A497" i="3" l="1"/>
  <c r="B497" i="3" s="1"/>
  <c r="F497" i="3" l="1"/>
  <c r="C497" i="3"/>
  <c r="D497" i="3" s="1"/>
  <c r="G497" i="3" l="1"/>
  <c r="H497" i="3" s="1"/>
  <c r="A498" i="3" l="1"/>
  <c r="B498" i="3" s="1"/>
  <c r="F498" i="3" l="1"/>
  <c r="C498" i="3"/>
  <c r="D498" i="3" s="1"/>
  <c r="G498" i="3" l="1"/>
  <c r="H498" i="3" s="1"/>
  <c r="A499" i="3" l="1"/>
  <c r="B499" i="3" s="1"/>
  <c r="C499" i="3" l="1"/>
  <c r="D499" i="3" s="1"/>
  <c r="F499" i="3"/>
  <c r="G499" i="3" l="1"/>
  <c r="H499" i="3" s="1"/>
  <c r="A500" i="3" l="1"/>
  <c r="B500" i="3" s="1"/>
  <c r="F500" i="3" l="1"/>
  <c r="C500" i="3"/>
  <c r="D500" i="3" s="1"/>
  <c r="G500" i="3" l="1"/>
  <c r="H500" i="3" s="1"/>
  <c r="A501" i="3" l="1"/>
  <c r="B501" i="3" s="1"/>
  <c r="C501" i="3" l="1"/>
  <c r="D501" i="3" s="1"/>
  <c r="F501" i="3"/>
  <c r="G501" i="3" l="1"/>
  <c r="H501" i="3" s="1"/>
  <c r="A502" i="3" l="1"/>
  <c r="B502" i="3" s="1"/>
  <c r="C502" i="3" l="1"/>
  <c r="D502" i="3" s="1"/>
  <c r="F502" i="3"/>
  <c r="G502" i="3" l="1"/>
  <c r="H502" i="3" s="1"/>
  <c r="A503" i="3" l="1"/>
  <c r="B503" i="3" s="1"/>
  <c r="F503" i="3" l="1"/>
  <c r="C503" i="3"/>
  <c r="D503" i="3" s="1"/>
  <c r="G503" i="3" l="1"/>
  <c r="H503" i="3" s="1"/>
  <c r="A504" i="3" l="1"/>
  <c r="B504" i="3" s="1"/>
  <c r="F504" i="3" l="1"/>
  <c r="C504" i="3"/>
  <c r="D504" i="3" s="1"/>
  <c r="G504" i="3" l="1"/>
  <c r="H504" i="3" s="1"/>
  <c r="A505" i="3" l="1"/>
  <c r="B505" i="3" s="1"/>
  <c r="C505" i="3" l="1"/>
  <c r="D505" i="3" s="1"/>
  <c r="F505" i="3"/>
  <c r="G505" i="3" l="1"/>
  <c r="H505" i="3" s="1"/>
  <c r="A506" i="3" l="1"/>
  <c r="B506" i="3" s="1"/>
  <c r="F506" i="3" l="1"/>
  <c r="C506" i="3"/>
  <c r="D506" i="3" s="1"/>
  <c r="G506" i="3" l="1"/>
  <c r="H506" i="3" s="1"/>
  <c r="A507" i="3" l="1"/>
  <c r="B507" i="3" s="1"/>
  <c r="C507" i="3" l="1"/>
  <c r="D507" i="3" s="1"/>
  <c r="F507" i="3"/>
  <c r="G507" i="3" l="1"/>
  <c r="H507" i="3" s="1"/>
  <c r="A508" i="3" s="1"/>
  <c r="B508" i="3" s="1"/>
  <c r="C508" i="3" l="1"/>
  <c r="D508" i="3" s="1"/>
  <c r="F508" i="3"/>
  <c r="G508" i="3" l="1"/>
  <c r="H508" i="3" s="1"/>
  <c r="A509" i="3" s="1"/>
  <c r="B509" i="3" s="1"/>
  <c r="C509" i="3" l="1"/>
  <c r="D509" i="3" s="1"/>
  <c r="F509" i="3"/>
  <c r="G509" i="3" l="1"/>
  <c r="H509" i="3" s="1"/>
  <c r="A510" i="3" s="1"/>
  <c r="B510" i="3" s="1"/>
  <c r="C510" i="3" l="1"/>
  <c r="D510" i="3" s="1"/>
  <c r="F510" i="3"/>
  <c r="G510" i="3" l="1"/>
  <c r="H510" i="3" s="1"/>
  <c r="A511" i="3" l="1"/>
  <c r="B511" i="3" s="1"/>
  <c r="F511" i="3" l="1"/>
  <c r="C511" i="3"/>
  <c r="D511" i="3" s="1"/>
  <c r="G511" i="3" l="1"/>
  <c r="H511" i="3" s="1"/>
  <c r="A512" i="3" l="1"/>
  <c r="B512" i="3" s="1"/>
  <c r="F512" i="3" l="1"/>
  <c r="C512" i="3"/>
  <c r="D512" i="3" s="1"/>
  <c r="G512" i="3" l="1"/>
  <c r="H512" i="3" s="1"/>
  <c r="A513" i="3" l="1"/>
  <c r="B513" i="3" s="1"/>
  <c r="C513" i="3" l="1"/>
  <c r="D513" i="3" s="1"/>
  <c r="F513" i="3"/>
  <c r="G513" i="3" l="1"/>
  <c r="H513" i="3" s="1"/>
  <c r="A514" i="3" l="1"/>
  <c r="B514" i="3" s="1"/>
  <c r="C514" i="3" l="1"/>
  <c r="D514" i="3" s="1"/>
  <c r="F514" i="3"/>
  <c r="G514" i="3" l="1"/>
  <c r="H514" i="3" s="1"/>
  <c r="A515" i="3" s="1"/>
  <c r="B515" i="3" s="1"/>
  <c r="F515" i="3" l="1"/>
  <c r="C515" i="3"/>
  <c r="D515" i="3" s="1"/>
  <c r="G515" i="3" l="1"/>
  <c r="H515" i="3" s="1"/>
  <c r="A516" i="3" l="1"/>
  <c r="B516" i="3" s="1"/>
  <c r="C516" i="3" l="1"/>
  <c r="D516" i="3" s="1"/>
  <c r="F516" i="3"/>
  <c r="G516" i="3" l="1"/>
  <c r="H516" i="3" s="1"/>
  <c r="A517" i="3" s="1"/>
  <c r="B517" i="3" s="1"/>
  <c r="C517" i="3" l="1"/>
  <c r="D517" i="3" s="1"/>
  <c r="F517" i="3"/>
  <c r="G517" i="3" l="1"/>
  <c r="H517" i="3" s="1"/>
  <c r="A518" i="3" s="1"/>
  <c r="B518" i="3" s="1"/>
  <c r="F518" i="3" l="1"/>
  <c r="C518" i="3"/>
  <c r="D518" i="3" s="1"/>
  <c r="G518" i="3" l="1"/>
  <c r="H518" i="3" s="1"/>
  <c r="A519" i="3" l="1"/>
  <c r="B519" i="3" s="1"/>
  <c r="F519" i="3" l="1"/>
  <c r="C519" i="3"/>
  <c r="D519" i="3" s="1"/>
  <c r="G519" i="3" l="1"/>
  <c r="H519" i="3" s="1"/>
  <c r="A520" i="3" l="1"/>
  <c r="B520" i="3" s="1"/>
  <c r="C520" i="3" l="1"/>
  <c r="D520" i="3" s="1"/>
  <c r="F520" i="3"/>
  <c r="G520" i="3" l="1"/>
  <c r="H520" i="3" s="1"/>
  <c r="A521" i="3" l="1"/>
  <c r="B521" i="3" s="1"/>
  <c r="C521" i="3" l="1"/>
  <c r="D521" i="3" s="1"/>
  <c r="F521" i="3"/>
  <c r="G521" i="3" l="1"/>
  <c r="H521" i="3" s="1"/>
  <c r="A522" i="3" l="1"/>
  <c r="B522" i="3" s="1"/>
  <c r="C522" i="3" l="1"/>
  <c r="D522" i="3" s="1"/>
  <c r="F522" i="3"/>
  <c r="G522" i="3" l="1"/>
  <c r="H522" i="3" s="1"/>
  <c r="A523" i="3" s="1"/>
  <c r="B523" i="3" s="1"/>
  <c r="F523" i="3" l="1"/>
  <c r="C523" i="3"/>
  <c r="D523" i="3" s="1"/>
  <c r="G523" i="3" l="1"/>
  <c r="H523" i="3" s="1"/>
  <c r="A524" i="3" l="1"/>
  <c r="B524" i="3" s="1"/>
  <c r="F524" i="3" l="1"/>
  <c r="C524" i="3"/>
  <c r="D524" i="3" s="1"/>
  <c r="G524" i="3" l="1"/>
  <c r="H524" i="3" s="1"/>
  <c r="A525" i="3" l="1"/>
  <c r="B525" i="3" s="1"/>
  <c r="C525" i="3" l="1"/>
  <c r="D525" i="3" s="1"/>
  <c r="F525" i="3"/>
  <c r="G525" i="3" l="1"/>
  <c r="H525" i="3" s="1"/>
  <c r="A526" i="3" l="1"/>
  <c r="B526" i="3" s="1"/>
  <c r="F526" i="3" l="1"/>
  <c r="C526" i="3"/>
  <c r="D526" i="3" s="1"/>
  <c r="G526" i="3" l="1"/>
  <c r="H526" i="3" s="1"/>
  <c r="A527" i="3" l="1"/>
  <c r="B527" i="3" s="1"/>
  <c r="C527" i="3" l="1"/>
  <c r="D527" i="3" s="1"/>
  <c r="F527" i="3"/>
  <c r="G527" i="3" l="1"/>
  <c r="H527" i="3" s="1"/>
  <c r="A528" i="3" l="1"/>
  <c r="B528" i="3" s="1"/>
  <c r="C528" i="3" l="1"/>
  <c r="D528" i="3" s="1"/>
  <c r="F528" i="3"/>
  <c r="G528" i="3" l="1"/>
  <c r="H528" i="3" s="1"/>
  <c r="A529" i="3" s="1"/>
  <c r="B529" i="3" s="1"/>
  <c r="C529" i="3" l="1"/>
  <c r="D529" i="3" s="1"/>
  <c r="F529" i="3"/>
  <c r="G529" i="3" l="1"/>
  <c r="H529" i="3" s="1"/>
  <c r="A530" i="3" s="1"/>
  <c r="B530" i="3" s="1"/>
  <c r="F530" i="3" l="1"/>
  <c r="C530" i="3"/>
  <c r="D530" i="3" s="1"/>
  <c r="G530" i="3" l="1"/>
  <c r="H530" i="3" s="1"/>
  <c r="A531" i="3" l="1"/>
  <c r="B531" i="3" s="1"/>
  <c r="F531" i="3" l="1"/>
  <c r="C531" i="3"/>
  <c r="D531" i="3" s="1"/>
  <c r="G531" i="3" l="1"/>
  <c r="H531" i="3" s="1"/>
  <c r="A532" i="3" l="1"/>
  <c r="B532" i="3" s="1"/>
  <c r="F532" i="3" l="1"/>
  <c r="C532" i="3"/>
  <c r="D532" i="3" s="1"/>
  <c r="G532" i="3" l="1"/>
  <c r="H532" i="3" s="1"/>
  <c r="A533" i="3" l="1"/>
  <c r="B533" i="3" s="1"/>
  <c r="C533" i="3" l="1"/>
  <c r="D533" i="3" s="1"/>
  <c r="F533" i="3"/>
  <c r="G533" i="3" l="1"/>
  <c r="H533" i="3" s="1"/>
  <c r="A534" i="3" l="1"/>
  <c r="B534" i="3" s="1"/>
  <c r="F534" i="3" l="1"/>
  <c r="C534" i="3"/>
  <c r="D534" i="3" s="1"/>
  <c r="G534" i="3" l="1"/>
  <c r="H534" i="3" s="1"/>
  <c r="A535" i="3" l="1"/>
  <c r="B535" i="3" s="1"/>
  <c r="C535" i="3" l="1"/>
  <c r="D535" i="3" s="1"/>
  <c r="F535" i="3"/>
  <c r="G535" i="3" l="1"/>
  <c r="H535" i="3" s="1"/>
  <c r="A536" i="3" s="1"/>
  <c r="B536" i="3" s="1"/>
  <c r="C536" i="3" l="1"/>
  <c r="D536" i="3" s="1"/>
  <c r="F536" i="3"/>
  <c r="G536" i="3" l="1"/>
  <c r="H536" i="3" s="1"/>
  <c r="A537" i="3" l="1"/>
  <c r="B537" i="3" s="1"/>
  <c r="C537" i="3" l="1"/>
  <c r="D537" i="3" s="1"/>
  <c r="F537" i="3"/>
  <c r="G537" i="3" l="1"/>
  <c r="H537" i="3" s="1"/>
  <c r="A538" i="3" s="1"/>
  <c r="B538" i="3" s="1"/>
  <c r="C538" i="3" l="1"/>
  <c r="D538" i="3" s="1"/>
  <c r="F538" i="3"/>
  <c r="G538" i="3" l="1"/>
  <c r="H538" i="3" s="1"/>
  <c r="A539" i="3" l="1"/>
  <c r="B539" i="3" s="1"/>
  <c r="F539" i="3" l="1"/>
  <c r="C539" i="3"/>
  <c r="D539" i="3" s="1"/>
  <c r="G539" i="3" l="1"/>
  <c r="H539" i="3" s="1"/>
  <c r="A540" i="3" l="1"/>
  <c r="B540" i="3" s="1"/>
  <c r="C540" i="3" l="1"/>
  <c r="D540" i="3" s="1"/>
  <c r="F540" i="3"/>
  <c r="G540" i="3" l="1"/>
  <c r="H540" i="3" s="1"/>
  <c r="A541" i="3" l="1"/>
  <c r="B541" i="3" s="1"/>
  <c r="C541" i="3" l="1"/>
  <c r="D541" i="3" s="1"/>
  <c r="F541" i="3"/>
  <c r="G541" i="3" l="1"/>
  <c r="H541" i="3" s="1"/>
  <c r="A542" i="3" s="1"/>
  <c r="B542" i="3" s="1"/>
  <c r="F542" i="3" l="1"/>
  <c r="C542" i="3"/>
  <c r="D542" i="3" s="1"/>
  <c r="G542" i="3" l="1"/>
  <c r="H542" i="3" s="1"/>
  <c r="A543" i="3" l="1"/>
  <c r="B543" i="3" s="1"/>
  <c r="C543" i="3" l="1"/>
  <c r="D543" i="3" s="1"/>
  <c r="F543" i="3"/>
  <c r="G543" i="3" l="1"/>
  <c r="H543" i="3" s="1"/>
  <c r="A544" i="3" s="1"/>
  <c r="B544" i="3" s="1"/>
  <c r="C544" i="3" l="1"/>
  <c r="D544" i="3" s="1"/>
  <c r="F544" i="3"/>
  <c r="G544" i="3" l="1"/>
  <c r="H544" i="3" s="1"/>
  <c r="A545" i="3" l="1"/>
  <c r="B545" i="3" s="1"/>
  <c r="C545" i="3" l="1"/>
  <c r="D545" i="3" s="1"/>
  <c r="F545" i="3"/>
  <c r="G545" i="3" l="1"/>
  <c r="H545" i="3" s="1"/>
  <c r="A546" i="3" s="1"/>
  <c r="C546" i="3" l="1"/>
  <c r="D546" i="3" s="1"/>
  <c r="B546" i="3"/>
  <c r="F546" i="3"/>
  <c r="G546" i="3" s="1"/>
  <c r="H546" i="3" s="1"/>
  <c r="A547" i="3" s="1"/>
  <c r="B547" i="3" s="1"/>
  <c r="C547" i="3" l="1"/>
  <c r="D547" i="3" s="1"/>
  <c r="F547" i="3"/>
  <c r="G547" i="3" l="1"/>
  <c r="H547" i="3" s="1"/>
  <c r="A548" i="3" s="1"/>
  <c r="B548" i="3" s="1"/>
  <c r="F548" i="3" l="1"/>
  <c r="C548" i="3"/>
  <c r="D548" i="3" s="1"/>
  <c r="G548" i="3" l="1"/>
  <c r="H548" i="3" s="1"/>
  <c r="A549" i="3" l="1"/>
  <c r="B549" i="3" s="1"/>
  <c r="C549" i="3" l="1"/>
  <c r="D549" i="3" s="1"/>
  <c r="F549" i="3"/>
  <c r="G549" i="3" l="1"/>
  <c r="H549" i="3" s="1"/>
  <c r="A550" i="3" l="1"/>
  <c r="B550" i="3" s="1"/>
  <c r="C550" i="3" l="1"/>
  <c r="D550" i="3" s="1"/>
  <c r="F550" i="3"/>
  <c r="G550" i="3" l="1"/>
  <c r="H550" i="3" s="1"/>
  <c r="A551" i="3" s="1"/>
  <c r="B551" i="3" s="1"/>
  <c r="C551" i="3" l="1"/>
  <c r="D551" i="3" s="1"/>
  <c r="F551" i="3"/>
  <c r="G551" i="3" l="1"/>
  <c r="H551" i="3" s="1"/>
  <c r="A552" i="3" s="1"/>
  <c r="B552" i="3" s="1"/>
  <c r="F552" i="3" l="1"/>
  <c r="C552" i="3"/>
  <c r="D552" i="3" s="1"/>
  <c r="G552" i="3" l="1"/>
  <c r="H552" i="3" s="1"/>
  <c r="A553" i="3" l="1"/>
  <c r="B553" i="3" s="1"/>
  <c r="F553" i="3" l="1"/>
  <c r="C553" i="3"/>
  <c r="D553" i="3" s="1"/>
  <c r="G553" i="3" l="1"/>
  <c r="H553" i="3" s="1"/>
  <c r="A554" i="3" l="1"/>
  <c r="B554" i="3" s="1"/>
  <c r="C554" i="3" l="1"/>
  <c r="D554" i="3" s="1"/>
  <c r="F554" i="3"/>
  <c r="G554" i="3" l="1"/>
  <c r="H554" i="3" s="1"/>
  <c r="A555" i="3" s="1"/>
  <c r="B555" i="3" s="1"/>
  <c r="F555" i="3" l="1"/>
  <c r="C555" i="3"/>
  <c r="D555" i="3" s="1"/>
  <c r="G555" i="3" l="1"/>
  <c r="H555" i="3" s="1"/>
  <c r="A556" i="3" l="1"/>
  <c r="B556" i="3" s="1"/>
  <c r="C556" i="3" l="1"/>
  <c r="D556" i="3" s="1"/>
  <c r="F556" i="3"/>
  <c r="G556" i="3" l="1"/>
  <c r="H556" i="3" s="1"/>
  <c r="A557" i="3" s="1"/>
  <c r="B557" i="3" s="1"/>
  <c r="C557" i="3" l="1"/>
  <c r="D557" i="3" s="1"/>
  <c r="F557" i="3"/>
  <c r="G557" i="3" l="1"/>
  <c r="H557" i="3" s="1"/>
  <c r="A558" i="3" s="1"/>
  <c r="B558" i="3" s="1"/>
  <c r="C558" i="3" l="1"/>
  <c r="D558" i="3" s="1"/>
  <c r="F558" i="3"/>
  <c r="G558" i="3" l="1"/>
  <c r="H558" i="3" s="1"/>
  <c r="A559" i="3" l="1"/>
  <c r="B559" i="3" s="1"/>
  <c r="F559" i="3" l="1"/>
  <c r="C559" i="3"/>
  <c r="D559" i="3" l="1"/>
  <c r="G559" i="3" s="1"/>
  <c r="H559" i="3" s="1"/>
  <c r="A560" i="3" l="1"/>
  <c r="B560" i="3" s="1"/>
  <c r="C560" i="3" l="1"/>
  <c r="D560" i="3" s="1"/>
  <c r="F560" i="3"/>
  <c r="G560" i="3" l="1"/>
  <c r="H560" i="3" s="1"/>
  <c r="A561" i="3" s="1"/>
  <c r="B561" i="3" s="1"/>
  <c r="F561" i="3" l="1"/>
  <c r="C561" i="3"/>
  <c r="D561" i="3" s="1"/>
  <c r="G561" i="3" l="1"/>
  <c r="H561" i="3" s="1"/>
  <c r="A562" i="3" s="1"/>
  <c r="C562" i="3" l="1"/>
  <c r="D562" i="3" s="1"/>
  <c r="B562" i="3"/>
  <c r="F562" i="3"/>
  <c r="G562" i="3" s="1"/>
  <c r="H562" i="3" s="1"/>
  <c r="A563" i="3" s="1"/>
  <c r="B563" i="3" s="1"/>
  <c r="F563" i="3" l="1"/>
  <c r="C563" i="3"/>
  <c r="D563" i="3" s="1"/>
  <c r="G563" i="3" l="1"/>
  <c r="H563" i="3" s="1"/>
  <c r="A564" i="3" l="1"/>
  <c r="B564" i="3" s="1"/>
  <c r="C564" i="3" l="1"/>
  <c r="D564" i="3" s="1"/>
  <c r="F564" i="3"/>
  <c r="G564" i="3" l="1"/>
  <c r="H564" i="3" s="1"/>
  <c r="A565" i="3" s="1"/>
  <c r="B565" i="3" s="1"/>
  <c r="F565" i="3" l="1"/>
  <c r="C565" i="3"/>
  <c r="D565" i="3" s="1"/>
  <c r="G565" i="3" l="1"/>
  <c r="H565" i="3" s="1"/>
  <c r="A566" i="3" l="1"/>
  <c r="B566" i="3" s="1"/>
  <c r="F566" i="3" l="1"/>
  <c r="C566" i="3"/>
  <c r="D566" i="3" s="1"/>
  <c r="G566" i="3" l="1"/>
  <c r="H566" i="3" s="1"/>
  <c r="A567" i="3" l="1"/>
  <c r="B567" i="3" s="1"/>
  <c r="F567" i="3" l="1"/>
  <c r="C567" i="3"/>
  <c r="D567" i="3" s="1"/>
  <c r="G567" i="3" l="1"/>
  <c r="H567" i="3" s="1"/>
  <c r="A568" i="3" s="1"/>
  <c r="F568" i="3" l="1"/>
  <c r="B568" i="3"/>
  <c r="C568" i="3"/>
  <c r="D568" i="3" s="1"/>
  <c r="G568" i="3" l="1"/>
  <c r="H568" i="3" s="1"/>
  <c r="A569" i="3" s="1"/>
  <c r="B569" i="3" s="1"/>
  <c r="F569" i="3" l="1"/>
  <c r="C569" i="3"/>
  <c r="D569" i="3" s="1"/>
  <c r="G569" i="3" l="1"/>
  <c r="H569" i="3" s="1"/>
  <c r="A570" i="3" l="1"/>
  <c r="B570" i="3" s="1"/>
  <c r="C570" i="3" l="1"/>
  <c r="D570" i="3" s="1"/>
  <c r="F570" i="3"/>
  <c r="G570" i="3" l="1"/>
  <c r="H570" i="3" s="1"/>
  <c r="A571" i="3" l="1"/>
  <c r="B571" i="3" s="1"/>
  <c r="C571" i="3" l="1"/>
  <c r="D571" i="3" s="1"/>
  <c r="F571" i="3"/>
  <c r="G571" i="3" l="1"/>
  <c r="H571" i="3" s="1"/>
  <c r="A572" i="3" l="1"/>
  <c r="B572" i="3" s="1"/>
  <c r="F572" i="3" l="1"/>
  <c r="C572" i="3"/>
  <c r="D572" i="3" s="1"/>
  <c r="G572" i="3" l="1"/>
  <c r="H572" i="3" s="1"/>
  <c r="A573" i="3" l="1"/>
  <c r="B573" i="3" s="1"/>
  <c r="C573" i="3" l="1"/>
  <c r="D573" i="3" s="1"/>
  <c r="F573" i="3"/>
  <c r="G573" i="3" l="1"/>
  <c r="H573" i="3" s="1"/>
  <c r="A574" i="3" l="1"/>
  <c r="B574" i="3" s="1"/>
  <c r="C574" i="3" l="1"/>
  <c r="D574" i="3" s="1"/>
  <c r="F574" i="3"/>
  <c r="G574" i="3" l="1"/>
  <c r="H574" i="3" s="1"/>
  <c r="A575" i="3" s="1"/>
  <c r="B575" i="3" s="1"/>
  <c r="F575" i="3" l="1"/>
  <c r="C575" i="3"/>
  <c r="D575" i="3" s="1"/>
  <c r="G575" i="3" l="1"/>
  <c r="H575" i="3" s="1"/>
  <c r="A576" i="3" l="1"/>
  <c r="B576" i="3" s="1"/>
  <c r="C576" i="3" l="1"/>
  <c r="D576" i="3" s="1"/>
  <c r="F576" i="3"/>
  <c r="G576" i="3" l="1"/>
  <c r="H576" i="3" s="1"/>
  <c r="A577" i="3" l="1"/>
  <c r="B577" i="3" s="1"/>
  <c r="C577" i="3" l="1"/>
  <c r="D577" i="3" s="1"/>
  <c r="F577" i="3"/>
  <c r="G577" i="3" l="1"/>
  <c r="H577" i="3" s="1"/>
  <c r="A578" i="3" l="1"/>
  <c r="B578" i="3" s="1"/>
  <c r="C578" i="3" l="1"/>
  <c r="D578" i="3" s="1"/>
  <c r="F578" i="3"/>
  <c r="G578" i="3" l="1"/>
  <c r="H578" i="3" s="1"/>
  <c r="A579" i="3" l="1"/>
  <c r="B579" i="3" s="1"/>
  <c r="F579" i="3" l="1"/>
  <c r="C579" i="3"/>
  <c r="D579" i="3" s="1"/>
  <c r="G579" i="3" l="1"/>
  <c r="H579" i="3" s="1"/>
  <c r="A580" i="3" l="1"/>
  <c r="B580" i="3" s="1"/>
  <c r="F580" i="3" l="1"/>
  <c r="C580" i="3"/>
  <c r="D580" i="3" s="1"/>
  <c r="G580" i="3" l="1"/>
  <c r="H580" i="3" s="1"/>
  <c r="A581" i="3" l="1"/>
  <c r="B581" i="3" s="1"/>
  <c r="C581" i="3" l="1"/>
  <c r="D581" i="3" s="1"/>
  <c r="F581" i="3"/>
  <c r="G581" i="3" l="1"/>
  <c r="H581" i="3" s="1"/>
  <c r="A582" i="3" l="1"/>
  <c r="C582" i="3" l="1"/>
  <c r="D582" i="3" s="1"/>
  <c r="B582" i="3"/>
  <c r="F582" i="3"/>
  <c r="G582" i="3" s="1"/>
  <c r="H582" i="3" s="1"/>
  <c r="A583" i="3" l="1"/>
  <c r="B583" i="3" s="1"/>
  <c r="F583" i="3" l="1"/>
  <c r="C583" i="3"/>
  <c r="D583" i="3" s="1"/>
  <c r="G583" i="3" l="1"/>
  <c r="H583" i="3" s="1"/>
  <c r="A584" i="3" l="1"/>
  <c r="B584" i="3" s="1"/>
  <c r="C584" i="3" l="1"/>
  <c r="D584" i="3" s="1"/>
  <c r="F584" i="3"/>
  <c r="G584" i="3" l="1"/>
  <c r="H584" i="3" s="1"/>
  <c r="A585" i="3" s="1"/>
  <c r="B585" i="3" s="1"/>
  <c r="C585" i="3" l="1"/>
  <c r="D585" i="3" s="1"/>
  <c r="F585" i="3"/>
  <c r="G585" i="3" l="1"/>
  <c r="H585" i="3" s="1"/>
  <c r="A586" i="3" l="1"/>
  <c r="F586" i="3" l="1"/>
  <c r="B586" i="3"/>
  <c r="C586" i="3"/>
  <c r="D586" i="3" s="1"/>
  <c r="G586" i="3" s="1"/>
  <c r="H586" i="3" s="1"/>
  <c r="A587" i="3" l="1"/>
  <c r="B587" i="3" s="1"/>
  <c r="C587" i="3" l="1"/>
  <c r="D587" i="3" s="1"/>
  <c r="F587" i="3"/>
  <c r="G587" i="3" l="1"/>
  <c r="H587" i="3" s="1"/>
  <c r="A588" i="3" s="1"/>
  <c r="B588" i="3" s="1"/>
  <c r="C588" i="3" l="1"/>
  <c r="D588" i="3" s="1"/>
  <c r="F588" i="3"/>
  <c r="G588" i="3" l="1"/>
  <c r="H588" i="3" s="1"/>
  <c r="A589" i="3" l="1"/>
  <c r="F589" i="3" l="1"/>
  <c r="B589" i="3"/>
  <c r="C589" i="3"/>
  <c r="D589" i="3" s="1"/>
  <c r="G589" i="3" l="1"/>
  <c r="H589" i="3" s="1"/>
  <c r="A590" i="3" s="1"/>
  <c r="B590" i="3" s="1"/>
  <c r="C590" i="3" l="1"/>
  <c r="D590" i="3" s="1"/>
  <c r="F590" i="3"/>
  <c r="G590" i="3" l="1"/>
  <c r="H590" i="3" s="1"/>
  <c r="A591" i="3" s="1"/>
  <c r="B591" i="3" s="1"/>
  <c r="C591" i="3" l="1"/>
  <c r="D591" i="3" s="1"/>
  <c r="F591" i="3"/>
  <c r="G591" i="3" l="1"/>
  <c r="H591" i="3" s="1"/>
  <c r="A592" i="3" l="1"/>
  <c r="F592" i="3" l="1"/>
  <c r="B592" i="3"/>
  <c r="C592" i="3"/>
  <c r="D592" i="3" s="1"/>
  <c r="G592" i="3" l="1"/>
  <c r="H592" i="3" s="1"/>
  <c r="A593" i="3" s="1"/>
  <c r="B593" i="3" s="1"/>
  <c r="F593" i="3" l="1"/>
  <c r="C593" i="3"/>
  <c r="D593" i="3" s="1"/>
  <c r="G593" i="3" l="1"/>
  <c r="H593" i="3" s="1"/>
  <c r="A594" i="3" l="1"/>
  <c r="B594" i="3" s="1"/>
  <c r="C594" i="3" l="1"/>
  <c r="D594" i="3" s="1"/>
  <c r="F594" i="3"/>
  <c r="G594" i="3" l="1"/>
  <c r="H594" i="3" s="1"/>
  <c r="A595" i="3" l="1"/>
  <c r="C595" i="3" l="1"/>
  <c r="B595" i="3"/>
  <c r="D595" i="3"/>
  <c r="F595" i="3"/>
  <c r="G595" i="3" l="1"/>
  <c r="H595" i="3" s="1"/>
  <c r="A596" i="3" s="1"/>
  <c r="F596" i="3" l="1"/>
  <c r="B596" i="3"/>
  <c r="C596" i="3"/>
  <c r="D596" i="3" s="1"/>
  <c r="G596" i="3" s="1"/>
  <c r="H596" i="3" s="1"/>
  <c r="A597" i="3" l="1"/>
  <c r="B597" i="3" s="1"/>
  <c r="C597" i="3" l="1"/>
  <c r="D597" i="3" s="1"/>
  <c r="F597" i="3"/>
  <c r="G597" i="3" l="1"/>
  <c r="H597" i="3" s="1"/>
  <c r="A598" i="3" s="1"/>
  <c r="B598" i="3" s="1"/>
  <c r="F598" i="3" l="1"/>
  <c r="C598" i="3"/>
  <c r="D598" i="3" s="1"/>
  <c r="G598" i="3" l="1"/>
  <c r="H598" i="3" s="1"/>
  <c r="A599" i="3" l="1"/>
  <c r="B599" i="3" s="1"/>
  <c r="C599" i="3" l="1"/>
  <c r="D599" i="3" s="1"/>
  <c r="F599" i="3"/>
  <c r="G599" i="3" l="1"/>
  <c r="H599" i="3" s="1"/>
  <c r="A600" i="3" l="1"/>
  <c r="B600" i="3" s="1"/>
  <c r="C600" i="3" l="1"/>
  <c r="D600" i="3" s="1"/>
  <c r="F600" i="3"/>
  <c r="G600" i="3" l="1"/>
  <c r="H600" i="3" s="1"/>
  <c r="A601" i="3" l="1"/>
  <c r="B601" i="3" s="1"/>
  <c r="F601" i="3" l="1"/>
  <c r="C601" i="3"/>
  <c r="D601" i="3" s="1"/>
  <c r="G601" i="3" l="1"/>
  <c r="H601" i="3" s="1"/>
  <c r="A602" i="3" l="1"/>
  <c r="B602" i="3" s="1"/>
  <c r="C602" i="3" l="1"/>
  <c r="D602" i="3" s="1"/>
  <c r="F602" i="3"/>
  <c r="G602" i="3" l="1"/>
  <c r="H602" i="3" s="1"/>
  <c r="A603" i="3" s="1"/>
  <c r="B603" i="3" s="1"/>
  <c r="C603" i="3" l="1"/>
  <c r="D603" i="3" s="1"/>
  <c r="F603" i="3"/>
  <c r="G603" i="3" l="1"/>
  <c r="H603" i="3" s="1"/>
  <c r="A604" i="3" s="1"/>
  <c r="B604" i="3" s="1"/>
  <c r="F604" i="3" l="1"/>
  <c r="C604" i="3"/>
  <c r="D604" i="3" s="1"/>
  <c r="G604" i="3" l="1"/>
  <c r="H604" i="3" s="1"/>
  <c r="A605" i="3" l="1"/>
  <c r="B605" i="3" s="1"/>
  <c r="F605" i="3" l="1"/>
  <c r="C605" i="3"/>
  <c r="D605" i="3" s="1"/>
  <c r="G605" i="3" l="1"/>
  <c r="H605" i="3" s="1"/>
  <c r="A606" i="3" l="1"/>
  <c r="B606" i="3" s="1"/>
  <c r="C606" i="3" l="1"/>
  <c r="D606" i="3" s="1"/>
  <c r="F606" i="3"/>
  <c r="G606" i="3" l="1"/>
  <c r="H606" i="3" s="1"/>
  <c r="A607" i="3" s="1"/>
  <c r="B607" i="3" s="1"/>
  <c r="F607" i="3" l="1"/>
  <c r="C607" i="3"/>
  <c r="D607" i="3" s="1"/>
  <c r="G607" i="3" l="1"/>
  <c r="H607" i="3" s="1"/>
  <c r="A608" i="3" l="1"/>
  <c r="B608" i="3" s="1"/>
  <c r="C608" i="3" l="1"/>
  <c r="D608" i="3" s="1"/>
  <c r="F608" i="3"/>
  <c r="G608" i="3" l="1"/>
  <c r="H608" i="3" s="1"/>
  <c r="A609" i="3" l="1"/>
  <c r="B609" i="3" s="1"/>
  <c r="C609" i="3" l="1"/>
  <c r="D609" i="3" s="1"/>
  <c r="F609" i="3"/>
  <c r="G609" i="3" l="1"/>
  <c r="H609" i="3" s="1"/>
  <c r="A610" i="3" l="1"/>
  <c r="B610" i="3" s="1"/>
  <c r="F610" i="3" l="1"/>
  <c r="C610" i="3"/>
  <c r="D610" i="3" s="1"/>
  <c r="G610" i="3" l="1"/>
  <c r="H610" i="3" s="1"/>
  <c r="A611" i="3" l="1"/>
  <c r="B611" i="3" s="1"/>
  <c r="F611" i="3" l="1"/>
  <c r="C611" i="3"/>
  <c r="D611" i="3" s="1"/>
  <c r="G611" i="3" l="1"/>
  <c r="H611" i="3" s="1"/>
  <c r="A612" i="3" l="1"/>
  <c r="B612" i="3" s="1"/>
  <c r="C612" i="3" l="1"/>
  <c r="D612" i="3" s="1"/>
  <c r="F612" i="3"/>
  <c r="G612" i="3" l="1"/>
  <c r="H612" i="3" s="1"/>
  <c r="A613" i="3" l="1"/>
  <c r="B613" i="3" s="1"/>
  <c r="C613" i="3" l="1"/>
  <c r="D613" i="3" s="1"/>
  <c r="F613" i="3"/>
  <c r="G613" i="3" l="1"/>
  <c r="H613" i="3" s="1"/>
  <c r="A614" i="3" l="1"/>
  <c r="B614" i="3" s="1"/>
  <c r="F614" i="3" l="1"/>
  <c r="C614" i="3"/>
  <c r="D614" i="3" s="1"/>
  <c r="G614" i="3" l="1"/>
  <c r="H614" i="3" s="1"/>
  <c r="A615" i="3" l="1"/>
  <c r="B615" i="3" s="1"/>
  <c r="C615" i="3" l="1"/>
  <c r="D615" i="3" s="1"/>
  <c r="F615" i="3"/>
  <c r="G615" i="3" l="1"/>
  <c r="H615" i="3" s="1"/>
  <c r="A616" i="3" l="1"/>
  <c r="B616" i="3" s="1"/>
  <c r="F616" i="3" l="1"/>
  <c r="C616" i="3"/>
  <c r="D616" i="3" s="1"/>
  <c r="G616" i="3" l="1"/>
  <c r="H616" i="3" s="1"/>
  <c r="A617" i="3" l="1"/>
  <c r="B617" i="3" s="1"/>
  <c r="C617" i="3" l="1"/>
  <c r="D617" i="3" s="1"/>
  <c r="F617" i="3"/>
  <c r="G617" i="3" l="1"/>
  <c r="H617" i="3" s="1"/>
  <c r="A618" i="3" l="1"/>
  <c r="B618" i="3" s="1"/>
  <c r="C618" i="3" l="1"/>
  <c r="D618" i="3" s="1"/>
  <c r="F618" i="3"/>
  <c r="G618" i="3" l="1"/>
  <c r="H618" i="3" s="1"/>
  <c r="A619" i="3" l="1"/>
  <c r="B619" i="3" s="1"/>
  <c r="F619" i="3" l="1"/>
  <c r="C619" i="3"/>
  <c r="D619" i="3" s="1"/>
  <c r="G619" i="3" l="1"/>
  <c r="H619" i="3" s="1"/>
  <c r="A620" i="3" l="1"/>
  <c r="B620" i="3" s="1"/>
  <c r="F620" i="3" l="1"/>
  <c r="C620" i="3"/>
  <c r="D620" i="3" s="1"/>
  <c r="G620" i="3" l="1"/>
  <c r="H620" i="3" s="1"/>
  <c r="A621" i="3" l="1"/>
  <c r="B621" i="3" s="1"/>
  <c r="C621" i="3" l="1"/>
  <c r="D621" i="3" s="1"/>
  <c r="F621" i="3"/>
  <c r="G621" i="3" l="1"/>
  <c r="H621" i="3" s="1"/>
  <c r="A622" i="3" l="1"/>
  <c r="B622" i="3" s="1"/>
  <c r="F622" i="3" l="1"/>
  <c r="C622" i="3"/>
  <c r="D622" i="3" s="1"/>
  <c r="G622" i="3" l="1"/>
  <c r="H622" i="3" s="1"/>
  <c r="A623" i="3" l="1"/>
  <c r="B623" i="3" s="1"/>
  <c r="C623" i="3" l="1"/>
  <c r="D623" i="3" s="1"/>
  <c r="F623" i="3"/>
  <c r="G623" i="3" l="1"/>
  <c r="H623" i="3" s="1"/>
  <c r="A624" i="3" s="1"/>
  <c r="B624" i="3" s="1"/>
  <c r="C624" i="3" l="1"/>
  <c r="D624" i="3" s="1"/>
  <c r="F624" i="3"/>
  <c r="G624" i="3" l="1"/>
  <c r="H624" i="3" s="1"/>
  <c r="A625" i="3" s="1"/>
  <c r="B625" i="3" s="1"/>
  <c r="F625" i="3" l="1"/>
  <c r="C625" i="3"/>
  <c r="D625" i="3" s="1"/>
  <c r="G625" i="3" l="1"/>
  <c r="H625" i="3" s="1"/>
  <c r="A626" i="3" l="1"/>
  <c r="B626" i="3" s="1"/>
  <c r="F626" i="3" l="1"/>
  <c r="C626" i="3"/>
  <c r="D626" i="3" s="1"/>
  <c r="G626" i="3" l="1"/>
  <c r="H626" i="3" s="1"/>
  <c r="A627" i="3" l="1"/>
  <c r="B627" i="3" s="1"/>
  <c r="C627" i="3" l="1"/>
  <c r="D627" i="3" s="1"/>
  <c r="F627" i="3"/>
  <c r="G627" i="3" l="1"/>
  <c r="H627" i="3" s="1"/>
  <c r="A628" i="3" l="1"/>
  <c r="B628" i="3" s="1"/>
  <c r="F628" i="3" l="1"/>
  <c r="C628" i="3"/>
  <c r="D628" i="3" s="1"/>
  <c r="G628" i="3" l="1"/>
  <c r="H628" i="3" s="1"/>
  <c r="A629" i="3" l="1"/>
  <c r="B629" i="3" s="1"/>
  <c r="F629" i="3" l="1"/>
  <c r="C629" i="3"/>
  <c r="D629" i="3" s="1"/>
  <c r="G629" i="3" l="1"/>
  <c r="H629" i="3" s="1"/>
  <c r="A630" i="3" l="1"/>
  <c r="B630" i="3" s="1"/>
  <c r="C630" i="3" l="1"/>
  <c r="D630" i="3" s="1"/>
  <c r="F630" i="3"/>
  <c r="G630" i="3" l="1"/>
  <c r="H630" i="3" s="1"/>
  <c r="A631" i="3" l="1"/>
  <c r="B631" i="3" s="1"/>
  <c r="F631" i="3" l="1"/>
  <c r="C631" i="3"/>
  <c r="D631" i="3" s="1"/>
  <c r="G631" i="3" l="1"/>
  <c r="H631" i="3" s="1"/>
  <c r="A632" i="3" l="1"/>
  <c r="B632" i="3" s="1"/>
  <c r="F632" i="3" l="1"/>
  <c r="C632" i="3"/>
  <c r="D632" i="3" s="1"/>
  <c r="G632" i="3" l="1"/>
  <c r="H632" i="3" s="1"/>
  <c r="A633" i="3" l="1"/>
  <c r="B633" i="3" s="1"/>
  <c r="C633" i="3" l="1"/>
  <c r="D633" i="3" s="1"/>
  <c r="F633" i="3"/>
  <c r="G633" i="3" l="1"/>
  <c r="H633" i="3" s="1"/>
  <c r="A634" i="3" l="1"/>
  <c r="B634" i="3" s="1"/>
  <c r="F634" i="3" l="1"/>
  <c r="C634" i="3"/>
  <c r="D634" i="3" s="1"/>
  <c r="G634" i="3" l="1"/>
  <c r="H634" i="3" s="1"/>
  <c r="A635" i="3" l="1"/>
  <c r="B635" i="3" s="1"/>
  <c r="C635" i="3" l="1"/>
  <c r="D635" i="3" s="1"/>
  <c r="F635" i="3"/>
  <c r="G635" i="3" l="1"/>
  <c r="H635" i="3" s="1"/>
  <c r="A636" i="3" l="1"/>
  <c r="B636" i="3" s="1"/>
  <c r="C636" i="3" l="1"/>
  <c r="D636" i="3" s="1"/>
  <c r="F636" i="3"/>
  <c r="G636" i="3" l="1"/>
  <c r="H636" i="3" s="1"/>
  <c r="A637" i="3" l="1"/>
  <c r="B637" i="3" s="1"/>
  <c r="F637" i="3" l="1"/>
  <c r="C637" i="3"/>
  <c r="D637" i="3" s="1"/>
  <c r="G637" i="3" l="1"/>
  <c r="H637" i="3" s="1"/>
  <c r="A638" i="3" l="1"/>
  <c r="B638" i="3" s="1"/>
  <c r="F638" i="3" l="1"/>
  <c r="C638" i="3"/>
  <c r="D638" i="3" s="1"/>
  <c r="G638" i="3" l="1"/>
  <c r="H638" i="3" s="1"/>
  <c r="A639" i="3" l="1"/>
  <c r="B639" i="3" s="1"/>
  <c r="C639" i="3" l="1"/>
  <c r="D639" i="3" s="1"/>
  <c r="F639" i="3"/>
  <c r="G639" i="3" l="1"/>
  <c r="H639" i="3" s="1"/>
  <c r="A640" i="3" l="1"/>
  <c r="B640" i="3" s="1"/>
  <c r="C640" i="3" l="1"/>
  <c r="D640" i="3" s="1"/>
  <c r="F640" i="3"/>
  <c r="G640" i="3" l="1"/>
  <c r="H640" i="3" s="1"/>
  <c r="A641" i="3" l="1"/>
  <c r="B641" i="3" s="1"/>
  <c r="C641" i="3" l="1"/>
  <c r="D641" i="3" s="1"/>
  <c r="F641" i="3"/>
  <c r="G641" i="3" l="1"/>
  <c r="H641" i="3" s="1"/>
  <c r="A642" i="3" l="1"/>
  <c r="B642" i="3" s="1"/>
  <c r="C642" i="3" l="1"/>
  <c r="D642" i="3" s="1"/>
  <c r="F642" i="3"/>
  <c r="G642" i="3" l="1"/>
  <c r="H642" i="3" s="1"/>
  <c r="A643" i="3" s="1"/>
  <c r="B643" i="3" s="1"/>
  <c r="F643" i="3" l="1"/>
  <c r="C643" i="3"/>
  <c r="D643" i="3" s="1"/>
  <c r="G643" i="3" l="1"/>
  <c r="H643" i="3" s="1"/>
  <c r="A644" i="3" l="1"/>
  <c r="B644" i="3" s="1"/>
  <c r="C644" i="3" l="1"/>
  <c r="D644" i="3" s="1"/>
  <c r="F644" i="3"/>
  <c r="G644" i="3" l="1"/>
  <c r="H644" i="3" s="1"/>
  <c r="A645" i="3" s="1"/>
  <c r="B645" i="3" s="1"/>
  <c r="C645" i="3" l="1"/>
  <c r="D645" i="3" s="1"/>
  <c r="F645" i="3"/>
  <c r="G645" i="3" l="1"/>
  <c r="H645" i="3" s="1"/>
  <c r="A646" i="3" l="1"/>
  <c r="B646" i="3" s="1"/>
  <c r="F646" i="3" l="1"/>
  <c r="C646" i="3"/>
  <c r="D646" i="3" s="1"/>
  <c r="G646" i="3" l="1"/>
  <c r="H646" i="3" s="1"/>
  <c r="A647" i="3" l="1"/>
  <c r="B647" i="3" s="1"/>
  <c r="C647" i="3" l="1"/>
  <c r="D647" i="3" s="1"/>
  <c r="F647" i="3"/>
  <c r="G647" i="3" l="1"/>
  <c r="H647" i="3" s="1"/>
  <c r="A648" i="3" s="1"/>
  <c r="B648" i="3" s="1"/>
  <c r="C648" i="3" l="1"/>
  <c r="D648" i="3" s="1"/>
  <c r="F648" i="3"/>
  <c r="G648" i="3" l="1"/>
  <c r="H648" i="3" s="1"/>
  <c r="A649" i="3" s="1"/>
  <c r="B649" i="3" s="1"/>
  <c r="C649" i="3" l="1"/>
  <c r="D649" i="3" s="1"/>
  <c r="F649" i="3"/>
  <c r="G649" i="3" l="1"/>
  <c r="H649" i="3" s="1"/>
  <c r="A650" i="3" l="1"/>
  <c r="B650" i="3" s="1"/>
  <c r="F650" i="3" l="1"/>
  <c r="C650" i="3"/>
  <c r="D650" i="3" s="1"/>
  <c r="G650" i="3" l="1"/>
  <c r="H650" i="3" s="1"/>
  <c r="A651" i="3" l="1"/>
  <c r="B651" i="3" s="1"/>
  <c r="C651" i="3" l="1"/>
  <c r="D651" i="3" s="1"/>
  <c r="F651" i="3"/>
  <c r="G651" i="3" l="1"/>
  <c r="H651" i="3" s="1"/>
  <c r="A652" i="3" l="1"/>
  <c r="B652" i="3" s="1"/>
  <c r="C652" i="3" l="1"/>
  <c r="D652" i="3" s="1"/>
  <c r="F652" i="3"/>
  <c r="G652" i="3" l="1"/>
  <c r="H652" i="3" s="1"/>
  <c r="A653" i="3" l="1"/>
  <c r="B653" i="3" s="1"/>
  <c r="F653" i="3" l="1"/>
  <c r="C653" i="3"/>
  <c r="D653" i="3" s="1"/>
  <c r="G653" i="3" l="1"/>
  <c r="H653" i="3" s="1"/>
  <c r="A654" i="3" l="1"/>
  <c r="B654" i="3" s="1"/>
  <c r="C654" i="3" l="1"/>
  <c r="D654" i="3" s="1"/>
  <c r="F654" i="3"/>
  <c r="G654" i="3" l="1"/>
  <c r="H654" i="3" s="1"/>
  <c r="A655" i="3" s="1"/>
  <c r="B655" i="3" s="1"/>
  <c r="C655" i="3" l="1"/>
  <c r="D655" i="3" s="1"/>
  <c r="F655" i="3"/>
  <c r="G655" i="3" l="1"/>
  <c r="H655" i="3" s="1"/>
  <c r="A656" i="3" s="1"/>
  <c r="B656" i="3" s="1"/>
  <c r="F656" i="3" l="1"/>
  <c r="C656" i="3"/>
  <c r="D656" i="3" s="1"/>
  <c r="G656" i="3" l="1"/>
  <c r="H656" i="3" s="1"/>
  <c r="A657" i="3" l="1"/>
  <c r="B657" i="3" s="1"/>
  <c r="C657" i="3" l="1"/>
  <c r="D657" i="3" s="1"/>
  <c r="F657" i="3"/>
  <c r="G657" i="3" l="1"/>
  <c r="H657" i="3" s="1"/>
  <c r="A658" i="3" s="1"/>
  <c r="B658" i="3" s="1"/>
  <c r="C658" i="3" l="1"/>
  <c r="D658" i="3" s="1"/>
  <c r="F658" i="3"/>
  <c r="G658" i="3" l="1"/>
  <c r="H658" i="3" s="1"/>
  <c r="A659" i="3" s="1"/>
  <c r="B659" i="3" s="1"/>
  <c r="C659" i="3" l="1"/>
  <c r="D659" i="3" s="1"/>
  <c r="F659" i="3"/>
  <c r="G659" i="3" l="1"/>
  <c r="H659" i="3" s="1"/>
  <c r="A660" i="3" s="1"/>
  <c r="B660" i="3" s="1"/>
  <c r="C660" i="3" l="1"/>
  <c r="D660" i="3" s="1"/>
  <c r="F660" i="3"/>
  <c r="G660" i="3" l="1"/>
  <c r="H660" i="3" s="1"/>
  <c r="A661" i="3" l="1"/>
  <c r="B661" i="3" s="1"/>
  <c r="F661" i="3" l="1"/>
  <c r="C661" i="3"/>
  <c r="D661" i="3" s="1"/>
  <c r="G661" i="3" l="1"/>
  <c r="H661" i="3" s="1"/>
  <c r="A662" i="3" l="1"/>
  <c r="B662" i="3" s="1"/>
  <c r="C662" i="3" l="1"/>
  <c r="D662" i="3" s="1"/>
  <c r="F662" i="3"/>
  <c r="G662" i="3" l="1"/>
  <c r="H662" i="3" s="1"/>
  <c r="A663" i="3" l="1"/>
  <c r="B663" i="3" s="1"/>
  <c r="C663" i="3" l="1"/>
  <c r="D663" i="3" s="1"/>
  <c r="F663" i="3"/>
  <c r="G663" i="3" l="1"/>
  <c r="H663" i="3" s="1"/>
  <c r="A664" i="3" s="1"/>
  <c r="B664" i="3" s="1"/>
  <c r="F664" i="3" l="1"/>
  <c r="C664" i="3"/>
  <c r="D664" i="3" s="1"/>
  <c r="G664" i="3" l="1"/>
  <c r="H664" i="3" s="1"/>
  <c r="A665" i="3" l="1"/>
  <c r="B665" i="3" s="1"/>
  <c r="C665" i="3" l="1"/>
  <c r="D665" i="3" s="1"/>
  <c r="F665" i="3"/>
  <c r="G665" i="3" l="1"/>
  <c r="H665" i="3" s="1"/>
  <c r="A666" i="3" l="1"/>
  <c r="B666" i="3" s="1"/>
  <c r="C666" i="3" l="1"/>
  <c r="D666" i="3" s="1"/>
  <c r="F666" i="3"/>
  <c r="G666" i="3" l="1"/>
  <c r="H666" i="3" s="1"/>
  <c r="A667" i="3" l="1"/>
  <c r="B667" i="3" s="1"/>
  <c r="C667" i="3" l="1"/>
  <c r="D667" i="3" s="1"/>
  <c r="F667" i="3"/>
  <c r="G667" i="3" l="1"/>
  <c r="H667" i="3" s="1"/>
  <c r="A668" i="3" l="1"/>
  <c r="B668" i="3" s="1"/>
  <c r="F668" i="3" l="1"/>
  <c r="C668" i="3"/>
  <c r="D668" i="3" s="1"/>
  <c r="G668" i="3" l="1"/>
  <c r="H668" i="3" s="1"/>
  <c r="A669" i="3" l="1"/>
  <c r="B669" i="3" s="1"/>
  <c r="F669" i="3" l="1"/>
  <c r="C669" i="3"/>
  <c r="D669" i="3" s="1"/>
  <c r="G669" i="3" l="1"/>
  <c r="H669" i="3" s="1"/>
  <c r="A670" i="3" l="1"/>
  <c r="B670" i="3" s="1"/>
  <c r="F670" i="3" l="1"/>
  <c r="C670" i="3"/>
  <c r="D670" i="3" s="1"/>
  <c r="G670" i="3" l="1"/>
  <c r="H670" i="3" s="1"/>
  <c r="A671" i="3" l="1"/>
  <c r="B671" i="3" s="1"/>
  <c r="C671" i="3" l="1"/>
  <c r="D671" i="3" s="1"/>
  <c r="F671" i="3"/>
  <c r="G671" i="3" l="1"/>
  <c r="H671" i="3" s="1"/>
  <c r="A672" i="3" s="1"/>
  <c r="B672" i="3" s="1"/>
  <c r="F672" i="3" l="1"/>
  <c r="C672" i="3"/>
  <c r="D672" i="3" s="1"/>
  <c r="G672" i="3" l="1"/>
  <c r="H672" i="3" s="1"/>
  <c r="A673" i="3" l="1"/>
  <c r="B673" i="3" s="1"/>
  <c r="C673" i="3" l="1"/>
  <c r="D673" i="3" s="1"/>
  <c r="F673" i="3"/>
  <c r="G673" i="3" l="1"/>
  <c r="H673" i="3" s="1"/>
  <c r="A674" i="3" s="1"/>
  <c r="B674" i="3" s="1"/>
  <c r="C674" i="3" l="1"/>
  <c r="D674" i="3" s="1"/>
  <c r="F674" i="3"/>
  <c r="G674" i="3" l="1"/>
  <c r="H674" i="3" s="1"/>
  <c r="A675" i="3" s="1"/>
  <c r="B675" i="3" s="1"/>
  <c r="C675" i="3" l="1"/>
  <c r="D675" i="3" s="1"/>
  <c r="F675" i="3"/>
  <c r="G675" i="3" l="1"/>
  <c r="H675" i="3" s="1"/>
  <c r="A676" i="3" s="1"/>
  <c r="B676" i="3" s="1"/>
  <c r="F676" i="3" l="1"/>
  <c r="C676" i="3"/>
  <c r="D676" i="3" s="1"/>
  <c r="G676" i="3" l="1"/>
  <c r="H676" i="3" s="1"/>
  <c r="A677" i="3" l="1"/>
  <c r="B677" i="3" s="1"/>
  <c r="F677" i="3" l="1"/>
  <c r="C677" i="3"/>
  <c r="D677" i="3" s="1"/>
  <c r="G677" i="3" l="1"/>
  <c r="H677" i="3" s="1"/>
  <c r="A678" i="3" l="1"/>
  <c r="B678" i="3" s="1"/>
  <c r="F678" i="3" l="1"/>
  <c r="C678" i="3"/>
  <c r="D678" i="3" s="1"/>
  <c r="G678" i="3" l="1"/>
  <c r="H678" i="3" s="1"/>
  <c r="A679" i="3" l="1"/>
  <c r="B679" i="3" s="1"/>
  <c r="F679" i="3" l="1"/>
  <c r="C679" i="3"/>
  <c r="D679" i="3" s="1"/>
  <c r="G679" i="3" l="1"/>
  <c r="H679" i="3" s="1"/>
  <c r="A680" i="3" l="1"/>
  <c r="B680" i="3" s="1"/>
  <c r="F680" i="3" l="1"/>
  <c r="C680" i="3"/>
  <c r="D680" i="3" s="1"/>
  <c r="G680" i="3" l="1"/>
  <c r="H680" i="3" s="1"/>
  <c r="A681" i="3" l="1"/>
  <c r="B681" i="3" s="1"/>
  <c r="F681" i="3" l="1"/>
  <c r="C681" i="3"/>
  <c r="D681" i="3" s="1"/>
  <c r="G681" i="3" l="1"/>
  <c r="H681" i="3" s="1"/>
  <c r="A682" i="3" l="1"/>
  <c r="B682" i="3" s="1"/>
  <c r="F682" i="3" l="1"/>
  <c r="C682" i="3"/>
  <c r="D682" i="3" s="1"/>
  <c r="G682" i="3" l="1"/>
  <c r="H682" i="3" s="1"/>
  <c r="A683" i="3" l="1"/>
  <c r="B683" i="3" s="1"/>
  <c r="C683" i="3" l="1"/>
  <c r="D683" i="3" s="1"/>
  <c r="F683" i="3"/>
  <c r="G683" i="3" l="1"/>
  <c r="H683" i="3" s="1"/>
  <c r="A684" i="3" s="1"/>
  <c r="B684" i="3" s="1"/>
  <c r="F684" i="3" l="1"/>
  <c r="C684" i="3"/>
  <c r="D684" i="3" s="1"/>
  <c r="G684" i="3" l="1"/>
  <c r="H684" i="3" s="1"/>
  <c r="A685" i="3" l="1"/>
  <c r="B685" i="3" s="1"/>
  <c r="F685" i="3" l="1"/>
  <c r="C685" i="3"/>
  <c r="D685" i="3" s="1"/>
  <c r="G685" i="3" l="1"/>
  <c r="H685" i="3" s="1"/>
  <c r="A686" i="3" l="1"/>
  <c r="B686" i="3" s="1"/>
  <c r="F686" i="3" l="1"/>
  <c r="C686" i="3"/>
  <c r="D686" i="3" s="1"/>
  <c r="G686" i="3" l="1"/>
  <c r="H686" i="3" s="1"/>
  <c r="A687" i="3" l="1"/>
  <c r="B687" i="3" s="1"/>
  <c r="F687" i="3" l="1"/>
  <c r="C687" i="3"/>
  <c r="D687" i="3" s="1"/>
  <c r="G687" i="3" l="1"/>
  <c r="H687" i="3" s="1"/>
  <c r="A688" i="3" l="1"/>
  <c r="B688" i="3" s="1"/>
  <c r="C688" i="3" l="1"/>
  <c r="D688" i="3" s="1"/>
  <c r="F688" i="3"/>
  <c r="G688" i="3" l="1"/>
  <c r="H688" i="3" s="1"/>
  <c r="A689" i="3" s="1"/>
  <c r="B689" i="3" s="1"/>
  <c r="F689" i="3" l="1"/>
  <c r="C689" i="3"/>
  <c r="D689" i="3" s="1"/>
  <c r="G689" i="3" l="1"/>
  <c r="H689" i="3" s="1"/>
  <c r="A690" i="3" l="1"/>
  <c r="B690" i="3" s="1"/>
  <c r="F690" i="3" l="1"/>
  <c r="C690" i="3"/>
  <c r="D690" i="3" s="1"/>
  <c r="G690" i="3" l="1"/>
  <c r="H690" i="3" s="1"/>
  <c r="A691" i="3" l="1"/>
  <c r="B691" i="3" s="1"/>
  <c r="F691" i="3" l="1"/>
  <c r="C691" i="3"/>
  <c r="D691" i="3" s="1"/>
  <c r="G691" i="3" l="1"/>
  <c r="H691" i="3" s="1"/>
  <c r="A692" i="3" l="1"/>
  <c r="B692" i="3" s="1"/>
  <c r="C692" i="3" l="1"/>
  <c r="D692" i="3" s="1"/>
  <c r="F692" i="3"/>
  <c r="G692" i="3" l="1"/>
  <c r="H692" i="3" s="1"/>
  <c r="A693" i="3" s="1"/>
  <c r="B693" i="3" s="1"/>
  <c r="C693" i="3" l="1"/>
  <c r="D693" i="3" s="1"/>
  <c r="F693" i="3"/>
  <c r="G693" i="3" l="1"/>
  <c r="H693" i="3" s="1"/>
  <c r="A694" i="3" l="1"/>
  <c r="B694" i="3" s="1"/>
  <c r="C694" i="3" l="1"/>
  <c r="D694" i="3" s="1"/>
  <c r="F694" i="3"/>
  <c r="G694" i="3" l="1"/>
  <c r="H694" i="3" s="1"/>
  <c r="A695" i="3" l="1"/>
  <c r="B695" i="3" s="1"/>
  <c r="C695" i="3" l="1"/>
  <c r="D695" i="3" s="1"/>
  <c r="F695" i="3"/>
  <c r="G695" i="3" l="1"/>
  <c r="H695" i="3" s="1"/>
  <c r="A696" i="3" l="1"/>
  <c r="B696" i="3" s="1"/>
  <c r="C696" i="3" l="1"/>
  <c r="D696" i="3" s="1"/>
  <c r="F696" i="3"/>
  <c r="G696" i="3" l="1"/>
  <c r="H696" i="3" s="1"/>
  <c r="A697" i="3" l="1"/>
  <c r="B697" i="3" s="1"/>
  <c r="F697" i="3" l="1"/>
  <c r="C697" i="3"/>
  <c r="D697" i="3" s="1"/>
  <c r="G697" i="3" l="1"/>
  <c r="H697" i="3" s="1"/>
  <c r="A698" i="3" l="1"/>
  <c r="B698" i="3" s="1"/>
  <c r="F698" i="3" l="1"/>
  <c r="C698" i="3"/>
  <c r="D698" i="3" s="1"/>
  <c r="G698" i="3" l="1"/>
  <c r="H698" i="3" s="1"/>
  <c r="A699" i="3" l="1"/>
  <c r="B699" i="3" s="1"/>
  <c r="F699" i="3" l="1"/>
  <c r="C699" i="3"/>
  <c r="D699" i="3" s="1"/>
  <c r="G699" i="3" l="1"/>
  <c r="H699" i="3" s="1"/>
  <c r="A700" i="3" l="1"/>
  <c r="B700" i="3" s="1"/>
  <c r="F700" i="3" l="1"/>
  <c r="C700" i="3"/>
  <c r="D700" i="3" s="1"/>
  <c r="G700" i="3" l="1"/>
  <c r="H700" i="3" s="1"/>
  <c r="A701" i="3" l="1"/>
  <c r="B701" i="3" s="1"/>
  <c r="C701" i="3" l="1"/>
  <c r="D701" i="3" s="1"/>
  <c r="F701" i="3"/>
  <c r="G701" i="3" l="1"/>
  <c r="H701" i="3" s="1"/>
  <c r="A702" i="3" l="1"/>
  <c r="B702" i="3" s="1"/>
  <c r="C702" i="3" l="1"/>
  <c r="D702" i="3" s="1"/>
  <c r="F702" i="3"/>
  <c r="G702" i="3" l="1"/>
  <c r="H702" i="3" s="1"/>
  <c r="A703" i="3" l="1"/>
  <c r="B703" i="3" s="1"/>
  <c r="F703" i="3" l="1"/>
  <c r="C703" i="3"/>
  <c r="D703" i="3" s="1"/>
  <c r="G703" i="3" l="1"/>
  <c r="H703" i="3" s="1"/>
  <c r="A704" i="3" l="1"/>
  <c r="B704" i="3" s="1"/>
  <c r="F704" i="3" l="1"/>
  <c r="C704" i="3"/>
  <c r="D704" i="3" s="1"/>
  <c r="G704" i="3" l="1"/>
  <c r="H704" i="3" s="1"/>
  <c r="A705" i="3" l="1"/>
  <c r="B705" i="3" s="1"/>
  <c r="F705" i="3" l="1"/>
  <c r="C705" i="3"/>
  <c r="D705" i="3" s="1"/>
  <c r="G705" i="3" l="1"/>
  <c r="H705" i="3" s="1"/>
  <c r="A706" i="3" l="1"/>
  <c r="B706" i="3" s="1"/>
  <c r="F706" i="3" l="1"/>
  <c r="C706" i="3"/>
  <c r="D706" i="3" s="1"/>
  <c r="G706" i="3" l="1"/>
  <c r="H706" i="3" s="1"/>
  <c r="A707" i="3" l="1"/>
  <c r="B707" i="3" s="1"/>
  <c r="C707" i="3" l="1"/>
  <c r="D707" i="3" s="1"/>
  <c r="F707" i="3"/>
  <c r="G707" i="3" l="1"/>
  <c r="H707" i="3" s="1"/>
  <c r="A708" i="3" l="1"/>
  <c r="B708" i="3" s="1"/>
  <c r="F708" i="3" l="1"/>
  <c r="C708" i="3"/>
  <c r="D708" i="3" s="1"/>
  <c r="G708" i="3" l="1"/>
  <c r="H708" i="3" s="1"/>
  <c r="A709" i="3" l="1"/>
  <c r="B709" i="3" s="1"/>
  <c r="C709" i="3" l="1"/>
  <c r="D709" i="3" s="1"/>
  <c r="F709" i="3"/>
  <c r="G709" i="3" l="1"/>
  <c r="H709" i="3" s="1"/>
  <c r="A710" i="3" s="1"/>
  <c r="B710" i="3" s="1"/>
  <c r="C710" i="3" l="1"/>
  <c r="D710" i="3" s="1"/>
  <c r="F710" i="3"/>
  <c r="G710" i="3" l="1"/>
  <c r="H710" i="3" s="1"/>
  <c r="A711" i="3" s="1"/>
  <c r="B711" i="3" s="1"/>
  <c r="F711" i="3" l="1"/>
  <c r="C711" i="3"/>
  <c r="D711" i="3" s="1"/>
  <c r="G711" i="3" l="1"/>
  <c r="H711" i="3" s="1"/>
  <c r="A712" i="3" l="1"/>
  <c r="B712" i="3" s="1"/>
  <c r="F712" i="3" l="1"/>
  <c r="C712" i="3"/>
  <c r="D712" i="3" s="1"/>
  <c r="G712" i="3" l="1"/>
  <c r="H712" i="3" s="1"/>
  <c r="A713" i="3" l="1"/>
  <c r="B713" i="3" s="1"/>
  <c r="C713" i="3" l="1"/>
  <c r="D713" i="3" s="1"/>
  <c r="F713" i="3"/>
  <c r="G713" i="3" l="1"/>
  <c r="H713" i="3" s="1"/>
  <c r="A714" i="3" l="1"/>
  <c r="B714" i="3" s="1"/>
  <c r="F714" i="3" l="1"/>
  <c r="C714" i="3"/>
  <c r="D714" i="3" s="1"/>
  <c r="G714" i="3" l="1"/>
  <c r="H714" i="3" s="1"/>
  <c r="A715" i="3" l="1"/>
  <c r="B715" i="3" s="1"/>
  <c r="F715" i="3" l="1"/>
  <c r="C715" i="3"/>
  <c r="D715" i="3" s="1"/>
  <c r="G715" i="3" l="1"/>
  <c r="H715" i="3" s="1"/>
  <c r="A716" i="3" l="1"/>
  <c r="B716" i="3" s="1"/>
  <c r="F716" i="3" l="1"/>
  <c r="C716" i="3"/>
  <c r="D716" i="3" s="1"/>
  <c r="G716" i="3" l="1"/>
  <c r="H716" i="3" s="1"/>
  <c r="A717" i="3" l="1"/>
  <c r="B717" i="3" s="1"/>
  <c r="C717" i="3" l="1"/>
  <c r="D717" i="3" s="1"/>
  <c r="F717" i="3"/>
  <c r="G717" i="3" l="1"/>
  <c r="H717" i="3" s="1"/>
  <c r="A718" i="3" s="1"/>
  <c r="B718" i="3" s="1"/>
  <c r="F718" i="3" l="1"/>
  <c r="C718" i="3"/>
  <c r="D718" i="3" s="1"/>
  <c r="G718" i="3" l="1"/>
  <c r="H718" i="3" s="1"/>
  <c r="A719" i="3" l="1"/>
  <c r="B719" i="3" s="1"/>
  <c r="C719" i="3" l="1"/>
  <c r="D719" i="3" s="1"/>
  <c r="F719" i="3"/>
  <c r="G719" i="3" l="1"/>
  <c r="H719" i="3" s="1"/>
  <c r="A720" i="3" l="1"/>
  <c r="B720" i="3" s="1"/>
  <c r="C720" i="3" l="1"/>
  <c r="D720" i="3" s="1"/>
  <c r="F720" i="3"/>
  <c r="G720" i="3" l="1"/>
  <c r="H720" i="3" s="1"/>
  <c r="A721" i="3" l="1"/>
  <c r="B721" i="3" s="1"/>
  <c r="F721" i="3" l="1"/>
  <c r="C721" i="3"/>
  <c r="D721" i="3" s="1"/>
  <c r="G721" i="3" l="1"/>
  <c r="H721" i="3" s="1"/>
  <c r="A722" i="3" l="1"/>
  <c r="B722" i="3" s="1"/>
  <c r="F722" i="3" l="1"/>
  <c r="C722" i="3"/>
  <c r="D722" i="3" s="1"/>
  <c r="G722" i="3" l="1"/>
  <c r="H722" i="3" s="1"/>
  <c r="A723" i="3" l="1"/>
  <c r="B723" i="3" s="1"/>
  <c r="C723" i="3" l="1"/>
  <c r="D723" i="3" s="1"/>
  <c r="F723" i="3"/>
  <c r="G723" i="3" l="1"/>
  <c r="H723" i="3" s="1"/>
  <c r="A724" i="3" l="1"/>
  <c r="B724" i="3" s="1"/>
  <c r="F724" i="3" l="1"/>
  <c r="C724" i="3"/>
  <c r="D724" i="3" s="1"/>
  <c r="G724" i="3" l="1"/>
  <c r="H724" i="3" s="1"/>
  <c r="A725" i="3" l="1"/>
  <c r="B725" i="3" s="1"/>
  <c r="F725" i="3" l="1"/>
  <c r="C725" i="3"/>
  <c r="D725" i="3" s="1"/>
  <c r="G725" i="3" l="1"/>
  <c r="H725" i="3" s="1"/>
  <c r="A726" i="3" l="1"/>
  <c r="B726" i="3" s="1"/>
  <c r="F726" i="3" l="1"/>
  <c r="C726" i="3"/>
  <c r="D726" i="3" s="1"/>
  <c r="G726" i="3" l="1"/>
  <c r="H726" i="3" s="1"/>
  <c r="A727" i="3" l="1"/>
  <c r="B727" i="3" s="1"/>
  <c r="C727" i="3" l="1"/>
  <c r="D727" i="3" s="1"/>
  <c r="F727" i="3"/>
  <c r="G727" i="3" l="1"/>
  <c r="H727" i="3" s="1"/>
  <c r="A728" i="3" l="1"/>
  <c r="B728" i="3" s="1"/>
  <c r="F728" i="3" l="1"/>
  <c r="C728" i="3"/>
  <c r="D728" i="3" s="1"/>
  <c r="G728" i="3" l="1"/>
  <c r="H728" i="3" s="1"/>
  <c r="A729" i="3" l="1"/>
  <c r="B729" i="3" s="1"/>
  <c r="F729" i="3" l="1"/>
  <c r="C729" i="3"/>
  <c r="D729" i="3" s="1"/>
  <c r="G729" i="3" l="1"/>
  <c r="H729" i="3" s="1"/>
  <c r="A730" i="3" l="1"/>
  <c r="B730" i="3" s="1"/>
  <c r="C730" i="3" l="1"/>
  <c r="D730" i="3" s="1"/>
  <c r="F730" i="3"/>
  <c r="G730" i="3" l="1"/>
  <c r="H730" i="3" s="1"/>
  <c r="A731" i="3" l="1"/>
  <c r="B731" i="3" s="1"/>
  <c r="F731" i="3" l="1"/>
  <c r="C731" i="3"/>
  <c r="D731" i="3" s="1"/>
  <c r="G731" i="3" l="1"/>
  <c r="H731" i="3" s="1"/>
  <c r="A732" i="3" l="1"/>
  <c r="B732" i="3" s="1"/>
  <c r="C732" i="3" l="1"/>
  <c r="D732" i="3" s="1"/>
  <c r="F732" i="3"/>
  <c r="G732" i="3" l="1"/>
  <c r="H732" i="3" s="1"/>
  <c r="A733" i="3" l="1"/>
  <c r="B733" i="3" s="1"/>
  <c r="C733" i="3" l="1"/>
  <c r="D733" i="3" s="1"/>
  <c r="F733" i="3"/>
  <c r="G733" i="3" l="1"/>
  <c r="H733" i="3" s="1"/>
  <c r="A734" i="3" s="1"/>
  <c r="B734" i="3" s="1"/>
  <c r="C734" i="3" l="1"/>
  <c r="D734" i="3" s="1"/>
  <c r="F734" i="3"/>
  <c r="G734" i="3" l="1"/>
  <c r="H734" i="3" s="1"/>
  <c r="A735" i="3" l="1"/>
  <c r="B735" i="3" s="1"/>
  <c r="F735" i="3" l="1"/>
  <c r="C735" i="3"/>
  <c r="D735" i="3" s="1"/>
  <c r="G735" i="3" l="1"/>
  <c r="H735" i="3" s="1"/>
  <c r="A736" i="3" l="1"/>
  <c r="B736" i="3" s="1"/>
  <c r="F736" i="3" l="1"/>
  <c r="C736" i="3"/>
  <c r="D736" i="3" s="1"/>
  <c r="G736" i="3" l="1"/>
  <c r="H736" i="3" s="1"/>
  <c r="A737" i="3" l="1"/>
  <c r="B737" i="3" s="1"/>
  <c r="F737" i="3" l="1"/>
  <c r="C737" i="3"/>
  <c r="D737" i="3" s="1"/>
  <c r="G737" i="3" l="1"/>
  <c r="H737" i="3" s="1"/>
  <c r="A738" i="3" l="1"/>
  <c r="B738" i="3" s="1"/>
  <c r="F738" i="3" l="1"/>
  <c r="C738" i="3"/>
  <c r="D738" i="3" s="1"/>
  <c r="G738" i="3" l="1"/>
  <c r="H738" i="3" s="1"/>
  <c r="A739" i="3" l="1"/>
  <c r="B739" i="3" s="1"/>
  <c r="C739" i="3" l="1"/>
  <c r="D739" i="3" s="1"/>
  <c r="F739" i="3"/>
  <c r="G739" i="3" l="1"/>
  <c r="H739" i="3" s="1"/>
  <c r="A740" i="3" l="1"/>
  <c r="B740" i="3" s="1"/>
  <c r="F740" i="3" l="1"/>
  <c r="C740" i="3"/>
  <c r="D740" i="3" s="1"/>
  <c r="G740" i="3" l="1"/>
  <c r="H740" i="3" s="1"/>
  <c r="A741" i="3" l="1"/>
  <c r="B741" i="3" s="1"/>
  <c r="C741" i="3" l="1"/>
  <c r="D741" i="3" s="1"/>
  <c r="F741" i="3"/>
  <c r="G741" i="3" l="1"/>
  <c r="H741" i="3" s="1"/>
  <c r="A742" i="3" l="1"/>
  <c r="B742" i="3" s="1"/>
  <c r="F742" i="3" l="1"/>
  <c r="C742" i="3"/>
  <c r="D742" i="3" s="1"/>
  <c r="G742" i="3" l="1"/>
  <c r="H742" i="3" s="1"/>
  <c r="A743" i="3" l="1"/>
  <c r="B743" i="3" s="1"/>
  <c r="F743" i="3" l="1"/>
  <c r="C743" i="3"/>
  <c r="D743" i="3" s="1"/>
  <c r="G743" i="3" l="1"/>
  <c r="H743" i="3" s="1"/>
  <c r="A744" i="3" l="1"/>
  <c r="B744" i="3" s="1"/>
  <c r="C744" i="3" l="1"/>
  <c r="D744" i="3" s="1"/>
  <c r="F744" i="3"/>
  <c r="G744" i="3" l="1"/>
  <c r="H744" i="3" s="1"/>
  <c r="A745" i="3" s="1"/>
  <c r="B745" i="3" s="1"/>
  <c r="C745" i="3" l="1"/>
  <c r="D745" i="3" s="1"/>
  <c r="F745" i="3"/>
  <c r="G745" i="3" l="1"/>
  <c r="H745" i="3" s="1"/>
  <c r="A746" i="3" l="1"/>
  <c r="B746" i="3" s="1"/>
  <c r="F746" i="3" l="1"/>
  <c r="C746" i="3"/>
  <c r="D746" i="3" s="1"/>
  <c r="G746" i="3" l="1"/>
  <c r="H746" i="3" s="1"/>
  <c r="A747" i="3" l="1"/>
  <c r="B747" i="3" s="1"/>
  <c r="F747" i="3" l="1"/>
  <c r="C747" i="3"/>
  <c r="D747" i="3" s="1"/>
  <c r="G747" i="3" l="1"/>
  <c r="H747" i="3" s="1"/>
  <c r="A748" i="3" l="1"/>
  <c r="B748" i="3" s="1"/>
  <c r="C748" i="3" l="1"/>
  <c r="D748" i="3" s="1"/>
  <c r="F748" i="3"/>
  <c r="G748" i="3" l="1"/>
  <c r="H748" i="3" s="1"/>
  <c r="A749" i="3" l="1"/>
  <c r="B749" i="3" s="1"/>
  <c r="F749" i="3" l="1"/>
  <c r="C749" i="3"/>
  <c r="D749" i="3" s="1"/>
  <c r="G749" i="3" l="1"/>
  <c r="H749" i="3" s="1"/>
  <c r="A750" i="3" l="1"/>
  <c r="B750" i="3" s="1"/>
  <c r="F750" i="3" l="1"/>
  <c r="C750" i="3"/>
  <c r="D750" i="3" s="1"/>
  <c r="G750" i="3" l="1"/>
  <c r="H750" i="3" s="1"/>
  <c r="A751" i="3" l="1"/>
  <c r="B751" i="3" s="1"/>
  <c r="C751" i="3" l="1"/>
  <c r="D751" i="3" s="1"/>
  <c r="F751" i="3"/>
  <c r="G751" i="3" l="1"/>
  <c r="H751" i="3" s="1"/>
  <c r="A752" i="3" l="1"/>
  <c r="B752" i="3" s="1"/>
  <c r="C752" i="3" l="1"/>
  <c r="D752" i="3" s="1"/>
  <c r="F752" i="3"/>
  <c r="G752" i="3" l="1"/>
  <c r="H752" i="3" s="1"/>
  <c r="A753" i="3" l="1"/>
  <c r="B753" i="3" s="1"/>
  <c r="C753" i="3" l="1"/>
  <c r="D753" i="3" s="1"/>
  <c r="F753" i="3"/>
  <c r="G753" i="3" l="1"/>
  <c r="H753" i="3" s="1"/>
  <c r="A754" i="3" l="1"/>
  <c r="B754" i="3" s="1"/>
  <c r="F754" i="3" l="1"/>
  <c r="C754" i="3"/>
  <c r="D754" i="3" s="1"/>
  <c r="G754" i="3" l="1"/>
  <c r="H754" i="3" s="1"/>
  <c r="A755" i="3" l="1"/>
  <c r="B755" i="3" s="1"/>
  <c r="C755" i="3" l="1"/>
  <c r="D755" i="3" s="1"/>
  <c r="F755" i="3"/>
  <c r="G755" i="3" l="1"/>
  <c r="H755" i="3" s="1"/>
  <c r="A756" i="3" l="1"/>
  <c r="B756" i="3" s="1"/>
  <c r="C756" i="3" l="1"/>
  <c r="D756" i="3" s="1"/>
  <c r="F756" i="3"/>
  <c r="G756" i="3" l="1"/>
  <c r="H756" i="3" s="1"/>
  <c r="A757" i="3" l="1"/>
  <c r="B757" i="3" s="1"/>
  <c r="C757" i="3" l="1"/>
  <c r="D757" i="3" s="1"/>
  <c r="F757" i="3"/>
  <c r="G757" i="3" l="1"/>
  <c r="H757" i="3" s="1"/>
  <c r="A758" i="3" s="1"/>
  <c r="B758" i="3" s="1"/>
  <c r="F758" i="3" l="1"/>
  <c r="C758" i="3"/>
  <c r="D758" i="3" s="1"/>
  <c r="G758" i="3" l="1"/>
  <c r="H758" i="3" s="1"/>
  <c r="A759" i="3" l="1"/>
  <c r="B759" i="3" s="1"/>
  <c r="F759" i="3" l="1"/>
  <c r="C759" i="3"/>
  <c r="D759" i="3" s="1"/>
  <c r="G759" i="3" l="1"/>
  <c r="H759" i="3" s="1"/>
  <c r="A760" i="3" l="1"/>
  <c r="B760" i="3" s="1"/>
  <c r="C760" i="3" l="1"/>
  <c r="D760" i="3" s="1"/>
  <c r="F760" i="3"/>
  <c r="G760" i="3" l="1"/>
  <c r="H760" i="3" s="1"/>
  <c r="A761" i="3" s="1"/>
  <c r="B761" i="3" s="1"/>
  <c r="F761" i="3" l="1"/>
  <c r="C761" i="3"/>
  <c r="D761" i="3" s="1"/>
  <c r="G761" i="3" l="1"/>
  <c r="H761" i="3" s="1"/>
  <c r="A762" i="3" l="1"/>
  <c r="B762" i="3" s="1"/>
  <c r="C762" i="3" l="1"/>
  <c r="D762" i="3" s="1"/>
  <c r="F762" i="3"/>
  <c r="G762" i="3" l="1"/>
  <c r="H762" i="3" s="1"/>
  <c r="A763" i="3" s="1"/>
  <c r="B763" i="3" s="1"/>
  <c r="C763" i="3" l="1"/>
  <c r="D763" i="3" s="1"/>
  <c r="F763" i="3"/>
  <c r="G763" i="3" l="1"/>
  <c r="H763" i="3" s="1"/>
  <c r="A764" i="3" l="1"/>
  <c r="F764" i="3" l="1"/>
  <c r="B764" i="3"/>
  <c r="C764" i="3"/>
  <c r="D764" i="3" l="1"/>
  <c r="G764" i="3" s="1"/>
  <c r="H764" i="3" s="1"/>
  <c r="A765" i="3" l="1"/>
  <c r="B765" i="3" s="1"/>
  <c r="C765" i="3" l="1"/>
  <c r="D765" i="3" s="1"/>
  <c r="F765" i="3"/>
  <c r="G765" i="3" l="1"/>
  <c r="H765" i="3" s="1"/>
  <c r="A766" i="3" s="1"/>
  <c r="B766" i="3" s="1"/>
  <c r="C766" i="3" l="1"/>
  <c r="D766" i="3" s="1"/>
  <c r="F766" i="3"/>
  <c r="G766" i="3" l="1"/>
  <c r="H766" i="3" s="1"/>
  <c r="A767" i="3" s="1"/>
  <c r="B767" i="3" s="1"/>
  <c r="C767" i="3" l="1"/>
  <c r="D767" i="3" s="1"/>
  <c r="F767" i="3"/>
  <c r="G767" i="3" l="1"/>
  <c r="H767" i="3" s="1"/>
  <c r="A768" i="3" s="1"/>
  <c r="C768" i="3" l="1"/>
  <c r="D768" i="3" s="1"/>
  <c r="B768" i="3"/>
  <c r="F768" i="3"/>
  <c r="G768" i="3" s="1"/>
  <c r="H768" i="3" s="1"/>
  <c r="A769" i="3" s="1"/>
  <c r="B769" i="3" s="1"/>
  <c r="C769" i="3" l="1"/>
  <c r="D769" i="3" s="1"/>
  <c r="F769" i="3"/>
  <c r="G769" i="3" l="1"/>
  <c r="H769" i="3" s="1"/>
  <c r="A770" i="3" l="1"/>
  <c r="B770" i="3" s="1"/>
  <c r="F770" i="3" l="1"/>
  <c r="C770" i="3"/>
  <c r="D770" i="3" s="1"/>
  <c r="G770" i="3" l="1"/>
  <c r="H770" i="3" s="1"/>
  <c r="A771" i="3" l="1"/>
  <c r="B771" i="3" s="1"/>
  <c r="C771" i="3" l="1"/>
  <c r="D771" i="3" s="1"/>
  <c r="F771" i="3"/>
  <c r="G771" i="3" l="1"/>
  <c r="H771" i="3" s="1"/>
  <c r="A772" i="3" s="1"/>
  <c r="B772" i="3" s="1"/>
  <c r="C772" i="3" l="1"/>
  <c r="D772" i="3" s="1"/>
  <c r="F772" i="3"/>
  <c r="G772" i="3" l="1"/>
  <c r="H772" i="3" s="1"/>
  <c r="A773" i="3" s="1"/>
  <c r="B773" i="3" s="1"/>
  <c r="F773" i="3" l="1"/>
  <c r="C773" i="3"/>
  <c r="D773" i="3" s="1"/>
  <c r="G773" i="3" l="1"/>
  <c r="H773" i="3" s="1"/>
  <c r="A774" i="3" l="1"/>
  <c r="B774" i="3" s="1"/>
  <c r="F774" i="3" l="1"/>
  <c r="C774" i="3"/>
  <c r="D774" i="3" s="1"/>
  <c r="G774" i="3" l="1"/>
  <c r="H774" i="3" s="1"/>
  <c r="A775" i="3" l="1"/>
  <c r="B775" i="3" s="1"/>
  <c r="C775" i="3" l="1"/>
  <c r="D775" i="3" s="1"/>
  <c r="F775" i="3"/>
  <c r="G775" i="3" l="1"/>
  <c r="H775" i="3" s="1"/>
  <c r="A776" i="3" s="1"/>
  <c r="B776" i="3" s="1"/>
  <c r="F776" i="3" l="1"/>
  <c r="C776" i="3"/>
  <c r="D776" i="3" s="1"/>
  <c r="G776" i="3" l="1"/>
  <c r="H776" i="3" s="1"/>
  <c r="A777" i="3" l="1"/>
  <c r="B777" i="3" s="1"/>
  <c r="C777" i="3" l="1"/>
  <c r="D777" i="3" s="1"/>
  <c r="F777" i="3"/>
  <c r="G777" i="3" l="1"/>
  <c r="H777" i="3" s="1"/>
  <c r="A778" i="3" l="1"/>
  <c r="B778" i="3" s="1"/>
  <c r="C778" i="3" l="1"/>
  <c r="D778" i="3" s="1"/>
  <c r="F778" i="3"/>
  <c r="G778" i="3" l="1"/>
  <c r="H778" i="3" s="1"/>
  <c r="A779" i="3" s="1"/>
  <c r="B779" i="3" s="1"/>
  <c r="F779" i="3" l="1"/>
  <c r="C779" i="3"/>
  <c r="D779" i="3" s="1"/>
  <c r="G779" i="3" l="1"/>
  <c r="H779" i="3" s="1"/>
  <c r="A780" i="3" l="1"/>
  <c r="B780" i="3" s="1"/>
  <c r="C780" i="3" l="1"/>
  <c r="D780" i="3" s="1"/>
  <c r="F780" i="3"/>
  <c r="G780" i="3" l="1"/>
  <c r="H780" i="3" s="1"/>
  <c r="A781" i="3" l="1"/>
  <c r="B781" i="3" s="1"/>
  <c r="C781" i="3" l="1"/>
  <c r="D781" i="3" s="1"/>
  <c r="F781" i="3"/>
  <c r="G781" i="3" l="1"/>
  <c r="H781" i="3" s="1"/>
  <c r="A782" i="3" s="1"/>
  <c r="B782" i="3" s="1"/>
  <c r="C782" i="3" l="1"/>
  <c r="D782" i="3" s="1"/>
  <c r="F782" i="3"/>
  <c r="G782" i="3" l="1"/>
  <c r="H782" i="3" s="1"/>
  <c r="A783" i="3" l="1"/>
  <c r="B783" i="3" s="1"/>
  <c r="C783" i="3" l="1"/>
  <c r="D783" i="3" s="1"/>
  <c r="F783" i="3"/>
  <c r="G783" i="3" l="1"/>
  <c r="H783" i="3" s="1"/>
  <c r="A784" i="3" s="1"/>
  <c r="B784" i="3" s="1"/>
  <c r="F784" i="3" l="1"/>
  <c r="C784" i="3"/>
  <c r="D784" i="3" s="1"/>
  <c r="G784" i="3" l="1"/>
  <c r="H784" i="3" s="1"/>
  <c r="A785" i="3" l="1"/>
  <c r="B785" i="3" s="1"/>
  <c r="C785" i="3" l="1"/>
  <c r="D785" i="3" s="1"/>
  <c r="F785" i="3"/>
  <c r="G785" i="3" l="1"/>
  <c r="H785" i="3" s="1"/>
  <c r="A786" i="3" s="1"/>
  <c r="B786" i="3" s="1"/>
  <c r="C786" i="3" l="1"/>
  <c r="D786" i="3" s="1"/>
  <c r="F786" i="3"/>
  <c r="G786" i="3" l="1"/>
  <c r="H786" i="3" s="1"/>
  <c r="A787" i="3" l="1"/>
  <c r="B787" i="3" s="1"/>
  <c r="C787" i="3" l="1"/>
  <c r="D787" i="3" s="1"/>
  <c r="F787" i="3"/>
  <c r="G787" i="3" l="1"/>
  <c r="H787" i="3" s="1"/>
  <c r="A788" i="3" l="1"/>
  <c r="B788" i="3" s="1"/>
  <c r="C788" i="3" l="1"/>
  <c r="D788" i="3" s="1"/>
  <c r="F788" i="3"/>
  <c r="G788" i="3" l="1"/>
  <c r="H788" i="3" s="1"/>
  <c r="A789" i="3" l="1"/>
  <c r="B789" i="3" s="1"/>
  <c r="C789" i="3" l="1"/>
  <c r="D789" i="3" s="1"/>
  <c r="F789" i="3"/>
  <c r="G789" i="3" l="1"/>
  <c r="H789" i="3" s="1"/>
  <c r="A790" i="3" l="1"/>
  <c r="B790" i="3" s="1"/>
  <c r="F790" i="3" l="1"/>
  <c r="C790" i="3"/>
  <c r="D790" i="3" s="1"/>
  <c r="G790" i="3" l="1"/>
  <c r="H790" i="3" s="1"/>
  <c r="A791" i="3" l="1"/>
  <c r="B791" i="3" s="1"/>
  <c r="C791" i="3" l="1"/>
  <c r="D791" i="3" s="1"/>
  <c r="F791" i="3"/>
  <c r="G791" i="3" l="1"/>
  <c r="H791" i="3" s="1"/>
  <c r="A792" i="3" l="1"/>
  <c r="B792" i="3" s="1"/>
  <c r="C792" i="3" l="1"/>
  <c r="D792" i="3" s="1"/>
  <c r="F792" i="3"/>
  <c r="G792" i="3" l="1"/>
  <c r="H792" i="3" s="1"/>
  <c r="A793" i="3" l="1"/>
  <c r="B793" i="3" s="1"/>
  <c r="F793" i="3" l="1"/>
  <c r="C793" i="3"/>
  <c r="D793" i="3" s="1"/>
  <c r="G793" i="3" l="1"/>
  <c r="H793" i="3" s="1"/>
  <c r="A794" i="3" l="1"/>
  <c r="B794" i="3" s="1"/>
  <c r="F794" i="3" l="1"/>
  <c r="C794" i="3"/>
  <c r="D794" i="3" s="1"/>
  <c r="G794" i="3" l="1"/>
  <c r="H794" i="3" s="1"/>
  <c r="A795" i="3" l="1"/>
  <c r="B795" i="3" s="1"/>
  <c r="C795" i="3" l="1"/>
  <c r="D795" i="3" s="1"/>
  <c r="F795" i="3"/>
  <c r="G795" i="3" l="1"/>
  <c r="H795" i="3" s="1"/>
  <c r="A796" i="3" l="1"/>
  <c r="B796" i="3" s="1"/>
  <c r="F796" i="3" l="1"/>
  <c r="C796" i="3"/>
  <c r="D796" i="3" s="1"/>
  <c r="G796" i="3" l="1"/>
  <c r="H796" i="3" s="1"/>
  <c r="A797" i="3" l="1"/>
  <c r="B797" i="3" s="1"/>
  <c r="F797" i="3" l="1"/>
  <c r="C797" i="3"/>
  <c r="D797" i="3" s="1"/>
  <c r="G797" i="3" l="1"/>
  <c r="H797" i="3" s="1"/>
  <c r="A798" i="3" l="1"/>
  <c r="B798" i="3" s="1"/>
  <c r="C798" i="3" l="1"/>
  <c r="D798" i="3" s="1"/>
  <c r="F798" i="3"/>
  <c r="G798" i="3" l="1"/>
  <c r="H798" i="3" s="1"/>
  <c r="A799" i="3" s="1"/>
  <c r="B799" i="3" s="1"/>
  <c r="F799" i="3" l="1"/>
  <c r="C799" i="3"/>
  <c r="D799" i="3" s="1"/>
  <c r="G799" i="3" l="1"/>
  <c r="H799" i="3" s="1"/>
  <c r="A800" i="3" l="1"/>
  <c r="B800" i="3" s="1"/>
  <c r="F800" i="3" l="1"/>
  <c r="C800" i="3"/>
  <c r="D800" i="3" s="1"/>
  <c r="G800" i="3" l="1"/>
  <c r="H800" i="3" s="1"/>
  <c r="A801" i="3" l="1"/>
  <c r="B801" i="3" s="1"/>
  <c r="C801" i="3" l="1"/>
  <c r="D801" i="3" s="1"/>
  <c r="F801" i="3"/>
  <c r="G801" i="3" l="1"/>
  <c r="H801" i="3" s="1"/>
  <c r="A802" i="3" s="1"/>
  <c r="B802" i="3" s="1"/>
  <c r="F802" i="3" l="1"/>
  <c r="C802" i="3"/>
  <c r="D802" i="3" s="1"/>
  <c r="G802" i="3" l="1"/>
  <c r="H802" i="3" s="1"/>
  <c r="A803" i="3" l="1"/>
  <c r="B803" i="3" s="1"/>
  <c r="F803" i="3" l="1"/>
  <c r="C803" i="3"/>
  <c r="D803" i="3" s="1"/>
  <c r="G803" i="3" l="1"/>
  <c r="H803" i="3" s="1"/>
  <c r="A804" i="3" l="1"/>
  <c r="B804" i="3" s="1"/>
  <c r="C804" i="3" l="1"/>
  <c r="D804" i="3" s="1"/>
  <c r="F804" i="3"/>
  <c r="G804" i="3" s="1"/>
  <c r="H804" i="3" s="1"/>
  <c r="A805" i="3" l="1"/>
  <c r="B805" i="3" s="1"/>
  <c r="F805" i="3" l="1"/>
  <c r="C805" i="3"/>
  <c r="D805" i="3" s="1"/>
  <c r="G805" i="3" l="1"/>
  <c r="H805" i="3" s="1"/>
  <c r="A806" i="3" l="1"/>
  <c r="B806" i="3" s="1"/>
  <c r="F806" i="3" l="1"/>
  <c r="C806" i="3"/>
  <c r="D806" i="3" s="1"/>
  <c r="G806" i="3" l="1"/>
  <c r="H806" i="3" s="1"/>
  <c r="A807" i="3" l="1"/>
  <c r="B807" i="3" s="1"/>
  <c r="C807" i="3" l="1"/>
  <c r="D807" i="3" s="1"/>
  <c r="F807" i="3"/>
  <c r="G807" i="3" l="1"/>
  <c r="H807" i="3" s="1"/>
  <c r="A808" i="3" s="1"/>
  <c r="B808" i="3" s="1"/>
  <c r="F808" i="3" l="1"/>
  <c r="C808" i="3"/>
  <c r="D808" i="3" s="1"/>
  <c r="G808" i="3" l="1"/>
  <c r="H808" i="3" s="1"/>
  <c r="A809" i="3" l="1"/>
  <c r="B809" i="3" s="1"/>
  <c r="F809" i="3" l="1"/>
  <c r="C809" i="3"/>
  <c r="D809" i="3" s="1"/>
  <c r="G809" i="3" l="1"/>
  <c r="H809" i="3" s="1"/>
  <c r="A810" i="3" l="1"/>
  <c r="B810" i="3" s="1"/>
  <c r="C810" i="3" l="1"/>
  <c r="D810" i="3" s="1"/>
  <c r="F810" i="3"/>
  <c r="G810" i="3" l="1"/>
  <c r="H810" i="3" s="1"/>
  <c r="A811" i="3" l="1"/>
  <c r="B811" i="3" s="1"/>
  <c r="C811" i="3" l="1"/>
  <c r="D811" i="3" s="1"/>
  <c r="F811" i="3"/>
  <c r="G811" i="3" l="1"/>
  <c r="H811" i="3" s="1"/>
  <c r="A812" i="3" l="1"/>
  <c r="B812" i="3" s="1"/>
  <c r="C812" i="3" l="1"/>
  <c r="D812" i="3" s="1"/>
  <c r="F812" i="3"/>
  <c r="G812" i="3" l="1"/>
  <c r="H812" i="3" s="1"/>
  <c r="A813" i="3" l="1"/>
  <c r="B813" i="3" s="1"/>
  <c r="F813" i="3" l="1"/>
  <c r="C813" i="3"/>
  <c r="D813" i="3" s="1"/>
  <c r="G813" i="3" l="1"/>
  <c r="H813" i="3" s="1"/>
  <c r="A814" i="3" l="1"/>
  <c r="B814" i="3" s="1"/>
  <c r="F814" i="3" l="1"/>
  <c r="C814" i="3"/>
  <c r="D814" i="3" s="1"/>
  <c r="G814" i="3" l="1"/>
  <c r="H814" i="3" s="1"/>
  <c r="A815" i="3" l="1"/>
  <c r="B815" i="3" s="1"/>
  <c r="C815" i="3" l="1"/>
  <c r="D815" i="3" s="1"/>
  <c r="F815" i="3"/>
  <c r="G815" i="3" l="1"/>
  <c r="H815" i="3" s="1"/>
  <c r="A816" i="3" s="1"/>
  <c r="B816" i="3" s="1"/>
  <c r="C816" i="3" l="1"/>
  <c r="D816" i="3" s="1"/>
  <c r="F816" i="3"/>
  <c r="G816" i="3" l="1"/>
  <c r="H816" i="3" s="1"/>
  <c r="A817" i="3" l="1"/>
  <c r="B817" i="3" s="1"/>
  <c r="C817" i="3" l="1"/>
  <c r="D817" i="3" s="1"/>
  <c r="F817" i="3"/>
  <c r="G817" i="3" l="1"/>
  <c r="H817" i="3" s="1"/>
  <c r="A818" i="3" l="1"/>
  <c r="B818" i="3" s="1"/>
  <c r="F818" i="3" l="1"/>
  <c r="C818" i="3"/>
  <c r="D818" i="3" s="1"/>
  <c r="G818" i="3" l="1"/>
  <c r="H818" i="3" s="1"/>
  <c r="A819" i="3" l="1"/>
  <c r="B819" i="3" s="1"/>
  <c r="F819" i="3" l="1"/>
  <c r="C819" i="3"/>
  <c r="D819" i="3" s="1"/>
  <c r="G819" i="3" l="1"/>
  <c r="H819" i="3" s="1"/>
  <c r="A820" i="3" l="1"/>
  <c r="B820" i="3" s="1"/>
  <c r="C820" i="3" l="1"/>
  <c r="D820" i="3" s="1"/>
  <c r="F820" i="3"/>
  <c r="G820" i="3" l="1"/>
  <c r="H820" i="3" s="1"/>
  <c r="A821" i="3" s="1"/>
  <c r="B821" i="3" s="1"/>
  <c r="F821" i="3" l="1"/>
  <c r="C821" i="3"/>
  <c r="D821" i="3" s="1"/>
  <c r="G821" i="3" l="1"/>
  <c r="H821" i="3" s="1"/>
  <c r="A822" i="3" l="1"/>
  <c r="B822" i="3" s="1"/>
  <c r="C822" i="3" l="1"/>
  <c r="D822" i="3" s="1"/>
  <c r="F822" i="3"/>
  <c r="G822" i="3" l="1"/>
  <c r="H822" i="3" s="1"/>
  <c r="A823" i="3" s="1"/>
  <c r="B823" i="3" s="1"/>
  <c r="C823" i="3" l="1"/>
  <c r="D823" i="3" s="1"/>
  <c r="F823" i="3"/>
  <c r="G823" i="3" l="1"/>
  <c r="H823" i="3" s="1"/>
  <c r="A824" i="3" l="1"/>
  <c r="B824" i="3" s="1"/>
  <c r="F824" i="3" l="1"/>
  <c r="C824" i="3"/>
  <c r="D824" i="3" s="1"/>
  <c r="G824" i="3" l="1"/>
  <c r="H824" i="3" s="1"/>
  <c r="A825" i="3" l="1"/>
  <c r="B825" i="3" s="1"/>
  <c r="C825" i="3" l="1"/>
  <c r="D825" i="3" s="1"/>
  <c r="F825" i="3"/>
  <c r="G825" i="3" l="1"/>
  <c r="H825" i="3" s="1"/>
  <c r="A826" i="3" s="1"/>
  <c r="B826" i="3" s="1"/>
  <c r="C826" i="3" l="1"/>
  <c r="D826" i="3" s="1"/>
  <c r="F826" i="3"/>
  <c r="G826" i="3" l="1"/>
  <c r="H826" i="3" s="1"/>
  <c r="A827" i="3" s="1"/>
  <c r="B827" i="3" s="1"/>
  <c r="C827" i="3" l="1"/>
  <c r="D827" i="3" s="1"/>
  <c r="F827" i="3"/>
  <c r="G827" i="3" l="1"/>
  <c r="H827" i="3" s="1"/>
  <c r="A828" i="3" s="1"/>
  <c r="B828" i="3" s="1"/>
  <c r="C828" i="3" l="1"/>
  <c r="D828" i="3" s="1"/>
  <c r="F828" i="3"/>
  <c r="G828" i="3" l="1"/>
  <c r="H828" i="3" s="1"/>
  <c r="A829" i="3" s="1"/>
  <c r="B829" i="3" s="1"/>
  <c r="C829" i="3" l="1"/>
  <c r="D829" i="3" s="1"/>
  <c r="F829" i="3"/>
  <c r="G829" i="3" s="1"/>
  <c r="H829" i="3" s="1"/>
  <c r="A830" i="3" l="1"/>
  <c r="B830" i="3" s="1"/>
  <c r="C830" i="3" l="1"/>
  <c r="D830" i="3" s="1"/>
  <c r="F830" i="3"/>
  <c r="G830" i="3" l="1"/>
  <c r="H830" i="3" s="1"/>
  <c r="A831" i="3" s="1"/>
  <c r="B831" i="3" s="1"/>
  <c r="C831" i="3" l="1"/>
  <c r="D831" i="3" s="1"/>
  <c r="F831" i="3"/>
  <c r="G831" i="3" l="1"/>
  <c r="H831" i="3" s="1"/>
  <c r="A832" i="3" s="1"/>
  <c r="B832" i="3" s="1"/>
  <c r="F832" i="3" l="1"/>
  <c r="C832" i="3"/>
  <c r="D832" i="3" s="1"/>
  <c r="G832" i="3" l="1"/>
  <c r="H832" i="3" s="1"/>
  <c r="A833" i="3" l="1"/>
  <c r="B833" i="3" s="1"/>
  <c r="C833" i="3" l="1"/>
  <c r="D833" i="3" s="1"/>
  <c r="F833" i="3"/>
  <c r="G833" i="3" l="1"/>
  <c r="H833" i="3" s="1"/>
  <c r="A834" i="3" s="1"/>
  <c r="B834" i="3" s="1"/>
  <c r="C834" i="3" l="1"/>
  <c r="D834" i="3" s="1"/>
  <c r="F834" i="3"/>
  <c r="G834" i="3" l="1"/>
  <c r="H834" i="3" s="1"/>
  <c r="A835" i="3" s="1"/>
  <c r="B835" i="3" s="1"/>
  <c r="F835" i="3" l="1"/>
  <c r="C835" i="3"/>
  <c r="D835" i="3" s="1"/>
  <c r="G835" i="3" l="1"/>
  <c r="H835" i="3" s="1"/>
  <c r="A836" i="3" l="1"/>
  <c r="B836" i="3" s="1"/>
  <c r="F836" i="3" l="1"/>
  <c r="C836" i="3"/>
  <c r="D836" i="3" s="1"/>
  <c r="G836" i="3" l="1"/>
  <c r="H836" i="3" s="1"/>
  <c r="A837" i="3" l="1"/>
  <c r="B837" i="3" s="1"/>
  <c r="F837" i="3" l="1"/>
  <c r="C837" i="3"/>
  <c r="D837" i="3" s="1"/>
  <c r="G837" i="3" l="1"/>
  <c r="H837" i="3" s="1"/>
  <c r="A838" i="3" l="1"/>
  <c r="B838" i="3" s="1"/>
  <c r="C838" i="3" l="1"/>
  <c r="D838" i="3" s="1"/>
  <c r="F838" i="3"/>
  <c r="G838" i="3" l="1"/>
  <c r="H838" i="3" s="1"/>
  <c r="A839" i="3" l="1"/>
  <c r="B839" i="3" s="1"/>
  <c r="F839" i="3" l="1"/>
  <c r="C839" i="3"/>
  <c r="D839" i="3" s="1"/>
  <c r="G839" i="3" l="1"/>
  <c r="H839" i="3" s="1"/>
  <c r="A840" i="3" l="1"/>
  <c r="B840" i="3" s="1"/>
  <c r="F840" i="3" l="1"/>
  <c r="C840" i="3"/>
  <c r="D840" i="3" s="1"/>
  <c r="G840" i="3" l="1"/>
  <c r="H840" i="3" s="1"/>
  <c r="A841" i="3" l="1"/>
  <c r="B841" i="3" s="1"/>
  <c r="C841" i="3" l="1"/>
  <c r="D841" i="3" s="1"/>
  <c r="F841" i="3"/>
  <c r="G841" i="3" l="1"/>
  <c r="H841" i="3" s="1"/>
  <c r="A842" i="3" s="1"/>
  <c r="B842" i="3" s="1"/>
  <c r="F842" i="3" l="1"/>
  <c r="C842" i="3"/>
  <c r="D842" i="3" s="1"/>
  <c r="G842" i="3" l="1"/>
  <c r="H842" i="3" s="1"/>
  <c r="A843" i="3" l="1"/>
  <c r="B843" i="3" s="1"/>
  <c r="F843" i="3" l="1"/>
  <c r="C843" i="3"/>
  <c r="D843" i="3" s="1"/>
  <c r="G843" i="3" l="1"/>
  <c r="H843" i="3" s="1"/>
  <c r="A844" i="3" l="1"/>
  <c r="B844" i="3" s="1"/>
  <c r="C844" i="3" l="1"/>
  <c r="D844" i="3" s="1"/>
  <c r="F844" i="3"/>
  <c r="G844" i="3" l="1"/>
  <c r="H844" i="3" s="1"/>
  <c r="A845" i="3" s="1"/>
  <c r="B845" i="3" s="1"/>
  <c r="F845" i="3" l="1"/>
  <c r="C845" i="3"/>
  <c r="D845" i="3" s="1"/>
  <c r="G845" i="3" l="1"/>
  <c r="H845" i="3" s="1"/>
  <c r="A846" i="3" l="1"/>
  <c r="B846" i="3" s="1"/>
  <c r="F846" i="3" l="1"/>
  <c r="C846" i="3"/>
  <c r="D846" i="3" s="1"/>
  <c r="G846" i="3" l="1"/>
  <c r="H846" i="3" s="1"/>
  <c r="A847" i="3" l="1"/>
  <c r="B847" i="3" s="1"/>
  <c r="C847" i="3" l="1"/>
  <c r="D847" i="3" s="1"/>
  <c r="F847" i="3"/>
  <c r="G847" i="3" l="1"/>
  <c r="H847" i="3" s="1"/>
  <c r="A848" i="3" l="1"/>
  <c r="B848" i="3" s="1"/>
  <c r="C848" i="3" l="1"/>
  <c r="D848" i="3" s="1"/>
  <c r="F848" i="3"/>
  <c r="G848" i="3" l="1"/>
  <c r="H848" i="3" s="1"/>
  <c r="A849" i="3" s="1"/>
  <c r="B849" i="3" s="1"/>
  <c r="F849" i="3" l="1"/>
  <c r="C849" i="3"/>
  <c r="D849" i="3" s="1"/>
  <c r="G849" i="3" l="1"/>
  <c r="H849" i="3" s="1"/>
  <c r="A850" i="3" l="1"/>
  <c r="B850" i="3" s="1"/>
  <c r="C850" i="3" l="1"/>
  <c r="D850" i="3" s="1"/>
  <c r="F850" i="3"/>
  <c r="G850" i="3" s="1"/>
  <c r="H850" i="3" s="1"/>
  <c r="A851" i="3" l="1"/>
  <c r="B851" i="3" s="1"/>
  <c r="C851" i="3" l="1"/>
  <c r="D851" i="3" s="1"/>
  <c r="F851" i="3"/>
  <c r="G851" i="3" l="1"/>
  <c r="H851" i="3" s="1"/>
  <c r="A852" i="3" s="1"/>
  <c r="B852" i="3" s="1"/>
  <c r="C852" i="3" l="1"/>
  <c r="D852" i="3" s="1"/>
  <c r="F852" i="3"/>
  <c r="G852" i="3" l="1"/>
  <c r="H852" i="3" s="1"/>
  <c r="A853" i="3" s="1"/>
  <c r="B853" i="3" s="1"/>
  <c r="C853" i="3" l="1"/>
  <c r="D853" i="3" s="1"/>
  <c r="F853" i="3"/>
  <c r="G853" i="3" l="1"/>
  <c r="H853" i="3" s="1"/>
  <c r="A854" i="3" l="1"/>
  <c r="B854" i="3" s="1"/>
  <c r="C854" i="3" l="1"/>
  <c r="D854" i="3" s="1"/>
  <c r="F854" i="3"/>
  <c r="G854" i="3" l="1"/>
  <c r="H854" i="3" s="1"/>
  <c r="A855" i="3" s="1"/>
  <c r="B855" i="3" s="1"/>
  <c r="F855" i="3" l="1"/>
  <c r="C855" i="3"/>
  <c r="D855" i="3" s="1"/>
  <c r="G855" i="3" l="1"/>
  <c r="H855" i="3" s="1"/>
  <c r="A856" i="3" s="1"/>
  <c r="B856" i="3" s="1"/>
  <c r="F856" i="3" l="1"/>
  <c r="C856" i="3"/>
  <c r="D856" i="3" s="1"/>
  <c r="G856" i="3" l="1"/>
  <c r="H856" i="3" s="1"/>
  <c r="A857" i="3" l="1"/>
  <c r="B857" i="3" s="1"/>
  <c r="C857" i="3" l="1"/>
  <c r="D857" i="3" s="1"/>
  <c r="F857" i="3"/>
  <c r="G857" i="3" l="1"/>
  <c r="H857" i="3" s="1"/>
  <c r="A858" i="3" l="1"/>
  <c r="B858" i="3" s="1"/>
  <c r="F858" i="3" l="1"/>
  <c r="C858" i="3"/>
  <c r="D858" i="3" s="1"/>
  <c r="G858" i="3" l="1"/>
  <c r="H858" i="3" s="1"/>
  <c r="A859" i="3" l="1"/>
  <c r="B859" i="3" s="1"/>
  <c r="C859" i="3" l="1"/>
  <c r="D859" i="3" s="1"/>
  <c r="F859" i="3"/>
  <c r="G859" i="3" l="1"/>
  <c r="H859" i="3" s="1"/>
  <c r="A860" i="3" l="1"/>
  <c r="B860" i="3" s="1"/>
  <c r="C860" i="3" l="1"/>
  <c r="D860" i="3" s="1"/>
  <c r="F860" i="3"/>
  <c r="G860" i="3" l="1"/>
  <c r="H860" i="3" s="1"/>
  <c r="A861" i="3" s="1"/>
  <c r="B861" i="3" s="1"/>
  <c r="F861" i="3" l="1"/>
  <c r="C861" i="3"/>
  <c r="D861" i="3" s="1"/>
  <c r="G861" i="3" l="1"/>
  <c r="H861" i="3" s="1"/>
  <c r="A862" i="3" l="1"/>
  <c r="B862" i="3" s="1"/>
  <c r="C862" i="3" l="1"/>
  <c r="D862" i="3" s="1"/>
  <c r="F862" i="3"/>
  <c r="G862" i="3" l="1"/>
  <c r="H862" i="3" s="1"/>
  <c r="A863" i="3" l="1"/>
  <c r="B863" i="3" s="1"/>
  <c r="C863" i="3" l="1"/>
  <c r="D863" i="3" s="1"/>
  <c r="F863" i="3"/>
  <c r="G863" i="3" l="1"/>
  <c r="H863" i="3" s="1"/>
  <c r="A864" i="3" l="1"/>
  <c r="B864" i="3" s="1"/>
  <c r="C864" i="3" l="1"/>
  <c r="D864" i="3" s="1"/>
  <c r="F864" i="3"/>
  <c r="G864" i="3" l="1"/>
  <c r="H864" i="3" s="1"/>
  <c r="A865" i="3" s="1"/>
  <c r="B865" i="3" s="1"/>
  <c r="F865" i="3" l="1"/>
  <c r="C865" i="3"/>
  <c r="D865" i="3" s="1"/>
  <c r="G865" i="3" l="1"/>
  <c r="H865" i="3" s="1"/>
  <c r="A866" i="3" l="1"/>
  <c r="B866" i="3" s="1"/>
  <c r="C866" i="3" l="1"/>
  <c r="D866" i="3" s="1"/>
  <c r="F866" i="3"/>
  <c r="G866" i="3" l="1"/>
  <c r="H866" i="3" s="1"/>
  <c r="A867" i="3" l="1"/>
  <c r="B867" i="3" s="1"/>
  <c r="C867" i="3" l="1"/>
  <c r="D867" i="3" s="1"/>
  <c r="F867" i="3"/>
  <c r="G867" i="3" l="1"/>
  <c r="H867" i="3" s="1"/>
  <c r="A868" i="3" l="1"/>
  <c r="B868" i="3" s="1"/>
  <c r="F868" i="3" l="1"/>
  <c r="C868" i="3"/>
  <c r="D868" i="3" s="1"/>
  <c r="G868" i="3" l="1"/>
  <c r="H868" i="3" s="1"/>
  <c r="A869" i="3" l="1"/>
  <c r="B869" i="3" s="1"/>
  <c r="C869" i="3" l="1"/>
  <c r="D869" i="3" s="1"/>
  <c r="F869" i="3"/>
  <c r="G869" i="3" l="1"/>
  <c r="H869" i="3" s="1"/>
  <c r="A870" i="3" l="1"/>
  <c r="B870" i="3" s="1"/>
  <c r="C870" i="3" l="1"/>
  <c r="D870" i="3" s="1"/>
  <c r="F870" i="3"/>
  <c r="G870" i="3" s="1"/>
  <c r="H870" i="3" s="1"/>
  <c r="A871" i="3" l="1"/>
  <c r="B871" i="3" s="1"/>
  <c r="C871" i="3" l="1"/>
  <c r="D871" i="3" s="1"/>
  <c r="F871" i="3"/>
  <c r="G871" i="3" l="1"/>
  <c r="H871" i="3" s="1"/>
  <c r="A872" i="3" l="1"/>
  <c r="B872" i="3" s="1"/>
  <c r="F872" i="3" l="1"/>
  <c r="C872" i="3"/>
  <c r="D872" i="3" s="1"/>
  <c r="G872" i="3" l="1"/>
  <c r="H872" i="3" s="1"/>
  <c r="A873" i="3" l="1"/>
  <c r="B873" i="3" s="1"/>
  <c r="C873" i="3" l="1"/>
  <c r="D873" i="3" s="1"/>
  <c r="F873" i="3"/>
  <c r="G873" i="3" l="1"/>
  <c r="H873" i="3" s="1"/>
  <c r="A874" i="3" l="1"/>
  <c r="B874" i="3" s="1"/>
  <c r="C874" i="3" l="1"/>
  <c r="D874" i="3" s="1"/>
  <c r="F874" i="3"/>
  <c r="G874" i="3" l="1"/>
  <c r="H874" i="3" s="1"/>
  <c r="A875" i="3" s="1"/>
  <c r="B875" i="3" s="1"/>
  <c r="F875" i="3" l="1"/>
  <c r="C875" i="3"/>
  <c r="D875" i="3" s="1"/>
  <c r="G875" i="3" l="1"/>
  <c r="H875" i="3" s="1"/>
  <c r="A876" i="3" l="1"/>
  <c r="B876" i="3" s="1"/>
  <c r="F876" i="3" l="1"/>
  <c r="C876" i="3"/>
  <c r="D876" i="3" s="1"/>
  <c r="G876" i="3" l="1"/>
  <c r="H876" i="3" s="1"/>
  <c r="A877" i="3" l="1"/>
  <c r="B877" i="3" s="1"/>
  <c r="C877" i="3" l="1"/>
  <c r="D877" i="3" s="1"/>
  <c r="F877" i="3"/>
  <c r="G877" i="3" l="1"/>
  <c r="H877" i="3" s="1"/>
  <c r="A878" i="3" s="1"/>
  <c r="B878" i="3" s="1"/>
  <c r="C878" i="3" l="1"/>
  <c r="D878" i="3" s="1"/>
  <c r="F878" i="3"/>
  <c r="G878" i="3" l="1"/>
  <c r="H878" i="3" s="1"/>
  <c r="A879" i="3" s="1"/>
  <c r="B879" i="3" s="1"/>
  <c r="F879" i="3" l="1"/>
  <c r="C879" i="3"/>
  <c r="D879" i="3" s="1"/>
  <c r="G879" i="3" l="1"/>
  <c r="H879" i="3" s="1"/>
  <c r="A880" i="3" l="1"/>
  <c r="B880" i="3" s="1"/>
  <c r="F880" i="3" l="1"/>
  <c r="C880" i="3"/>
  <c r="D880" i="3" s="1"/>
  <c r="G880" i="3" l="1"/>
  <c r="H880" i="3" s="1"/>
  <c r="A881" i="3" l="1"/>
  <c r="B881" i="3" s="1"/>
  <c r="C881" i="3" l="1"/>
  <c r="D881" i="3" s="1"/>
  <c r="F881" i="3"/>
  <c r="G881" i="3" s="1"/>
  <c r="H881" i="3" s="1"/>
  <c r="A882" i="3" l="1"/>
  <c r="B882" i="3" s="1"/>
  <c r="F882" i="3" l="1"/>
  <c r="C882" i="3"/>
  <c r="D882" i="3" s="1"/>
  <c r="G882" i="3" l="1"/>
  <c r="H882" i="3" s="1"/>
  <c r="A883" i="3" l="1"/>
  <c r="B883" i="3" s="1"/>
  <c r="F883" i="3" l="1"/>
  <c r="C883" i="3"/>
  <c r="D883" i="3" s="1"/>
  <c r="G883" i="3" l="1"/>
  <c r="H883" i="3" s="1"/>
  <c r="A884" i="3" l="1"/>
  <c r="B884" i="3" s="1"/>
  <c r="C884" i="3" l="1"/>
  <c r="D884" i="3" s="1"/>
  <c r="F884" i="3"/>
  <c r="G884" i="3" s="1"/>
  <c r="H884" i="3" s="1"/>
  <c r="A885" i="3" l="1"/>
  <c r="B885" i="3" s="1"/>
  <c r="F885" i="3" l="1"/>
  <c r="C885" i="3"/>
  <c r="D885" i="3" s="1"/>
  <c r="G885" i="3" l="1"/>
  <c r="H885" i="3" s="1"/>
  <c r="A886" i="3" l="1"/>
  <c r="B886" i="3" s="1"/>
  <c r="C886" i="3" l="1"/>
  <c r="D886" i="3" s="1"/>
  <c r="F886" i="3"/>
  <c r="G886" i="3" l="1"/>
  <c r="H886" i="3" s="1"/>
  <c r="A887" i="3" l="1"/>
  <c r="B887" i="3" s="1"/>
  <c r="C887" i="3" l="1"/>
  <c r="D887" i="3" s="1"/>
  <c r="F887" i="3"/>
  <c r="G887" i="3" l="1"/>
  <c r="H887" i="3" s="1"/>
  <c r="A888" i="3" l="1"/>
  <c r="B888" i="3" s="1"/>
  <c r="F888" i="3" l="1"/>
  <c r="C888" i="3"/>
  <c r="D888" i="3" s="1"/>
  <c r="G888" i="3" l="1"/>
  <c r="H888" i="3" s="1"/>
  <c r="A889" i="3" l="1"/>
  <c r="B889" i="3" s="1"/>
  <c r="C889" i="3" l="1"/>
  <c r="D889" i="3" s="1"/>
  <c r="F889" i="3"/>
  <c r="G889" i="3" l="1"/>
  <c r="H889" i="3" s="1"/>
  <c r="A890" i="3" s="1"/>
  <c r="B890" i="3" s="1"/>
  <c r="C890" i="3" l="1"/>
  <c r="D890" i="3" s="1"/>
  <c r="F890" i="3"/>
  <c r="G890" i="3" l="1"/>
  <c r="H890" i="3" s="1"/>
  <c r="A891" i="3" l="1"/>
  <c r="B891" i="3" s="1"/>
  <c r="F891" i="3" l="1"/>
  <c r="C891" i="3"/>
  <c r="D891" i="3" s="1"/>
  <c r="G891" i="3" l="1"/>
  <c r="H891" i="3" s="1"/>
  <c r="A892" i="3" l="1"/>
  <c r="B892" i="3" s="1"/>
  <c r="C892" i="3" l="1"/>
  <c r="D892" i="3" s="1"/>
  <c r="F892" i="3"/>
  <c r="G892" i="3" l="1"/>
  <c r="H892" i="3" s="1"/>
  <c r="A893" i="3" l="1"/>
  <c r="B893" i="3" s="1"/>
  <c r="C893" i="3" l="1"/>
  <c r="D893" i="3" s="1"/>
  <c r="F893" i="3"/>
  <c r="G893" i="3" l="1"/>
  <c r="H893" i="3" s="1"/>
  <c r="A894" i="3" l="1"/>
  <c r="B894" i="3" s="1"/>
  <c r="F894" i="3" l="1"/>
  <c r="C894" i="3"/>
  <c r="D894" i="3" s="1"/>
  <c r="G894" i="3" l="1"/>
  <c r="H894" i="3" s="1"/>
  <c r="A895" i="3" l="1"/>
  <c r="B895" i="3" s="1"/>
  <c r="C895" i="3" l="1"/>
  <c r="D895" i="3" s="1"/>
  <c r="F895" i="3"/>
  <c r="G895" i="3" l="1"/>
  <c r="H895" i="3" s="1"/>
  <c r="A896" i="3" l="1"/>
  <c r="B896" i="3" s="1"/>
  <c r="C896" i="3" l="1"/>
  <c r="D896" i="3" s="1"/>
  <c r="F896" i="3"/>
  <c r="G896" i="3" l="1"/>
  <c r="H896" i="3" s="1"/>
  <c r="A897" i="3" l="1"/>
  <c r="B897" i="3" s="1"/>
  <c r="F897" i="3" l="1"/>
  <c r="C897" i="3"/>
  <c r="D897" i="3" s="1"/>
  <c r="G897" i="3" l="1"/>
  <c r="H897" i="3" s="1"/>
  <c r="A898" i="3" l="1"/>
  <c r="B898" i="3" s="1"/>
  <c r="F898" i="3" l="1"/>
  <c r="C898" i="3"/>
  <c r="D898" i="3" s="1"/>
  <c r="G898" i="3" l="1"/>
  <c r="H898" i="3" s="1"/>
  <c r="A899" i="3" l="1"/>
  <c r="B899" i="3" s="1"/>
  <c r="C899" i="3" l="1"/>
  <c r="D899" i="3" s="1"/>
  <c r="F899" i="3"/>
  <c r="G899" i="3" l="1"/>
  <c r="H899" i="3" s="1"/>
  <c r="A900" i="3" l="1"/>
  <c r="B900" i="3" s="1"/>
  <c r="F900" i="3" l="1"/>
  <c r="C900" i="3"/>
  <c r="D900" i="3" s="1"/>
  <c r="G900" i="3" l="1"/>
  <c r="H900" i="3" s="1"/>
  <c r="A901" i="3" l="1"/>
  <c r="B901" i="3" s="1"/>
  <c r="F901" i="3" l="1"/>
  <c r="C901" i="3"/>
  <c r="D901" i="3" s="1"/>
  <c r="G901" i="3" l="1"/>
  <c r="H901" i="3" s="1"/>
  <c r="A902" i="3" l="1"/>
  <c r="B902" i="3" s="1"/>
  <c r="F902" i="3" l="1"/>
  <c r="C902" i="3"/>
  <c r="D902" i="3" s="1"/>
  <c r="G902" i="3" l="1"/>
  <c r="H902" i="3" s="1"/>
  <c r="A903" i="3" l="1"/>
  <c r="B903" i="3" s="1"/>
  <c r="C903" i="3" l="1"/>
  <c r="D903" i="3" s="1"/>
  <c r="F903" i="3"/>
  <c r="G903" i="3" l="1"/>
  <c r="H903" i="3" s="1"/>
  <c r="A904" i="3" l="1"/>
  <c r="B904" i="3" s="1"/>
  <c r="C904" i="3" l="1"/>
  <c r="D904" i="3" s="1"/>
  <c r="F904" i="3"/>
  <c r="G904" i="3" s="1"/>
  <c r="H904" i="3" s="1"/>
  <c r="A905" i="3" l="1"/>
  <c r="B905" i="3" s="1"/>
  <c r="F905" i="3" l="1"/>
  <c r="C905" i="3"/>
  <c r="D905" i="3" s="1"/>
  <c r="G905" i="3" l="1"/>
  <c r="H905" i="3" s="1"/>
  <c r="A906" i="3" l="1"/>
  <c r="B906" i="3" s="1"/>
  <c r="C906" i="3" l="1"/>
  <c r="D906" i="3" s="1"/>
  <c r="F906" i="3"/>
  <c r="G906" i="3" l="1"/>
  <c r="H906" i="3" s="1"/>
  <c r="A907" i="3" s="1"/>
  <c r="B907" i="3" s="1"/>
  <c r="C907" i="3" l="1"/>
  <c r="D907" i="3" s="1"/>
  <c r="F907" i="3"/>
  <c r="G907" i="3" l="1"/>
  <c r="H907" i="3" s="1"/>
  <c r="A908" i="3" l="1"/>
  <c r="B908" i="3" s="1"/>
  <c r="F908" i="3" l="1"/>
  <c r="C908" i="3"/>
  <c r="D908" i="3" s="1"/>
  <c r="G908" i="3" l="1"/>
  <c r="H908" i="3" s="1"/>
  <c r="A909" i="3" l="1"/>
  <c r="B909" i="3" s="1"/>
  <c r="F909" i="3" l="1"/>
  <c r="C909" i="3"/>
  <c r="D909" i="3" s="1"/>
  <c r="G909" i="3" l="1"/>
  <c r="H909" i="3" s="1"/>
  <c r="A910" i="3" l="1"/>
  <c r="B910" i="3" s="1"/>
  <c r="C910" i="3" l="1"/>
  <c r="D910" i="3" s="1"/>
  <c r="F910" i="3"/>
  <c r="G910" i="3" l="1"/>
  <c r="H910" i="3" s="1"/>
  <c r="A911" i="3" l="1"/>
  <c r="B911" i="3" s="1"/>
  <c r="F911" i="3" l="1"/>
  <c r="C911" i="3"/>
  <c r="D911" i="3" s="1"/>
  <c r="G911" i="3" l="1"/>
  <c r="H911" i="3" s="1"/>
  <c r="A912" i="3" l="1"/>
  <c r="B912" i="3" s="1"/>
  <c r="F912" i="3" l="1"/>
  <c r="C912" i="3"/>
  <c r="D912" i="3" s="1"/>
  <c r="G912" i="3" l="1"/>
  <c r="H912" i="3" s="1"/>
  <c r="A913" i="3" l="1"/>
  <c r="B913" i="3" s="1"/>
  <c r="C913" i="3" l="1"/>
  <c r="D913" i="3" s="1"/>
  <c r="F913" i="3"/>
  <c r="G913" i="3" s="1"/>
  <c r="H913" i="3" s="1"/>
  <c r="A914" i="3" l="1"/>
  <c r="B914" i="3" s="1"/>
  <c r="C914" i="3" l="1"/>
  <c r="D914" i="3" s="1"/>
  <c r="F914" i="3"/>
  <c r="G914" i="3" l="1"/>
  <c r="H914" i="3" s="1"/>
  <c r="A915" i="3" s="1"/>
  <c r="B915" i="3" s="1"/>
  <c r="F915" i="3" l="1"/>
  <c r="C915" i="3"/>
  <c r="D915" i="3" s="1"/>
  <c r="G915" i="3" l="1"/>
  <c r="H915" i="3" s="1"/>
  <c r="A916" i="3" l="1"/>
  <c r="B916" i="3" s="1"/>
  <c r="C916" i="3" l="1"/>
  <c r="D916" i="3" s="1"/>
  <c r="F916" i="3"/>
  <c r="G916" i="3" l="1"/>
  <c r="H916" i="3" s="1"/>
  <c r="A917" i="3" l="1"/>
  <c r="B917" i="3" s="1"/>
  <c r="C917" i="3" l="1"/>
  <c r="D917" i="3" s="1"/>
  <c r="F917" i="3"/>
  <c r="G917" i="3" l="1"/>
  <c r="H917" i="3" s="1"/>
  <c r="A918" i="3" l="1"/>
  <c r="B918" i="3" s="1"/>
  <c r="F918" i="3" l="1"/>
  <c r="C918" i="3"/>
  <c r="D918" i="3" s="1"/>
  <c r="G918" i="3" l="1"/>
  <c r="H918" i="3" s="1"/>
  <c r="A919" i="3" l="1"/>
  <c r="B919" i="3" s="1"/>
  <c r="C919" i="3" l="1"/>
  <c r="D919" i="3" s="1"/>
  <c r="F919" i="3"/>
  <c r="G919" i="3" l="1"/>
  <c r="H919" i="3" s="1"/>
  <c r="A920" i="3" l="1"/>
  <c r="B920" i="3" s="1"/>
  <c r="C920" i="3" l="1"/>
  <c r="D920" i="3" s="1"/>
  <c r="F920" i="3"/>
  <c r="G920" i="3" l="1"/>
  <c r="H920" i="3" s="1"/>
  <c r="A921" i="3" l="1"/>
  <c r="B921" i="3" s="1"/>
  <c r="F921" i="3" l="1"/>
  <c r="C921" i="3"/>
  <c r="D921" i="3" s="1"/>
  <c r="G921" i="3" l="1"/>
  <c r="H921" i="3" s="1"/>
  <c r="A922" i="3" l="1"/>
  <c r="B922" i="3" s="1"/>
  <c r="C922" i="3" l="1"/>
  <c r="D922" i="3" s="1"/>
  <c r="F922" i="3"/>
  <c r="G922" i="3" l="1"/>
  <c r="H922" i="3" s="1"/>
  <c r="A923" i="3" l="1"/>
  <c r="B923" i="3" s="1"/>
  <c r="C923" i="3" l="1"/>
  <c r="D923" i="3" s="1"/>
  <c r="F923" i="3"/>
  <c r="G923" i="3" l="1"/>
  <c r="H923" i="3" s="1"/>
  <c r="A924" i="3" s="1"/>
  <c r="B924" i="3" s="1"/>
  <c r="F924" i="3" l="1"/>
  <c r="C924" i="3"/>
  <c r="D924" i="3" s="1"/>
  <c r="G924" i="3" l="1"/>
  <c r="H924" i="3" s="1"/>
  <c r="A925" i="3" l="1"/>
  <c r="B925" i="3" s="1"/>
  <c r="C925" i="3" l="1"/>
  <c r="D925" i="3" s="1"/>
  <c r="F925" i="3"/>
  <c r="G925" i="3" l="1"/>
  <c r="H925" i="3" s="1"/>
  <c r="A926" i="3" l="1"/>
  <c r="B926" i="3" s="1"/>
  <c r="C926" i="3" l="1"/>
  <c r="D926" i="3" s="1"/>
  <c r="F926" i="3"/>
  <c r="G926" i="3" l="1"/>
  <c r="H926" i="3" s="1"/>
  <c r="A927" i="3" s="1"/>
  <c r="B927" i="3" s="1"/>
  <c r="F927" i="3" l="1"/>
  <c r="C927" i="3"/>
  <c r="D927" i="3" s="1"/>
  <c r="G927" i="3" l="1"/>
  <c r="H927" i="3" s="1"/>
  <c r="A928" i="3" l="1"/>
  <c r="B928" i="3" s="1"/>
  <c r="C928" i="3" l="1"/>
  <c r="D928" i="3" s="1"/>
  <c r="F928" i="3"/>
  <c r="G928" i="3" l="1"/>
  <c r="H928" i="3" s="1"/>
  <c r="A929" i="3" l="1"/>
  <c r="B929" i="3" s="1"/>
  <c r="C929" i="3" l="1"/>
  <c r="D929" i="3" s="1"/>
  <c r="F929" i="3"/>
  <c r="G929" i="3" l="1"/>
  <c r="H929" i="3" s="1"/>
  <c r="A930" i="3" l="1"/>
  <c r="B930" i="3" s="1"/>
  <c r="F930" i="3" l="1"/>
  <c r="C930" i="3"/>
  <c r="D930" i="3" s="1"/>
  <c r="G930" i="3" l="1"/>
  <c r="H930" i="3" s="1"/>
  <c r="A931" i="3" l="1"/>
  <c r="B931" i="3" s="1"/>
  <c r="C931" i="3" l="1"/>
  <c r="D931" i="3" s="1"/>
  <c r="F931" i="3"/>
  <c r="G931" i="3" l="1"/>
  <c r="H931" i="3" s="1"/>
  <c r="A932" i="3" s="1"/>
  <c r="B932" i="3" s="1"/>
  <c r="C932" i="3" l="1"/>
  <c r="D932" i="3" s="1"/>
  <c r="F932" i="3"/>
  <c r="G932" i="3" l="1"/>
  <c r="H932" i="3" s="1"/>
  <c r="A933" i="3" s="1"/>
  <c r="B933" i="3" s="1"/>
  <c r="F933" i="3" l="1"/>
  <c r="C933" i="3"/>
  <c r="D933" i="3" s="1"/>
  <c r="G933" i="3" l="1"/>
  <c r="H933" i="3" s="1"/>
  <c r="A934" i="3" l="1"/>
  <c r="B934" i="3" s="1"/>
  <c r="F934" i="3" l="1"/>
  <c r="C934" i="3"/>
  <c r="D934" i="3" s="1"/>
  <c r="G934" i="3" l="1"/>
  <c r="H934" i="3" s="1"/>
  <c r="A935" i="3" l="1"/>
  <c r="B935" i="3" s="1"/>
  <c r="C935" i="3" l="1"/>
  <c r="D935" i="3" s="1"/>
  <c r="F935" i="3"/>
  <c r="G935" i="3" l="1"/>
  <c r="H935" i="3" s="1"/>
  <c r="A936" i="3" s="1"/>
  <c r="B936" i="3" s="1"/>
  <c r="C936" i="3" l="1"/>
  <c r="D936" i="3" s="1"/>
  <c r="F936" i="3"/>
  <c r="G936" i="3" l="1"/>
  <c r="H936" i="3" s="1"/>
  <c r="A937" i="3" l="1"/>
  <c r="B937" i="3" s="1"/>
  <c r="F937" i="3" l="1"/>
  <c r="C937" i="3"/>
  <c r="D937" i="3" s="1"/>
  <c r="G937" i="3" l="1"/>
  <c r="H937" i="3" s="1"/>
  <c r="A938" i="3" l="1"/>
  <c r="B938" i="3" s="1"/>
  <c r="C938" i="3" l="1"/>
  <c r="D938" i="3" s="1"/>
  <c r="F938" i="3"/>
  <c r="G938" i="3" l="1"/>
  <c r="H938" i="3" s="1"/>
  <c r="A939" i="3" l="1"/>
  <c r="B939" i="3" s="1"/>
  <c r="C939" i="3" l="1"/>
  <c r="D939" i="3" s="1"/>
  <c r="F939" i="3"/>
  <c r="G939" i="3" l="1"/>
  <c r="H939" i="3" s="1"/>
  <c r="A940" i="3" s="1"/>
  <c r="B940" i="3" s="1"/>
  <c r="F940" i="3" l="1"/>
  <c r="C940" i="3"/>
  <c r="D940" i="3" s="1"/>
  <c r="G940" i="3" l="1"/>
  <c r="H940" i="3" s="1"/>
  <c r="A941" i="3" l="1"/>
  <c r="B941" i="3" s="1"/>
  <c r="C941" i="3" l="1"/>
  <c r="D941" i="3" s="1"/>
  <c r="F941" i="3"/>
  <c r="G941" i="3" l="1"/>
  <c r="H941" i="3" s="1"/>
  <c r="A942" i="3" s="1"/>
  <c r="B942" i="3" s="1"/>
  <c r="C942" i="3" l="1"/>
  <c r="D942" i="3" s="1"/>
  <c r="F942" i="3"/>
  <c r="G942" i="3" l="1"/>
  <c r="H942" i="3" s="1"/>
  <c r="A943" i="3" s="1"/>
  <c r="B943" i="3" s="1"/>
  <c r="F943" i="3" l="1"/>
  <c r="C943" i="3"/>
  <c r="D943" i="3" s="1"/>
  <c r="G943" i="3" l="1"/>
  <c r="H943" i="3" s="1"/>
  <c r="A944" i="3" l="1"/>
  <c r="B944" i="3" s="1"/>
  <c r="F944" i="3" l="1"/>
  <c r="C944" i="3"/>
  <c r="D944" i="3" s="1"/>
  <c r="G944" i="3" l="1"/>
  <c r="H944" i="3" s="1"/>
  <c r="A945" i="3" l="1"/>
  <c r="B945" i="3" s="1"/>
  <c r="C945" i="3" l="1"/>
  <c r="D945" i="3" s="1"/>
  <c r="F945" i="3"/>
  <c r="G945" i="3" l="1"/>
  <c r="H945" i="3" s="1"/>
  <c r="A946" i="3" l="1"/>
  <c r="B946" i="3" s="1"/>
  <c r="F946" i="3" l="1"/>
  <c r="C946" i="3"/>
  <c r="D946" i="3" s="1"/>
  <c r="G946" i="3" l="1"/>
  <c r="H946" i="3" s="1"/>
  <c r="A947" i="3" l="1"/>
  <c r="B947" i="3" s="1"/>
  <c r="F947" i="3" l="1"/>
  <c r="C947" i="3"/>
  <c r="D947" i="3" s="1"/>
  <c r="G947" i="3" l="1"/>
  <c r="H947" i="3" s="1"/>
  <c r="A948" i="3" l="1"/>
  <c r="B948" i="3" s="1"/>
  <c r="C948" i="3" l="1"/>
  <c r="D948" i="3" s="1"/>
  <c r="F948" i="3"/>
  <c r="G948" i="3" l="1"/>
  <c r="H948" i="3" s="1"/>
  <c r="A949" i="3" l="1"/>
  <c r="B949" i="3" s="1"/>
  <c r="F949" i="3" l="1"/>
  <c r="C949" i="3"/>
  <c r="D949" i="3" s="1"/>
  <c r="G949" i="3" l="1"/>
  <c r="H949" i="3" s="1"/>
  <c r="A950" i="3" l="1"/>
  <c r="B950" i="3" s="1"/>
  <c r="C950" i="3" l="1"/>
  <c r="D950" i="3" s="1"/>
  <c r="F950" i="3"/>
  <c r="G950" i="3" l="1"/>
  <c r="H950" i="3" s="1"/>
  <c r="A951" i="3" s="1"/>
  <c r="B951" i="3" s="1"/>
  <c r="C951" i="3" l="1"/>
  <c r="D951" i="3" s="1"/>
  <c r="F951" i="3"/>
  <c r="G951" i="3" l="1"/>
  <c r="H951" i="3" s="1"/>
  <c r="A952" i="3" l="1"/>
  <c r="B952" i="3" s="1"/>
  <c r="C952" i="3" l="1"/>
  <c r="D952" i="3" s="1"/>
  <c r="F952" i="3"/>
  <c r="G952" i="3" l="1"/>
  <c r="H952" i="3" s="1"/>
  <c r="A953" i="3" s="1"/>
  <c r="B953" i="3" s="1"/>
  <c r="F953" i="3" l="1"/>
  <c r="C953" i="3"/>
  <c r="D953" i="3" s="1"/>
  <c r="G953" i="3" l="1"/>
  <c r="H953" i="3" s="1"/>
  <c r="A954" i="3" l="1"/>
  <c r="B954" i="3" s="1"/>
  <c r="C954" i="3" l="1"/>
  <c r="D954" i="3" s="1"/>
  <c r="F954" i="3"/>
  <c r="G954" i="3" l="1"/>
  <c r="H954" i="3" s="1"/>
  <c r="A955" i="3" s="1"/>
  <c r="B955" i="3" s="1"/>
  <c r="C955" i="3" l="1"/>
  <c r="D955" i="3" s="1"/>
  <c r="F955" i="3"/>
  <c r="G955" i="3" l="1"/>
  <c r="H955" i="3" s="1"/>
  <c r="A956" i="3" s="1"/>
  <c r="B956" i="3" s="1"/>
  <c r="F956" i="3" l="1"/>
  <c r="C956" i="3"/>
  <c r="D956" i="3" s="1"/>
  <c r="G956" i="3" l="1"/>
  <c r="H956" i="3" s="1"/>
  <c r="A957" i="3" l="1"/>
  <c r="B957" i="3" s="1"/>
  <c r="F957" i="3" l="1"/>
  <c r="C957" i="3"/>
  <c r="D957" i="3" s="1"/>
  <c r="G957" i="3" l="1"/>
  <c r="H957" i="3" s="1"/>
  <c r="A958" i="3" l="1"/>
  <c r="B958" i="3" s="1"/>
  <c r="C958" i="3" l="1"/>
  <c r="D958" i="3" s="1"/>
  <c r="F958" i="3"/>
  <c r="G958" i="3" l="1"/>
  <c r="H958" i="3" s="1"/>
  <c r="A959" i="3" l="1"/>
  <c r="B959" i="3" s="1"/>
  <c r="F959" i="3" l="1"/>
  <c r="C959" i="3"/>
  <c r="D959" i="3" s="1"/>
  <c r="G959" i="3" l="1"/>
  <c r="H959" i="3" s="1"/>
  <c r="A960" i="3" l="1"/>
  <c r="B960" i="3" s="1"/>
  <c r="F960" i="3" l="1"/>
  <c r="C960" i="3"/>
  <c r="D960" i="3" s="1"/>
  <c r="G960" i="3" l="1"/>
  <c r="H960" i="3" s="1"/>
  <c r="A961" i="3" l="1"/>
  <c r="B961" i="3" s="1"/>
  <c r="C961" i="3" l="1"/>
  <c r="D961" i="3" s="1"/>
  <c r="F961" i="3"/>
  <c r="G961" i="3" l="1"/>
  <c r="H961" i="3" s="1"/>
  <c r="A962" i="3" s="1"/>
  <c r="B962" i="3" s="1"/>
  <c r="F962" i="3" l="1"/>
  <c r="C962" i="3"/>
  <c r="D962" i="3" s="1"/>
  <c r="G962" i="3" l="1"/>
  <c r="H962" i="3" s="1"/>
  <c r="A963" i="3" l="1"/>
  <c r="B963" i="3" s="1"/>
  <c r="F963" i="3" l="1"/>
  <c r="C963" i="3"/>
  <c r="D963" i="3" s="1"/>
  <c r="G963" i="3" l="1"/>
  <c r="H963" i="3" s="1"/>
  <c r="A964" i="3" l="1"/>
  <c r="B964" i="3" s="1"/>
  <c r="C964" i="3" l="1"/>
  <c r="D964" i="3" s="1"/>
  <c r="F964" i="3"/>
  <c r="G964" i="3" l="1"/>
  <c r="H964" i="3" s="1"/>
  <c r="A965" i="3" l="1"/>
  <c r="B965" i="3" s="1"/>
  <c r="F965" i="3" l="1"/>
  <c r="C965" i="3"/>
  <c r="D965" i="3" s="1"/>
  <c r="G965" i="3" l="1"/>
  <c r="H965" i="3" s="1"/>
  <c r="A966" i="3" l="1"/>
  <c r="B966" i="3" s="1"/>
  <c r="C966" i="3" l="1"/>
  <c r="D966" i="3" s="1"/>
  <c r="F966" i="3"/>
  <c r="G966" i="3" l="1"/>
  <c r="H966" i="3" s="1"/>
  <c r="A967" i="3" s="1"/>
  <c r="B967" i="3" s="1"/>
  <c r="C967" i="3" l="1"/>
  <c r="D967" i="3" s="1"/>
  <c r="F967" i="3"/>
  <c r="G967" i="3" l="1"/>
  <c r="H967" i="3" s="1"/>
  <c r="A968" i="3" s="1"/>
  <c r="B968" i="3" s="1"/>
  <c r="F968" i="3" l="1"/>
  <c r="C968" i="3"/>
  <c r="D968" i="3" s="1"/>
  <c r="G968" i="3" l="1"/>
  <c r="H968" i="3" s="1"/>
  <c r="A969" i="3" l="1"/>
  <c r="B969" i="3" s="1"/>
  <c r="C969" i="3" l="1"/>
  <c r="D969" i="3" s="1"/>
  <c r="F969" i="3"/>
  <c r="G969" i="3" l="1"/>
  <c r="H969" i="3" s="1"/>
  <c r="A970" i="3" s="1"/>
  <c r="B970" i="3" s="1"/>
  <c r="C970" i="3" l="1"/>
  <c r="D970" i="3" s="1"/>
  <c r="F970" i="3"/>
  <c r="G970" i="3" l="1"/>
  <c r="H970" i="3" s="1"/>
  <c r="A971" i="3" s="1"/>
  <c r="B971" i="3" s="1"/>
  <c r="C971" i="3" l="1"/>
  <c r="D971" i="3" s="1"/>
  <c r="F971" i="3"/>
  <c r="G971" i="3" l="1"/>
  <c r="H971" i="3" s="1"/>
  <c r="A972" i="3" s="1"/>
  <c r="B972" i="3" s="1"/>
  <c r="F972" i="3" l="1"/>
  <c r="C972" i="3"/>
  <c r="D972" i="3" s="1"/>
  <c r="G972" i="3" l="1"/>
  <c r="H972" i="3" s="1"/>
  <c r="A973" i="3" l="1"/>
  <c r="B973" i="3" s="1"/>
  <c r="F973" i="3" l="1"/>
  <c r="C973" i="3"/>
  <c r="D973" i="3" s="1"/>
  <c r="G973" i="3" l="1"/>
  <c r="H973" i="3" s="1"/>
  <c r="A974" i="3" l="1"/>
  <c r="B974" i="3" s="1"/>
  <c r="C974" i="3" l="1"/>
  <c r="D974" i="3" s="1"/>
  <c r="F974" i="3"/>
  <c r="G974" i="3" l="1"/>
  <c r="H974" i="3" s="1"/>
  <c r="A975" i="3" s="1"/>
  <c r="B975" i="3" s="1"/>
  <c r="C975" i="3" l="1"/>
  <c r="D975" i="3" s="1"/>
  <c r="F975" i="3"/>
  <c r="G975" i="3" s="1"/>
  <c r="H975" i="3" s="1"/>
  <c r="A976" i="3" l="1"/>
  <c r="B976" i="3" s="1"/>
  <c r="F976" i="3" l="1"/>
  <c r="C976" i="3"/>
  <c r="D976" i="3" s="1"/>
  <c r="G976" i="3" l="1"/>
  <c r="H976" i="3" s="1"/>
  <c r="A977" i="3" l="1"/>
  <c r="B977" i="3" s="1"/>
  <c r="F977" i="3" l="1"/>
  <c r="C977" i="3"/>
  <c r="D977" i="3" s="1"/>
  <c r="G977" i="3" l="1"/>
  <c r="H977" i="3" s="1"/>
  <c r="A978" i="3" l="1"/>
  <c r="B978" i="3" s="1"/>
  <c r="F978" i="3" l="1"/>
  <c r="C978" i="3"/>
  <c r="D978" i="3" s="1"/>
  <c r="G978" i="3" l="1"/>
  <c r="H978" i="3" s="1"/>
  <c r="A979" i="3" l="1"/>
  <c r="B979" i="3" s="1"/>
  <c r="F979" i="3" l="1"/>
  <c r="C979" i="3"/>
  <c r="D979" i="3" s="1"/>
  <c r="G979" i="3" l="1"/>
  <c r="H979" i="3" s="1"/>
  <c r="A980" i="3" l="1"/>
  <c r="B980" i="3" s="1"/>
  <c r="F980" i="3" l="1"/>
  <c r="C980" i="3"/>
  <c r="D980" i="3" s="1"/>
  <c r="G980" i="3" l="1"/>
  <c r="H980" i="3" s="1"/>
  <c r="A981" i="3" l="1"/>
  <c r="B981" i="3" s="1"/>
  <c r="C981" i="3" l="1"/>
  <c r="D981" i="3" s="1"/>
  <c r="F981" i="3"/>
  <c r="G981" i="3" l="1"/>
  <c r="H981" i="3" s="1"/>
  <c r="A982" i="3" l="1"/>
  <c r="B982" i="3" s="1"/>
  <c r="C982" i="3" l="1"/>
  <c r="D982" i="3" s="1"/>
  <c r="F982" i="3"/>
  <c r="G982" i="3" l="1"/>
  <c r="H982" i="3" s="1"/>
  <c r="A983" i="3" l="1"/>
  <c r="B983" i="3" s="1"/>
  <c r="C983" i="3" l="1"/>
  <c r="D983" i="3" s="1"/>
  <c r="F983" i="3"/>
  <c r="G983" i="3" l="1"/>
  <c r="H983" i="3" s="1"/>
  <c r="A984" i="3" l="1"/>
  <c r="B984" i="3" s="1"/>
  <c r="C984" i="3" l="1"/>
  <c r="D984" i="3" s="1"/>
  <c r="F984" i="3"/>
  <c r="G984" i="3" l="1"/>
  <c r="H984" i="3" s="1"/>
  <c r="A985" i="3" l="1"/>
  <c r="B985" i="3" s="1"/>
  <c r="F985" i="3" l="1"/>
  <c r="C985" i="3"/>
  <c r="D985" i="3" s="1"/>
  <c r="G985" i="3" l="1"/>
  <c r="H985" i="3" s="1"/>
  <c r="A986" i="3" l="1"/>
  <c r="B986" i="3" s="1"/>
  <c r="F986" i="3" l="1"/>
  <c r="C986" i="3"/>
  <c r="D986" i="3" s="1"/>
  <c r="G986" i="3" l="1"/>
  <c r="H986" i="3" s="1"/>
  <c r="A987" i="3" l="1"/>
  <c r="B987" i="3" s="1"/>
  <c r="C987" i="3" l="1"/>
  <c r="D987" i="3" s="1"/>
  <c r="F987" i="3"/>
  <c r="G987" i="3" l="1"/>
  <c r="H987" i="3" s="1"/>
  <c r="A988" i="3" l="1"/>
  <c r="B988" i="3" s="1"/>
  <c r="C988" i="3" l="1"/>
  <c r="D988" i="3" s="1"/>
  <c r="F988" i="3"/>
  <c r="G988" i="3" l="1"/>
  <c r="H988" i="3" s="1"/>
  <c r="A989" i="3" l="1"/>
  <c r="B989" i="3" s="1"/>
  <c r="C989" i="3" l="1"/>
  <c r="D989" i="3" s="1"/>
  <c r="F989" i="3"/>
  <c r="G989" i="3" l="1"/>
  <c r="H989" i="3" s="1"/>
  <c r="A990" i="3" s="1"/>
  <c r="B990" i="3" s="1"/>
  <c r="F990" i="3" l="1"/>
  <c r="C990" i="3"/>
  <c r="D990" i="3" s="1"/>
  <c r="G990" i="3" l="1"/>
  <c r="H990" i="3" s="1"/>
  <c r="A991" i="3" l="1"/>
  <c r="B991" i="3" s="1"/>
  <c r="C991" i="3" l="1"/>
  <c r="D991" i="3" s="1"/>
  <c r="F991" i="3"/>
  <c r="G991" i="3" l="1"/>
  <c r="H991" i="3" s="1"/>
  <c r="A992" i="3" l="1"/>
  <c r="B992" i="3" s="1"/>
  <c r="C992" i="3" l="1"/>
  <c r="D992" i="3" s="1"/>
  <c r="F992" i="3"/>
  <c r="G992" i="3" l="1"/>
  <c r="H992" i="3" s="1"/>
  <c r="A993" i="3" s="1"/>
  <c r="B993" i="3" s="1"/>
  <c r="C993" i="3" l="1"/>
  <c r="D993" i="3" s="1"/>
  <c r="F993" i="3"/>
  <c r="G993" i="3" l="1"/>
  <c r="H993" i="3" s="1"/>
  <c r="A994" i="3" s="1"/>
  <c r="B994" i="3" s="1"/>
  <c r="F994" i="3" l="1"/>
  <c r="C994" i="3"/>
  <c r="D994" i="3" s="1"/>
  <c r="G994" i="3" l="1"/>
  <c r="H994" i="3" s="1"/>
  <c r="A995" i="3" l="1"/>
  <c r="B995" i="3" s="1"/>
  <c r="F995" i="3" l="1"/>
  <c r="C995" i="3"/>
  <c r="D995" i="3" s="1"/>
  <c r="G995" i="3" l="1"/>
  <c r="H995" i="3" s="1"/>
  <c r="A996" i="3" l="1"/>
  <c r="B996" i="3" s="1"/>
  <c r="C996" i="3" l="1"/>
  <c r="D996" i="3" s="1"/>
  <c r="F996" i="3"/>
  <c r="G996" i="3" l="1"/>
  <c r="H996" i="3" s="1"/>
  <c r="A997" i="3" s="1"/>
  <c r="B997" i="3" s="1"/>
  <c r="C997" i="3" l="1"/>
  <c r="D997" i="3" s="1"/>
  <c r="F997" i="3"/>
  <c r="G997" i="3" l="1"/>
  <c r="H997" i="3" s="1"/>
  <c r="A998" i="3" s="1"/>
  <c r="B998" i="3" s="1"/>
  <c r="F998" i="3" l="1"/>
  <c r="C998" i="3"/>
  <c r="D998" i="3" s="1"/>
  <c r="G998" i="3" l="1"/>
  <c r="H998" i="3" s="1"/>
  <c r="A999" i="3" l="1"/>
  <c r="B999" i="3" s="1"/>
  <c r="C999" i="3" l="1"/>
  <c r="D999" i="3" s="1"/>
  <c r="F999" i="3"/>
  <c r="G999" i="3" l="1"/>
  <c r="H999" i="3" s="1"/>
  <c r="A1000" i="3" l="1"/>
  <c r="B1000" i="3" s="1"/>
  <c r="F1000" i="3" l="1"/>
  <c r="C1000" i="3"/>
  <c r="D1000" i="3" s="1"/>
  <c r="G1000" i="3" l="1"/>
  <c r="H1000" i="3" s="1"/>
  <c r="A1001" i="3" l="1"/>
  <c r="B1001" i="3" s="1"/>
  <c r="C1001" i="3" l="1"/>
  <c r="D1001" i="3" s="1"/>
  <c r="F1001" i="3"/>
  <c r="G1001" i="3" l="1"/>
  <c r="H1001" i="3" s="1"/>
  <c r="A1002" i="3" s="1"/>
  <c r="B1002" i="3" s="1"/>
  <c r="F1002" i="3" l="1"/>
  <c r="C1002" i="3"/>
  <c r="D1002" i="3" s="1"/>
  <c r="G1002" i="3" l="1"/>
  <c r="H1002" i="3" s="1"/>
  <c r="A1003" i="3" s="1"/>
  <c r="B1003" i="3" s="1"/>
  <c r="F1003" i="3" l="1"/>
  <c r="C1003" i="3"/>
  <c r="D1003" i="3" s="1"/>
  <c r="G1003" i="3" l="1"/>
  <c r="H1003" i="3" s="1"/>
  <c r="A1004" i="3" s="1"/>
  <c r="B1004" i="3" s="1"/>
  <c r="F1004" i="3" l="1"/>
  <c r="C1004" i="3"/>
  <c r="D1004" i="3" s="1"/>
  <c r="G1004" i="3" l="1"/>
  <c r="H1004" i="3" s="1"/>
  <c r="A1005" i="3" s="1"/>
  <c r="B1005" i="3" s="1"/>
  <c r="C1005" i="3" l="1"/>
  <c r="D1005" i="3" s="1"/>
  <c r="F1005" i="3"/>
  <c r="G1005" i="3" l="1"/>
  <c r="H1005" i="3" s="1"/>
  <c r="A1006" i="3" s="1"/>
  <c r="B1006" i="3" s="1"/>
  <c r="F1006" i="3" l="1"/>
  <c r="C1006" i="3"/>
  <c r="D1006" i="3" s="1"/>
  <c r="G1006" i="3" l="1"/>
  <c r="H1006" i="3" s="1"/>
  <c r="A1007" i="3" s="1"/>
  <c r="C1007" i="3" l="1"/>
  <c r="D1007" i="3" s="1"/>
  <c r="B1007" i="3"/>
  <c r="F1007" i="3"/>
  <c r="G1007" i="3" s="1"/>
  <c r="H1007" i="3" s="1"/>
  <c r="A1008" i="3" s="1"/>
  <c r="B1008" i="3" s="1"/>
  <c r="C1008" i="3" l="1"/>
  <c r="D1008" i="3" s="1"/>
  <c r="F1008" i="3"/>
  <c r="G1008" i="3" l="1"/>
  <c r="H1008" i="3" s="1"/>
  <c r="A1009" i="3" s="1"/>
  <c r="B1009" i="3" s="1"/>
  <c r="C1009" i="3" l="1"/>
  <c r="D1009" i="3" s="1"/>
  <c r="F1009" i="3"/>
  <c r="G1009" i="3" l="1"/>
  <c r="H1009" i="3" s="1"/>
  <c r="A1010" i="3" s="1"/>
  <c r="B1010" i="3" s="1"/>
  <c r="C1010" i="3" l="1"/>
  <c r="D1010" i="3" s="1"/>
  <c r="F1010" i="3"/>
  <c r="G1010" i="3" l="1"/>
  <c r="H1010" i="3" s="1"/>
  <c r="A1011" i="3" s="1"/>
  <c r="C1011" i="3" l="1"/>
  <c r="D1011" i="3" s="1"/>
  <c r="B1011" i="3"/>
  <c r="F1011" i="3"/>
  <c r="G1011" i="3" s="1"/>
  <c r="H1011" i="3" s="1"/>
  <c r="A1012" i="3" s="1"/>
  <c r="F1012" i="3" l="1"/>
  <c r="B1012" i="3"/>
  <c r="C1012" i="3"/>
  <c r="D1012" i="3" s="1"/>
  <c r="G1012" i="3" s="1"/>
  <c r="H1012" i="3" s="1"/>
  <c r="A1013" i="3" s="1"/>
  <c r="B1013" i="3" s="1"/>
  <c r="F1013" i="3" l="1"/>
  <c r="C1013" i="3"/>
  <c r="D1013" i="3" s="1"/>
  <c r="G1013" i="3" l="1"/>
  <c r="H1013" i="3" s="1"/>
  <c r="A1014" i="3" s="1"/>
  <c r="F1014" i="3" l="1"/>
  <c r="B1014" i="3"/>
  <c r="C1014" i="3"/>
  <c r="D1014" i="3" s="1"/>
  <c r="G1014" i="3" s="1"/>
  <c r="H1014" i="3" s="1"/>
  <c r="A1015" i="3" s="1"/>
  <c r="C1015" i="3" l="1"/>
  <c r="D1015" i="3" s="1"/>
  <c r="B1015" i="3"/>
  <c r="F1015" i="3"/>
  <c r="G1015" i="3" s="1"/>
  <c r="H1015" i="3" s="1"/>
  <c r="A1016" i="3" s="1"/>
  <c r="F1016" i="3" l="1"/>
  <c r="B1016" i="3"/>
  <c r="C1016" i="3"/>
  <c r="D1016" i="3" s="1"/>
  <c r="G1016" i="3" s="1"/>
  <c r="H1016" i="3" s="1"/>
  <c r="A1017" i="3" s="1"/>
  <c r="B1017" i="3" s="1"/>
  <c r="F1017" i="3" l="1"/>
  <c r="C1017" i="3"/>
  <c r="D1017" i="3" s="1"/>
  <c r="G1017" i="3" l="1"/>
  <c r="H1017" i="3" s="1"/>
  <c r="A1018" i="3" s="1"/>
  <c r="B1018" i="3" s="1"/>
  <c r="C1018" i="3" l="1"/>
  <c r="D1018" i="3" s="1"/>
  <c r="F1018" i="3"/>
  <c r="G1018" i="3" l="1"/>
  <c r="H1018" i="3" s="1"/>
  <c r="A1019" i="3" s="1"/>
  <c r="B1019" i="3" s="1"/>
  <c r="C1019" i="3" l="1"/>
  <c r="D1019" i="3" s="1"/>
  <c r="F1019" i="3"/>
  <c r="G1019" i="3" l="1"/>
  <c r="H1019" i="3" s="1"/>
  <c r="A1020" i="3" s="1"/>
  <c r="B1020" i="3" s="1"/>
  <c r="F1020" i="3" l="1"/>
  <c r="C1020" i="3"/>
  <c r="D1020" i="3" s="1"/>
  <c r="G1020" i="3" l="1"/>
  <c r="H1020" i="3" s="1"/>
  <c r="A1021" i="3" s="1"/>
  <c r="B1021" i="3" s="1"/>
  <c r="F1021" i="3" l="1"/>
  <c r="C1021" i="3"/>
  <c r="D1021" i="3" s="1"/>
  <c r="G1021" i="3" l="1"/>
  <c r="H1021" i="3" s="1"/>
  <c r="A1022" i="3" s="1"/>
  <c r="B1022" i="3" s="1"/>
  <c r="C1022" i="3" l="1"/>
  <c r="D1022" i="3" s="1"/>
  <c r="F1022" i="3"/>
  <c r="G1022" i="3" l="1"/>
  <c r="H1022" i="3" s="1"/>
  <c r="A1023" i="3" s="1"/>
  <c r="B1023" i="3" s="1"/>
  <c r="C1023" i="3" l="1"/>
  <c r="D1023" i="3" s="1"/>
  <c r="F1023" i="3"/>
  <c r="G1023" i="3" l="1"/>
  <c r="H1023" i="3" s="1"/>
  <c r="A1024" i="3" s="1"/>
  <c r="B1024" i="3" s="1"/>
  <c r="F1024" i="3" l="1"/>
  <c r="C1024" i="3"/>
  <c r="D1024" i="3" s="1"/>
  <c r="G1024" i="3" l="1"/>
  <c r="H1024" i="3" s="1"/>
  <c r="A1025" i="3" s="1"/>
  <c r="B1025" i="3" s="1"/>
  <c r="F1025" i="3" l="1"/>
  <c r="C1025" i="3"/>
  <c r="D1025" i="3" s="1"/>
  <c r="G1025" i="3" l="1"/>
  <c r="H1025" i="3" s="1"/>
  <c r="A1026" i="3" s="1"/>
  <c r="B1026" i="3" s="1"/>
  <c r="C1026" i="3" l="1"/>
  <c r="D1026" i="3" s="1"/>
  <c r="F1026" i="3"/>
  <c r="G1026" i="3" l="1"/>
  <c r="H1026" i="3" s="1"/>
  <c r="A1027" i="3" s="1"/>
  <c r="B1027" i="3" s="1"/>
  <c r="C1027" i="3" l="1"/>
  <c r="D1027" i="3" s="1"/>
  <c r="F1027" i="3"/>
  <c r="G1027" i="3" l="1"/>
  <c r="H1027" i="3" s="1"/>
  <c r="A1028" i="3" s="1"/>
  <c r="F1028" i="3" l="1"/>
  <c r="B1028" i="3"/>
  <c r="C1028" i="3"/>
  <c r="D1028" i="3" s="1"/>
  <c r="G1028" i="3" s="1"/>
  <c r="H1028" i="3" s="1"/>
  <c r="A1029" i="3" s="1"/>
  <c r="B1029" i="3" s="1"/>
  <c r="C1029" i="3" l="1"/>
  <c r="D1029" i="3" s="1"/>
  <c r="F1029" i="3"/>
  <c r="G1029" i="3" l="1"/>
  <c r="H1029" i="3" s="1"/>
  <c r="A1030" i="3" s="1"/>
  <c r="C1030" i="3" l="1"/>
  <c r="D1030" i="3" s="1"/>
  <c r="B1030" i="3"/>
  <c r="F1030" i="3"/>
  <c r="G1030" i="3" s="1"/>
  <c r="H1030" i="3" s="1"/>
  <c r="A1031" i="3" s="1"/>
  <c r="B1031" i="3" s="1"/>
  <c r="C1031" i="3" l="1"/>
  <c r="D1031" i="3" s="1"/>
  <c r="F1031" i="3"/>
  <c r="G1031" i="3" l="1"/>
  <c r="H1031" i="3" s="1"/>
  <c r="A1032" i="3" s="1"/>
  <c r="F1032" i="3" l="1"/>
  <c r="B1032" i="3"/>
  <c r="C1032" i="3"/>
  <c r="D1032" i="3" s="1"/>
  <c r="G1032" i="3" l="1"/>
  <c r="H1032" i="3" s="1"/>
  <c r="A1033" i="3" s="1"/>
  <c r="B1033" i="3" s="1"/>
  <c r="F1033" i="3" l="1"/>
  <c r="C1033" i="3"/>
  <c r="D1033" i="3" s="1"/>
  <c r="G1033" i="3" l="1"/>
  <c r="H1033" i="3" s="1"/>
  <c r="A1034" i="3" s="1"/>
  <c r="C1034" i="3" l="1"/>
  <c r="D1034" i="3" s="1"/>
  <c r="B1034" i="3"/>
  <c r="F1034" i="3"/>
  <c r="G1034" i="3" s="1"/>
  <c r="H1034" i="3" s="1"/>
  <c r="A1035" i="3" s="1"/>
  <c r="C1035" i="3" l="1"/>
  <c r="D1035" i="3" s="1"/>
  <c r="B1035" i="3"/>
  <c r="F1035" i="3"/>
  <c r="G1035" i="3" s="1"/>
  <c r="H1035" i="3" s="1"/>
  <c r="A1036" i="3" s="1"/>
  <c r="B1036" i="3" s="1"/>
  <c r="F1036" i="3" l="1"/>
  <c r="C1036" i="3"/>
  <c r="D1036" i="3" s="1"/>
  <c r="G1036" i="3" s="1"/>
  <c r="H1036" i="3" s="1"/>
  <c r="A1037" i="3" s="1"/>
  <c r="C1037" i="3" l="1"/>
  <c r="D1037" i="3" s="1"/>
  <c r="B1037" i="3"/>
  <c r="F1037" i="3"/>
  <c r="G1037" i="3" s="1"/>
  <c r="H1037" i="3" s="1"/>
  <c r="A1038" i="3" s="1"/>
  <c r="C1038" i="3" l="1"/>
  <c r="D1038" i="3" s="1"/>
  <c r="B1038" i="3"/>
  <c r="F1038" i="3"/>
  <c r="G1038" i="3" s="1"/>
  <c r="H1038" i="3" s="1"/>
  <c r="A1039" i="3" s="1"/>
  <c r="C1039" i="3" l="1"/>
  <c r="D1039" i="3" s="1"/>
  <c r="B1039" i="3"/>
  <c r="F1039" i="3"/>
  <c r="G1039" i="3" s="1"/>
  <c r="H1039" i="3" s="1"/>
  <c r="A1040" i="3" s="1"/>
  <c r="F1040" i="3" l="1"/>
  <c r="B1040" i="3"/>
  <c r="C1040" i="3"/>
  <c r="D1040" i="3" s="1"/>
  <c r="G1040" i="3" s="1"/>
  <c r="H1040" i="3" s="1"/>
  <c r="A1041" i="3" s="1"/>
  <c r="B1041" i="3" s="1"/>
  <c r="C1041" i="3" l="1"/>
  <c r="D1041" i="3" s="1"/>
  <c r="F1041" i="3"/>
  <c r="G1041" i="3" l="1"/>
  <c r="H1041" i="3" s="1"/>
  <c r="A1042" i="3" s="1"/>
  <c r="B1042" i="3" s="1"/>
  <c r="C1042" i="3" l="1"/>
  <c r="D1042" i="3" s="1"/>
  <c r="F1042" i="3"/>
  <c r="G1042" i="3" l="1"/>
  <c r="H1042" i="3" s="1"/>
  <c r="A1043" i="3" s="1"/>
  <c r="C1043" i="3" l="1"/>
  <c r="D1043" i="3" s="1"/>
  <c r="B1043" i="3"/>
  <c r="F1043" i="3"/>
  <c r="G1043" i="3" s="1"/>
  <c r="H1043" i="3" s="1"/>
  <c r="A1044" i="3" s="1"/>
  <c r="F1044" i="3" l="1"/>
  <c r="B1044" i="3"/>
  <c r="C1044" i="3"/>
  <c r="D1044" i="3" s="1"/>
  <c r="G1044" i="3" s="1"/>
  <c r="H1044" i="3" s="1"/>
  <c r="A1045" i="3" s="1"/>
  <c r="B1045" i="3" s="1"/>
  <c r="C1045" i="3" l="1"/>
  <c r="D1045" i="3" s="1"/>
  <c r="F1045" i="3"/>
  <c r="G1045" i="3" l="1"/>
  <c r="H1045" i="3" s="1"/>
  <c r="A1046" i="3" s="1"/>
  <c r="B1046" i="3" s="1"/>
  <c r="C1046" i="3" l="1"/>
  <c r="D1046" i="3" s="1"/>
  <c r="F1046" i="3"/>
  <c r="G1046" i="3" l="1"/>
  <c r="H1046" i="3" s="1"/>
  <c r="A1047" i="3" s="1"/>
  <c r="B1047" i="3" s="1"/>
  <c r="C1047" i="3" l="1"/>
  <c r="D1047" i="3" s="1"/>
  <c r="F1047" i="3"/>
  <c r="G1047" i="3" l="1"/>
  <c r="H1047" i="3" s="1"/>
  <c r="A1048" i="3" s="1"/>
  <c r="B1048" i="3" s="1"/>
  <c r="C1048" i="3" l="1"/>
  <c r="D1048" i="3" s="1"/>
  <c r="F1048" i="3"/>
  <c r="G1048" i="3" l="1"/>
  <c r="H1048" i="3" s="1"/>
  <c r="A1049" i="3" s="1"/>
  <c r="B1049" i="3" s="1"/>
  <c r="C1049" i="3" l="1"/>
  <c r="D1049" i="3" s="1"/>
  <c r="F1049" i="3"/>
  <c r="G1049" i="3" l="1"/>
  <c r="H1049" i="3" s="1"/>
  <c r="A1050" i="3" s="1"/>
  <c r="C1050" i="3" l="1"/>
  <c r="D1050" i="3" s="1"/>
  <c r="B1050" i="3"/>
  <c r="F1050" i="3"/>
  <c r="G1050" i="3" s="1"/>
  <c r="H1050" i="3" s="1"/>
  <c r="A1051" i="3" s="1"/>
  <c r="F1051" i="3" l="1"/>
  <c r="B1051" i="3"/>
  <c r="C1051" i="3"/>
  <c r="D1051" i="3" s="1"/>
  <c r="G1051" i="3" s="1"/>
  <c r="H1051" i="3" s="1"/>
  <c r="A1052" i="3" s="1"/>
  <c r="B1052" i="3" s="1"/>
  <c r="F1052" i="3" l="1"/>
  <c r="C1052" i="3"/>
  <c r="D1052" i="3" s="1"/>
  <c r="G1052" i="3" l="1"/>
  <c r="H1052" i="3" s="1"/>
  <c r="A1053" i="3" s="1"/>
  <c r="B1053" i="3" s="1"/>
  <c r="C1053" i="3" l="1"/>
  <c r="D1053" i="3" s="1"/>
  <c r="F1053" i="3"/>
  <c r="G1053" i="3" l="1"/>
  <c r="H1053" i="3" s="1"/>
  <c r="A1054" i="3" s="1"/>
  <c r="F1054" i="3" l="1"/>
  <c r="B1054" i="3"/>
  <c r="C1054" i="3"/>
  <c r="D1054" i="3" s="1"/>
  <c r="G1054" i="3" s="1"/>
  <c r="H1054" i="3" s="1"/>
  <c r="A1055" i="3" s="1"/>
  <c r="B1055" i="3" s="1"/>
  <c r="C1055" i="3" l="1"/>
  <c r="D1055" i="3" s="1"/>
  <c r="F1055" i="3"/>
  <c r="G1055" i="3" l="1"/>
  <c r="H1055" i="3" s="1"/>
  <c r="A1056" i="3" s="1"/>
  <c r="B1056" i="3" s="1"/>
  <c r="F1056" i="3" l="1"/>
  <c r="C1056" i="3"/>
  <c r="D1056" i="3" s="1"/>
  <c r="G1056" i="3" l="1"/>
  <c r="H1056" i="3" s="1"/>
  <c r="A1057" i="3" s="1"/>
  <c r="B1057" i="3" s="1"/>
  <c r="C1057" i="3" l="1"/>
  <c r="D1057" i="3" s="1"/>
  <c r="F1057" i="3"/>
  <c r="G1057" i="3" l="1"/>
  <c r="H1057" i="3" s="1"/>
  <c r="A1058" i="3" s="1"/>
  <c r="B1058" i="3" s="1"/>
  <c r="C1058" i="3" l="1"/>
  <c r="D1058" i="3" s="1"/>
  <c r="F1058" i="3"/>
  <c r="G1058" i="3" s="1"/>
  <c r="H1058" i="3" s="1"/>
  <c r="A1059" i="3" s="1"/>
  <c r="B1059" i="3" s="1"/>
  <c r="C1059" i="3" l="1"/>
  <c r="D1059" i="3" s="1"/>
  <c r="F1059" i="3"/>
  <c r="G1059" i="3" s="1"/>
  <c r="H1059" i="3" s="1"/>
  <c r="A1060" i="3" s="1"/>
  <c r="B1060" i="3" s="1"/>
  <c r="F1060" i="3" l="1"/>
  <c r="C1060" i="3"/>
  <c r="D1060" i="3" s="1"/>
  <c r="G1060" i="3" l="1"/>
  <c r="H1060" i="3" s="1"/>
  <c r="A1061" i="3" s="1"/>
  <c r="B1061" i="3" s="1"/>
  <c r="C1061" i="3" l="1"/>
  <c r="D1061" i="3" s="1"/>
  <c r="F1061" i="3"/>
  <c r="G1061" i="3" l="1"/>
  <c r="H1061" i="3" s="1"/>
  <c r="A1062" i="3" s="1"/>
  <c r="B1062" i="3" s="1"/>
  <c r="C1062" i="3" l="1"/>
  <c r="D1062" i="3" s="1"/>
  <c r="F1062" i="3"/>
  <c r="G1062" i="3" l="1"/>
  <c r="H1062" i="3" s="1"/>
  <c r="A1063" i="3" s="1"/>
  <c r="F1063" i="3" l="1"/>
  <c r="B1063" i="3"/>
  <c r="C1063" i="3"/>
  <c r="D1063" i="3" s="1"/>
  <c r="G1063" i="3" s="1"/>
  <c r="H1063" i="3" s="1"/>
  <c r="A1064" i="3" s="1"/>
  <c r="B1064" i="3" s="1"/>
  <c r="F1064" i="3" l="1"/>
  <c r="C1064" i="3"/>
  <c r="D1064" i="3" s="1"/>
  <c r="G1064" i="3"/>
  <c r="H1064" i="3" s="1"/>
  <c r="A1065" i="3" s="1"/>
  <c r="B1065" i="3" s="1"/>
  <c r="F1065" i="3" l="1"/>
  <c r="G1065" i="3"/>
  <c r="H1065" i="3" s="1"/>
  <c r="A1066" i="3" s="1"/>
  <c r="B1066" i="3" s="1"/>
  <c r="C1065" i="3"/>
  <c r="D1065" i="3" s="1"/>
  <c r="C1066" i="3" l="1"/>
  <c r="D1066" i="3" s="1"/>
  <c r="F1066" i="3"/>
  <c r="G1066" i="3"/>
  <c r="H1066" i="3" s="1"/>
  <c r="A1067" i="3" s="1"/>
  <c r="B1067" i="3" s="1"/>
  <c r="F1067" i="3" l="1"/>
  <c r="G1067" i="3"/>
  <c r="H1067" i="3" s="1"/>
  <c r="A1068" i="3" s="1"/>
  <c r="B1068" i="3" s="1"/>
  <c r="C1067" i="3"/>
  <c r="D1067" i="3" s="1"/>
  <c r="G1068" i="3" l="1"/>
  <c r="H1068" i="3" s="1"/>
  <c r="A1069" i="3" s="1"/>
  <c r="B1069" i="3" s="1"/>
  <c r="C1068" i="3"/>
  <c r="D1068" i="3" s="1"/>
  <c r="F1068" i="3"/>
  <c r="C1069" i="3" l="1"/>
  <c r="D1069" i="3" s="1"/>
  <c r="G1069" i="3"/>
  <c r="H1069" i="3" s="1"/>
  <c r="A1070" i="3" s="1"/>
  <c r="B1070" i="3" s="1"/>
  <c r="F1069" i="3"/>
  <c r="F1070" i="3" l="1"/>
  <c r="C1070" i="3"/>
  <c r="D1070" i="3" s="1"/>
  <c r="G1070" i="3"/>
  <c r="H1070" i="3" s="1"/>
  <c r="A1071" i="3" s="1"/>
  <c r="B1071" i="3" s="1"/>
  <c r="F1071" i="3" l="1"/>
  <c r="G1071" i="3"/>
  <c r="H1071" i="3" s="1"/>
  <c r="A1072" i="3" s="1"/>
  <c r="B1072" i="3" s="1"/>
  <c r="C1071" i="3"/>
  <c r="D1071" i="3" s="1"/>
  <c r="G1072" i="3" l="1"/>
  <c r="H1072" i="3" s="1"/>
  <c r="A1073" i="3" s="1"/>
  <c r="B1073" i="3" s="1"/>
  <c r="C1072" i="3"/>
  <c r="D1072" i="3" s="1"/>
  <c r="F1072" i="3"/>
  <c r="C1073" i="3" l="1"/>
  <c r="D1073" i="3" s="1"/>
  <c r="G1073" i="3"/>
  <c r="H1073" i="3" s="1"/>
  <c r="A1074" i="3" s="1"/>
  <c r="B1074" i="3" s="1"/>
  <c r="F1073" i="3"/>
  <c r="G1074" i="3" l="1"/>
  <c r="H1074" i="3" s="1"/>
  <c r="A1075" i="3" s="1"/>
  <c r="B1075" i="3" s="1"/>
  <c r="C1074" i="3"/>
  <c r="D1074" i="3" s="1"/>
  <c r="F1074" i="3"/>
  <c r="F1075" i="3" l="1"/>
  <c r="C1075" i="3"/>
  <c r="D1075" i="3" s="1"/>
  <c r="G1075" i="3"/>
  <c r="H1075" i="3" s="1"/>
  <c r="A1076" i="3" s="1"/>
  <c r="B1076" i="3" s="1"/>
  <c r="G1076" i="3" l="1"/>
  <c r="H1076" i="3" s="1"/>
  <c r="A1077" i="3" s="1"/>
  <c r="B1077" i="3" s="1"/>
  <c r="F1076" i="3"/>
  <c r="C1076" i="3"/>
  <c r="D1076" i="3" s="1"/>
  <c r="C1077" i="3" l="1"/>
  <c r="D1077" i="3" s="1"/>
  <c r="F1077" i="3"/>
  <c r="G1077" i="3"/>
  <c r="H1077" i="3" s="1"/>
  <c r="A1078" i="3" s="1"/>
  <c r="B1078" i="3" s="1"/>
  <c r="G1078" i="3" l="1"/>
  <c r="H1078" i="3" s="1"/>
  <c r="A1079" i="3" s="1"/>
  <c r="B1079" i="3" s="1"/>
  <c r="C1078" i="3"/>
  <c r="D1078" i="3" s="1"/>
  <c r="F1078" i="3"/>
  <c r="F1079" i="3" l="1"/>
  <c r="G1079" i="3"/>
  <c r="H1079" i="3" s="1"/>
  <c r="A1080" i="3" s="1"/>
  <c r="B1080" i="3" s="1"/>
  <c r="C1079" i="3"/>
  <c r="D1079" i="3" s="1"/>
  <c r="F1080" i="3" l="1"/>
  <c r="G1080" i="3"/>
  <c r="H1080" i="3" s="1"/>
  <c r="A1081" i="3" s="1"/>
  <c r="B1081" i="3" s="1"/>
  <c r="C1080" i="3"/>
  <c r="D1080" i="3" s="1"/>
  <c r="C1081" i="3" l="1"/>
  <c r="D1081" i="3" s="1"/>
  <c r="G1081" i="3"/>
  <c r="H1081" i="3" s="1"/>
  <c r="A1082" i="3" s="1"/>
  <c r="B1082" i="3" s="1"/>
  <c r="F1081" i="3"/>
  <c r="G1082" i="3" l="1"/>
  <c r="H1082" i="3" s="1"/>
  <c r="A1083" i="3" s="1"/>
  <c r="B1083" i="3" s="1"/>
  <c r="F1082" i="3"/>
  <c r="C1082" i="3"/>
  <c r="D1082" i="3" s="1"/>
  <c r="F1083" i="3" l="1"/>
  <c r="G1083" i="3"/>
  <c r="H1083" i="3" s="1"/>
  <c r="A1084" i="3" s="1"/>
  <c r="B1084" i="3" s="1"/>
  <c r="C1083" i="3"/>
  <c r="D1083" i="3" s="1"/>
  <c r="G1084" i="3" l="1"/>
  <c r="H1084" i="3" s="1"/>
  <c r="A1085" i="3" s="1"/>
  <c r="B1085" i="3" s="1"/>
  <c r="C1084" i="3"/>
  <c r="D1084" i="3" s="1"/>
  <c r="F1084" i="3"/>
  <c r="C1085" i="3" l="1"/>
  <c r="D1085" i="3" s="1"/>
  <c r="F1085" i="3"/>
  <c r="G1085" i="3"/>
  <c r="H1085" i="3" s="1"/>
  <c r="A1086" i="3" s="1"/>
  <c r="B1086" i="3" s="1"/>
  <c r="G1086" i="3" l="1"/>
  <c r="H1086" i="3" s="1"/>
  <c r="A1087" i="3" s="1"/>
  <c r="B1087" i="3" s="1"/>
  <c r="C1086" i="3"/>
  <c r="D1086" i="3" s="1"/>
  <c r="F1086" i="3"/>
  <c r="C1087" i="3" l="1"/>
  <c r="D1087" i="3" s="1"/>
  <c r="G1087" i="3"/>
  <c r="H1087" i="3" s="1"/>
  <c r="A1088" i="3" s="1"/>
  <c r="B1088" i="3" s="1"/>
  <c r="F1087" i="3"/>
  <c r="F1088" i="3" l="1"/>
  <c r="C1088" i="3"/>
  <c r="D1088" i="3" s="1"/>
  <c r="G1088" i="3"/>
  <c r="H1088" i="3" s="1"/>
  <c r="A1089" i="3" s="1"/>
  <c r="B1089" i="3" s="1"/>
  <c r="F1089" i="3" l="1"/>
  <c r="C1089" i="3"/>
  <c r="D1089" i="3" s="1"/>
  <c r="G1089" i="3"/>
  <c r="H1089" i="3" s="1"/>
  <c r="A1090" i="3" s="1"/>
  <c r="B1090" i="3" s="1"/>
  <c r="C1090" i="3" l="1"/>
  <c r="D1090" i="3" s="1"/>
  <c r="G1090" i="3"/>
  <c r="H1090" i="3" s="1"/>
  <c r="A1091" i="3" s="1"/>
  <c r="B1091" i="3" s="1"/>
  <c r="F1090" i="3"/>
  <c r="F1091" i="3" l="1"/>
  <c r="C1091" i="3"/>
  <c r="D1091" i="3" s="1"/>
  <c r="G1091" i="3"/>
  <c r="H1091" i="3" s="1"/>
  <c r="A1092" i="3" s="1"/>
  <c r="B1092" i="3" s="1"/>
  <c r="F1092" i="3" l="1"/>
  <c r="C1092" i="3"/>
  <c r="D1092" i="3" s="1"/>
  <c r="G1092" i="3"/>
  <c r="H1092" i="3" s="1"/>
  <c r="A1093" i="3" s="1"/>
  <c r="B1093" i="3" s="1"/>
  <c r="G1093" i="3" l="1"/>
  <c r="H1093" i="3" s="1"/>
  <c r="A1094" i="3" s="1"/>
  <c r="B1094" i="3" s="1"/>
  <c r="C1093" i="3"/>
  <c r="D1093" i="3" s="1"/>
  <c r="F1093" i="3"/>
  <c r="G1094" i="3" l="1"/>
  <c r="H1094" i="3" s="1"/>
  <c r="A1095" i="3" s="1"/>
  <c r="B1095" i="3" s="1"/>
  <c r="F1094" i="3"/>
  <c r="C1094" i="3"/>
  <c r="D1094" i="3" s="1"/>
  <c r="C1095" i="3" l="1"/>
  <c r="D1095" i="3" s="1"/>
  <c r="F1095" i="3"/>
  <c r="G1095" i="3"/>
  <c r="H1095" i="3" s="1"/>
  <c r="A1096" i="3" s="1"/>
  <c r="B1096" i="3" s="1"/>
  <c r="F1096" i="3" l="1"/>
  <c r="G1096" i="3"/>
  <c r="H1096" i="3" s="1"/>
  <c r="A1097" i="3" s="1"/>
  <c r="B1097" i="3" s="1"/>
  <c r="C1096" i="3"/>
  <c r="D1096" i="3" s="1"/>
  <c r="C1097" i="3" l="1"/>
  <c r="D1097" i="3" s="1"/>
  <c r="G1097" i="3"/>
  <c r="H1097" i="3" s="1"/>
  <c r="A1098" i="3" s="1"/>
  <c r="B1098" i="3" s="1"/>
  <c r="F1097" i="3"/>
  <c r="G1098" i="3" l="1"/>
  <c r="H1098" i="3" s="1"/>
  <c r="A1099" i="3" s="1"/>
  <c r="B1099" i="3" s="1"/>
  <c r="F1098" i="3"/>
  <c r="C1098" i="3"/>
  <c r="D1098" i="3" s="1"/>
  <c r="C1099" i="3" l="1"/>
  <c r="D1099" i="3" s="1"/>
  <c r="F1099" i="3"/>
  <c r="G1099" i="3"/>
  <c r="H1099" i="3" s="1"/>
  <c r="A1100" i="3" s="1"/>
  <c r="B1100" i="3" s="1"/>
  <c r="G1100" i="3" l="1"/>
  <c r="H1100" i="3" s="1"/>
  <c r="A1101" i="3" s="1"/>
  <c r="B1101" i="3" s="1"/>
  <c r="F1100" i="3"/>
  <c r="C1100" i="3"/>
  <c r="D1100" i="3" s="1"/>
  <c r="C1101" i="3" l="1"/>
  <c r="D1101" i="3" s="1"/>
  <c r="G1101" i="3"/>
  <c r="H1101" i="3" s="1"/>
  <c r="A1102" i="3" s="1"/>
  <c r="B1102" i="3" s="1"/>
  <c r="F1101" i="3"/>
  <c r="F1102" i="3" l="1"/>
  <c r="G1102" i="3"/>
  <c r="H1102" i="3" s="1"/>
  <c r="A1103" i="3" s="1"/>
  <c r="B1103" i="3" s="1"/>
  <c r="C1102" i="3"/>
  <c r="D1102" i="3" s="1"/>
  <c r="F1103" i="3" l="1"/>
  <c r="C1103" i="3"/>
  <c r="D1103" i="3" s="1"/>
  <c r="G1103" i="3"/>
  <c r="H1103" i="3" s="1"/>
  <c r="A1104" i="3" s="1"/>
  <c r="B1104" i="3" s="1"/>
  <c r="F1104" i="3" l="1"/>
  <c r="G1104" i="3"/>
  <c r="H1104" i="3" s="1"/>
  <c r="A1105" i="3" s="1"/>
  <c r="B1105" i="3" s="1"/>
  <c r="C1104" i="3"/>
  <c r="D1104" i="3" s="1"/>
  <c r="C1105" i="3" l="1"/>
  <c r="D1105" i="3" s="1"/>
  <c r="G1105" i="3"/>
  <c r="H1105" i="3" s="1"/>
  <c r="A1106" i="3" s="1"/>
  <c r="B1106" i="3" s="1"/>
  <c r="F1105" i="3"/>
  <c r="C1106" i="3" l="1"/>
  <c r="D1106" i="3" s="1"/>
  <c r="F1106" i="3"/>
  <c r="G1106" i="3"/>
  <c r="H1106" i="3" s="1"/>
  <c r="A1107" i="3" s="1"/>
  <c r="B1107" i="3" s="1"/>
  <c r="F1107" i="3" l="1"/>
  <c r="C1107" i="3"/>
  <c r="D1107" i="3" s="1"/>
  <c r="G1107" i="3"/>
  <c r="H1107" i="3" s="1"/>
  <c r="A1108" i="3" s="1"/>
  <c r="B1108" i="3" s="1"/>
  <c r="G1108" i="3" l="1"/>
  <c r="H1108" i="3" s="1"/>
  <c r="A1109" i="3" s="1"/>
  <c r="B1109" i="3" s="1"/>
  <c r="F1108" i="3"/>
  <c r="C1108" i="3"/>
  <c r="D1108" i="3" s="1"/>
  <c r="C1109" i="3" l="1"/>
  <c r="D1109" i="3" s="1"/>
  <c r="F1109" i="3"/>
  <c r="G1109" i="3"/>
  <c r="H1109" i="3" s="1"/>
  <c r="A1110" i="3" s="1"/>
  <c r="B1110" i="3" s="1"/>
  <c r="C1110" i="3" l="1"/>
  <c r="D1110" i="3" s="1"/>
  <c r="F1110" i="3"/>
  <c r="G1110" i="3"/>
  <c r="H1110" i="3" s="1"/>
  <c r="A1111" i="3" s="1"/>
  <c r="B1111" i="3" s="1"/>
  <c r="F1111" i="3" l="1"/>
  <c r="G1111" i="3"/>
  <c r="H1111" i="3" s="1"/>
  <c r="A1112" i="3" s="1"/>
  <c r="B1112" i="3" s="1"/>
  <c r="C1111" i="3"/>
  <c r="D1111" i="3" s="1"/>
  <c r="C1112" i="3" l="1"/>
  <c r="D1112" i="3" s="1"/>
  <c r="F1112" i="3"/>
  <c r="G1112" i="3"/>
  <c r="H1112" i="3" s="1"/>
  <c r="A1113" i="3" s="1"/>
  <c r="B1113" i="3" s="1"/>
  <c r="G1113" i="3" l="1"/>
  <c r="H1113" i="3" s="1"/>
  <c r="A1114" i="3" s="1"/>
  <c r="B1114" i="3" s="1"/>
  <c r="C1113" i="3"/>
  <c r="D1113" i="3" s="1"/>
  <c r="F1113" i="3"/>
  <c r="C1114" i="3" l="1"/>
  <c r="D1114" i="3" s="1"/>
  <c r="F1114" i="3"/>
  <c r="G1114" i="3"/>
  <c r="H1114" i="3" s="1"/>
  <c r="A1115" i="3" s="1"/>
  <c r="B1115" i="3" s="1"/>
  <c r="F1115" i="3" l="1"/>
  <c r="C1115" i="3"/>
  <c r="D1115" i="3" s="1"/>
  <c r="G1115" i="3"/>
  <c r="H1115" i="3" s="1"/>
  <c r="A1116" i="3" s="1"/>
  <c r="B1116" i="3" s="1"/>
  <c r="F1116" i="3" l="1"/>
  <c r="G1116" i="3"/>
  <c r="H1116" i="3" s="1"/>
  <c r="A1117" i="3" s="1"/>
  <c r="B1117" i="3" s="1"/>
  <c r="C1116" i="3"/>
  <c r="D1116" i="3" s="1"/>
  <c r="G1117" i="3" l="1"/>
  <c r="H1117" i="3" s="1"/>
  <c r="A1118" i="3" s="1"/>
  <c r="B1118" i="3" s="1"/>
  <c r="C1117" i="3"/>
  <c r="D1117" i="3" s="1"/>
  <c r="F1117" i="3"/>
  <c r="F1118" i="3" l="1"/>
  <c r="G1118" i="3"/>
  <c r="H1118" i="3" s="1"/>
  <c r="A1119" i="3" s="1"/>
  <c r="B1119" i="3" s="1"/>
  <c r="C1118" i="3"/>
  <c r="D1118" i="3" s="1"/>
  <c r="F1119" i="3" l="1"/>
  <c r="G1119" i="3"/>
  <c r="H1119" i="3" s="1"/>
  <c r="A1120" i="3" s="1"/>
  <c r="B1120" i="3" s="1"/>
  <c r="C1119" i="3"/>
  <c r="D1119" i="3" s="1"/>
  <c r="F1120" i="3" l="1"/>
  <c r="G1120" i="3"/>
  <c r="H1120" i="3" s="1"/>
  <c r="A1121" i="3" s="1"/>
  <c r="B1121" i="3" s="1"/>
  <c r="C1120" i="3"/>
  <c r="D1120" i="3" s="1"/>
  <c r="G1121" i="3" l="1"/>
  <c r="H1121" i="3" s="1"/>
  <c r="A1122" i="3" s="1"/>
  <c r="B1122" i="3" s="1"/>
  <c r="C1121" i="3"/>
  <c r="D1121" i="3" s="1"/>
  <c r="F1121" i="3"/>
  <c r="F1122" i="3" l="1"/>
  <c r="G1122" i="3"/>
  <c r="H1122" i="3" s="1"/>
  <c r="A1123" i="3" s="1"/>
  <c r="B1123" i="3" s="1"/>
  <c r="C1122" i="3"/>
  <c r="D1122" i="3" s="1"/>
  <c r="F1123" i="3" l="1"/>
  <c r="C1123" i="3"/>
  <c r="D1123" i="3" s="1"/>
  <c r="G1123" i="3"/>
  <c r="H1123" i="3" s="1"/>
  <c r="A1124" i="3" s="1"/>
  <c r="B1124" i="3" s="1"/>
  <c r="F1124" i="3" l="1"/>
  <c r="G1124" i="3"/>
  <c r="H1124" i="3" s="1"/>
  <c r="A1125" i="3" s="1"/>
  <c r="B1125" i="3" s="1"/>
  <c r="C1124" i="3"/>
  <c r="D1124" i="3" s="1"/>
  <c r="G1125" i="3" l="1"/>
  <c r="H1125" i="3" s="1"/>
  <c r="A1126" i="3" s="1"/>
  <c r="B1126" i="3" s="1"/>
  <c r="C1125" i="3"/>
  <c r="D1125" i="3" s="1"/>
  <c r="F1125" i="3"/>
  <c r="F1126" i="3" l="1"/>
  <c r="G1126" i="3"/>
  <c r="H1126" i="3" s="1"/>
  <c r="A1127" i="3" s="1"/>
  <c r="B1127" i="3" s="1"/>
  <c r="C1126" i="3"/>
  <c r="D1126" i="3" s="1"/>
  <c r="F1127" i="3" l="1"/>
  <c r="C1127" i="3"/>
  <c r="D1127" i="3" s="1"/>
  <c r="G1127" i="3"/>
  <c r="H1127" i="3" s="1"/>
  <c r="A1128" i="3" s="1"/>
  <c r="B1128" i="3" s="1"/>
  <c r="F1128" i="3" l="1"/>
  <c r="G1128" i="3"/>
  <c r="H1128" i="3" s="1"/>
  <c r="A1129" i="3" s="1"/>
  <c r="B1129" i="3" s="1"/>
  <c r="C1128" i="3"/>
  <c r="D1128" i="3" s="1"/>
  <c r="C1129" i="3" l="1"/>
  <c r="D1129" i="3" s="1"/>
  <c r="F1129" i="3"/>
  <c r="G1129" i="3"/>
  <c r="H1129" i="3" s="1"/>
  <c r="A1130" i="3" s="1"/>
  <c r="B1130" i="3" s="1"/>
  <c r="C1130" i="3" l="1"/>
  <c r="D1130" i="3" s="1"/>
  <c r="F1130" i="3"/>
  <c r="G1130" i="3"/>
  <c r="H1130" i="3" s="1"/>
  <c r="A1131" i="3" s="1"/>
  <c r="B1131" i="3" s="1"/>
  <c r="F1131" i="3" l="1"/>
  <c r="G1131" i="3"/>
  <c r="H1131" i="3" s="1"/>
  <c r="A1132" i="3" s="1"/>
  <c r="B1132" i="3" s="1"/>
  <c r="C1131" i="3"/>
  <c r="D1131" i="3" s="1"/>
  <c r="F1132" i="3" l="1"/>
  <c r="C1132" i="3"/>
  <c r="D1132" i="3" s="1"/>
  <c r="G1132" i="3"/>
  <c r="H1132" i="3" s="1"/>
  <c r="A1133" i="3" s="1"/>
  <c r="B1133" i="3" s="1"/>
  <c r="C1133" i="3" l="1"/>
  <c r="D1133" i="3" s="1"/>
  <c r="F1133" i="3"/>
  <c r="G1133" i="3"/>
  <c r="H1133" i="3" s="1"/>
  <c r="A1134" i="3" s="1"/>
  <c r="B1134" i="3" s="1"/>
  <c r="C1134" i="3" l="1"/>
  <c r="D1134" i="3" s="1"/>
  <c r="F1134" i="3"/>
  <c r="G1134" i="3"/>
  <c r="H1134" i="3" s="1"/>
  <c r="A1135" i="3" s="1"/>
  <c r="B1135" i="3" s="1"/>
  <c r="F1135" i="3" l="1"/>
  <c r="C1135" i="3"/>
  <c r="D1135" i="3" s="1"/>
  <c r="G1135" i="3"/>
  <c r="H1135" i="3" s="1"/>
  <c r="A1136" i="3" s="1"/>
  <c r="B1136" i="3" s="1"/>
  <c r="F1136" i="3" l="1"/>
  <c r="G1136" i="3"/>
  <c r="H1136" i="3" s="1"/>
  <c r="A1137" i="3" s="1"/>
  <c r="B1137" i="3" s="1"/>
  <c r="C1136" i="3"/>
  <c r="D1136" i="3" s="1"/>
  <c r="G1137" i="3" l="1"/>
  <c r="H1137" i="3" s="1"/>
  <c r="A1138" i="3" s="1"/>
  <c r="B1138" i="3" s="1"/>
  <c r="C1137" i="3"/>
  <c r="D1137" i="3" s="1"/>
  <c r="F1137" i="3"/>
  <c r="F1138" i="3" l="1"/>
  <c r="G1138" i="3"/>
  <c r="H1138" i="3" s="1"/>
  <c r="A1139" i="3" s="1"/>
  <c r="B1139" i="3" s="1"/>
  <c r="C1138" i="3"/>
  <c r="D1138" i="3" s="1"/>
  <c r="F1139" i="3" l="1"/>
  <c r="C1139" i="3"/>
  <c r="D1139" i="3" s="1"/>
  <c r="G1139" i="3"/>
  <c r="H1139" i="3" s="1"/>
  <c r="A1140" i="3" s="1"/>
  <c r="B1140" i="3" s="1"/>
  <c r="F1140" i="3" l="1"/>
  <c r="G1140" i="3"/>
  <c r="H1140" i="3" s="1"/>
  <c r="A1141" i="3" s="1"/>
  <c r="B1141" i="3" s="1"/>
  <c r="C1140" i="3"/>
  <c r="D1140" i="3" s="1"/>
  <c r="G1141" i="3" l="1"/>
  <c r="H1141" i="3" s="1"/>
  <c r="A1142" i="3" s="1"/>
  <c r="B1142" i="3" s="1"/>
  <c r="C1141" i="3"/>
  <c r="D1141" i="3" s="1"/>
  <c r="F1141" i="3"/>
  <c r="C1142" i="3" l="1"/>
  <c r="D1142" i="3" s="1"/>
  <c r="G1142" i="3"/>
  <c r="H1142" i="3" s="1"/>
  <c r="A1143" i="3" s="1"/>
  <c r="B1143" i="3" s="1"/>
  <c r="F1142" i="3"/>
  <c r="F1143" i="3" l="1"/>
  <c r="C1143" i="3"/>
  <c r="D1143" i="3" s="1"/>
  <c r="G1143" i="3"/>
  <c r="H1143" i="3" s="1"/>
  <c r="A1144" i="3" s="1"/>
  <c r="B1144" i="3" s="1"/>
  <c r="F1144" i="3" l="1"/>
  <c r="G1144" i="3"/>
  <c r="H1144" i="3" s="1"/>
  <c r="A1145" i="3" s="1"/>
  <c r="B1145" i="3" s="1"/>
  <c r="C1144" i="3"/>
  <c r="D1144" i="3" s="1"/>
  <c r="C1145" i="3" l="1"/>
  <c r="D1145" i="3" s="1"/>
  <c r="F1145" i="3"/>
  <c r="G1145" i="3"/>
  <c r="H1145" i="3" s="1"/>
  <c r="A1146" i="3" s="1"/>
  <c r="B1146" i="3" s="1"/>
  <c r="C1146" i="3" l="1"/>
  <c r="D1146" i="3" s="1"/>
  <c r="F1146" i="3"/>
  <c r="G1146" i="3"/>
  <c r="H1146" i="3" s="1"/>
  <c r="A1147" i="3" s="1"/>
  <c r="B1147" i="3" s="1"/>
  <c r="F1147" i="3" l="1"/>
  <c r="C1147" i="3"/>
  <c r="D1147" i="3" s="1"/>
  <c r="G1147" i="3"/>
  <c r="H1147" i="3" s="1"/>
  <c r="A1148" i="3" s="1"/>
  <c r="B1148" i="3" s="1"/>
  <c r="F1148" i="3" l="1"/>
  <c r="G1148" i="3"/>
  <c r="H1148" i="3" s="1"/>
  <c r="A1149" i="3" s="1"/>
  <c r="B1149" i="3" s="1"/>
  <c r="C1148" i="3"/>
  <c r="D1148" i="3" s="1"/>
  <c r="G1149" i="3" l="1"/>
  <c r="H1149" i="3" s="1"/>
  <c r="A1150" i="3" s="1"/>
  <c r="B1150" i="3" s="1"/>
  <c r="C1149" i="3"/>
  <c r="D1149" i="3" s="1"/>
  <c r="F1149" i="3"/>
  <c r="C1150" i="3" l="1"/>
  <c r="D1150" i="3" s="1"/>
  <c r="F1150" i="3"/>
  <c r="G1150" i="3"/>
  <c r="H1150" i="3" s="1"/>
  <c r="A1151" i="3" s="1"/>
  <c r="B1151" i="3" s="1"/>
  <c r="F1151" i="3" l="1"/>
  <c r="C1151" i="3"/>
  <c r="D1151" i="3" s="1"/>
  <c r="G1151" i="3"/>
  <c r="H1151" i="3" s="1"/>
  <c r="A1152" i="3" s="1"/>
  <c r="B1152" i="3" s="1"/>
  <c r="G1152" i="3" l="1"/>
  <c r="H1152" i="3" s="1"/>
  <c r="A1153" i="3" s="1"/>
  <c r="B1153" i="3" s="1"/>
  <c r="C1152" i="3"/>
  <c r="D1152" i="3" s="1"/>
  <c r="F1152" i="3"/>
  <c r="G1153" i="3" l="1"/>
  <c r="H1153" i="3" s="1"/>
  <c r="A1154" i="3" s="1"/>
  <c r="B1154" i="3" s="1"/>
  <c r="C1153" i="3"/>
  <c r="D1153" i="3" s="1"/>
  <c r="F1153" i="3"/>
  <c r="C1154" i="3" l="1"/>
  <c r="D1154" i="3" s="1"/>
  <c r="F1154" i="3"/>
  <c r="G1154" i="3"/>
  <c r="H1154" i="3" s="1"/>
  <c r="A1155" i="3" s="1"/>
  <c r="B1155" i="3" s="1"/>
  <c r="F1155" i="3" l="1"/>
  <c r="C1155" i="3"/>
  <c r="D1155" i="3" s="1"/>
  <c r="G1155" i="3"/>
  <c r="H1155" i="3" s="1"/>
  <c r="A1156" i="3" s="1"/>
  <c r="B1156" i="3" s="1"/>
  <c r="F1156" i="3" l="1"/>
  <c r="G1156" i="3"/>
  <c r="H1156" i="3" s="1"/>
  <c r="A1157" i="3" s="1"/>
  <c r="B1157" i="3" s="1"/>
  <c r="C1156" i="3"/>
  <c r="D1156" i="3" s="1"/>
  <c r="C1157" i="3" l="1"/>
  <c r="D1157" i="3" s="1"/>
  <c r="F1157" i="3"/>
  <c r="G1157" i="3"/>
  <c r="H1157" i="3" s="1"/>
  <c r="A1158" i="3" s="1"/>
  <c r="B1158" i="3" s="1"/>
  <c r="C1158" i="3" l="1"/>
  <c r="D1158" i="3" s="1"/>
  <c r="G1158" i="3"/>
  <c r="H1158" i="3" s="1"/>
  <c r="A1159" i="3" s="1"/>
  <c r="B1159" i="3" s="1"/>
  <c r="F1158" i="3"/>
  <c r="F1159" i="3" l="1"/>
  <c r="G1159" i="3"/>
  <c r="H1159" i="3" s="1"/>
  <c r="A1160" i="3" s="1"/>
  <c r="B1160" i="3" s="1"/>
  <c r="C1159" i="3"/>
  <c r="D1159" i="3" s="1"/>
  <c r="F1160" i="3" l="1"/>
  <c r="G1160" i="3"/>
  <c r="H1160" i="3" s="1"/>
  <c r="A1161" i="3" s="1"/>
  <c r="B1161" i="3" s="1"/>
  <c r="C1160" i="3"/>
  <c r="D1160" i="3" s="1"/>
  <c r="C1161" i="3" l="1"/>
  <c r="D1161" i="3" s="1"/>
  <c r="F1161" i="3"/>
  <c r="G1161" i="3"/>
  <c r="H1161" i="3" s="1"/>
  <c r="A1162" i="3" s="1"/>
  <c r="B1162" i="3" s="1"/>
  <c r="C1162" i="3" l="1"/>
  <c r="D1162" i="3" s="1"/>
  <c r="F1162" i="3"/>
  <c r="G1162" i="3"/>
  <c r="H1162" i="3" s="1"/>
  <c r="A1163" i="3" s="1"/>
  <c r="B1163" i="3" s="1"/>
  <c r="F1163" i="3" l="1"/>
  <c r="G1163" i="3"/>
  <c r="H1163" i="3" s="1"/>
  <c r="A1164" i="3" s="1"/>
  <c r="B1164" i="3" s="1"/>
  <c r="C1163" i="3"/>
  <c r="D1163" i="3" s="1"/>
  <c r="F1164" i="3" l="1"/>
  <c r="G1164" i="3"/>
  <c r="H1164" i="3" s="1"/>
  <c r="A1165" i="3" s="1"/>
  <c r="B1165" i="3" s="1"/>
  <c r="C1164" i="3"/>
  <c r="D1164" i="3" s="1"/>
  <c r="G1165" i="3" l="1"/>
  <c r="H1165" i="3" s="1"/>
  <c r="A1166" i="3" s="1"/>
  <c r="B1166" i="3" s="1"/>
  <c r="F1165" i="3"/>
  <c r="C1165" i="3"/>
  <c r="D1165" i="3" s="1"/>
  <c r="C1166" i="3" l="1"/>
  <c r="D1166" i="3" s="1"/>
  <c r="F1166" i="3"/>
  <c r="G1166" i="3"/>
  <c r="H1166" i="3" s="1"/>
  <c r="A1167" i="3" s="1"/>
  <c r="B1167" i="3" s="1"/>
  <c r="F1167" i="3" l="1"/>
  <c r="C1167" i="3"/>
  <c r="D1167" i="3" s="1"/>
  <c r="G1167" i="3"/>
  <c r="H1167" i="3" s="1"/>
  <c r="A1168" i="3" s="1"/>
  <c r="B1168" i="3" s="1"/>
  <c r="F1168" i="3" l="1"/>
  <c r="G1168" i="3"/>
  <c r="H1168" i="3" s="1"/>
  <c r="A1169" i="3" s="1"/>
  <c r="B1169" i="3" s="1"/>
  <c r="C1168" i="3"/>
  <c r="D1168" i="3" s="1"/>
  <c r="C1169" i="3" l="1"/>
  <c r="D1169" i="3" s="1"/>
  <c r="F1169" i="3"/>
  <c r="G1169" i="3"/>
  <c r="H1169" i="3" s="1"/>
  <c r="A1170" i="3" s="1"/>
  <c r="B1170" i="3" s="1"/>
  <c r="C1170" i="3" l="1"/>
  <c r="D1170" i="3" s="1"/>
  <c r="F1170" i="3"/>
  <c r="G1170" i="3"/>
  <c r="H1170" i="3" s="1"/>
  <c r="A1171" i="3" s="1"/>
  <c r="B1171" i="3" s="1"/>
  <c r="F1171" i="3" l="1"/>
  <c r="G1171" i="3"/>
  <c r="H1171" i="3" s="1"/>
  <c r="A1172" i="3" s="1"/>
  <c r="B1172" i="3" s="1"/>
  <c r="C1171" i="3"/>
  <c r="D1171" i="3" s="1"/>
  <c r="F1172" i="3" l="1"/>
  <c r="G1172" i="3"/>
  <c r="H1172" i="3" s="1"/>
  <c r="A1173" i="3" s="1"/>
  <c r="B1173" i="3" s="1"/>
  <c r="C1172" i="3"/>
  <c r="D1172" i="3" s="1"/>
  <c r="G1173" i="3" l="1"/>
  <c r="H1173" i="3" s="1"/>
  <c r="A1174" i="3" s="1"/>
  <c r="B1174" i="3" s="1"/>
  <c r="C1173" i="3"/>
  <c r="D1173" i="3" s="1"/>
  <c r="F1173" i="3"/>
  <c r="C1174" i="3" l="1"/>
  <c r="D1174" i="3" s="1"/>
  <c r="F1174" i="3"/>
  <c r="G1174" i="3"/>
  <c r="H1174" i="3" s="1"/>
  <c r="A1175" i="3" s="1"/>
  <c r="B1175" i="3" s="1"/>
  <c r="F1175" i="3" l="1"/>
  <c r="C1175" i="3"/>
  <c r="D1175" i="3" s="1"/>
  <c r="G1175" i="3"/>
  <c r="H1175" i="3" s="1"/>
  <c r="A1176" i="3" s="1"/>
  <c r="B1176" i="3" s="1"/>
  <c r="F1176" i="3" l="1"/>
  <c r="G1176" i="3"/>
  <c r="H1176" i="3" s="1"/>
  <c r="A1177" i="3" s="1"/>
  <c r="B1177" i="3" s="1"/>
  <c r="C1176" i="3"/>
  <c r="D1176" i="3" s="1"/>
  <c r="C1177" i="3" l="1"/>
  <c r="D1177" i="3" s="1"/>
  <c r="F1177" i="3"/>
  <c r="G1177" i="3"/>
  <c r="H1177" i="3" s="1"/>
  <c r="A1178" i="3" s="1"/>
  <c r="B1178" i="3" s="1"/>
  <c r="C1178" i="3" l="1"/>
  <c r="D1178" i="3" s="1"/>
  <c r="F1178" i="3"/>
  <c r="G1178" i="3"/>
  <c r="H1178" i="3" s="1"/>
  <c r="A1179" i="3" s="1"/>
  <c r="B1179" i="3" s="1"/>
  <c r="F1179" i="3" l="1"/>
  <c r="G1179" i="3"/>
  <c r="H1179" i="3" s="1"/>
  <c r="A1180" i="3" s="1"/>
  <c r="B1180" i="3" s="1"/>
  <c r="C1179" i="3"/>
  <c r="D1179" i="3" s="1"/>
  <c r="F1180" i="3" l="1"/>
  <c r="G1180" i="3"/>
  <c r="H1180" i="3" s="1"/>
  <c r="A1181" i="3" s="1"/>
  <c r="B1181" i="3" s="1"/>
  <c r="C1180" i="3"/>
  <c r="D1180" i="3" s="1"/>
  <c r="C1181" i="3" l="1"/>
  <c r="D1181" i="3" s="1"/>
  <c r="F1181" i="3"/>
  <c r="G1181" i="3"/>
  <c r="H1181" i="3" s="1"/>
  <c r="A1182" i="3" s="1"/>
  <c r="B1182" i="3" s="1"/>
  <c r="C1182" i="3" l="1"/>
  <c r="D1182" i="3" s="1"/>
  <c r="G1182" i="3"/>
  <c r="H1182" i="3" s="1"/>
  <c r="A1183" i="3" s="1"/>
  <c r="B1183" i="3" s="1"/>
  <c r="F1182" i="3"/>
  <c r="F1183" i="3" l="1"/>
  <c r="C1183" i="3"/>
  <c r="D1183" i="3" s="1"/>
  <c r="G1183" i="3"/>
  <c r="H1183" i="3" s="1"/>
  <c r="A1184" i="3" s="1"/>
  <c r="B1184" i="3" s="1"/>
  <c r="F1184" i="3" l="1"/>
  <c r="G1184" i="3"/>
  <c r="H1184" i="3" s="1"/>
  <c r="A1185" i="3" s="1"/>
  <c r="B1185" i="3" s="1"/>
  <c r="C1184" i="3"/>
  <c r="D1184" i="3" s="1"/>
  <c r="G1185" i="3" l="1"/>
  <c r="H1185" i="3" s="1"/>
  <c r="A1186" i="3" s="1"/>
  <c r="B1186" i="3" s="1"/>
  <c r="F1185" i="3"/>
  <c r="C1185" i="3"/>
  <c r="D1185" i="3" s="1"/>
  <c r="C1186" i="3" l="1"/>
  <c r="D1186" i="3" s="1"/>
  <c r="F1186" i="3"/>
  <c r="G1186" i="3"/>
  <c r="H1186" i="3" s="1"/>
  <c r="A1187" i="3" s="1"/>
  <c r="B1187" i="3" s="1"/>
  <c r="F1187" i="3" l="1"/>
  <c r="G1187" i="3"/>
  <c r="H1187" i="3" s="1"/>
  <c r="A1188" i="3" s="1"/>
  <c r="B1188" i="3" s="1"/>
  <c r="C1187" i="3"/>
  <c r="D1187" i="3" s="1"/>
  <c r="F1188" i="3" l="1"/>
  <c r="G1188" i="3"/>
  <c r="H1188" i="3" s="1"/>
  <c r="A1189" i="3" s="1"/>
  <c r="B1189" i="3" s="1"/>
  <c r="C1188" i="3"/>
  <c r="D1188" i="3" s="1"/>
  <c r="C1189" i="3" l="1"/>
  <c r="D1189" i="3" s="1"/>
  <c r="F1189" i="3"/>
  <c r="G1189" i="3"/>
  <c r="H1189" i="3" s="1"/>
  <c r="A1190" i="3" s="1"/>
  <c r="B1190" i="3" s="1"/>
  <c r="C1190" i="3" l="1"/>
  <c r="D1190" i="3" s="1"/>
  <c r="F1190" i="3"/>
  <c r="G1190" i="3"/>
  <c r="H1190" i="3" s="1"/>
  <c r="A1191" i="3" s="1"/>
  <c r="B1191" i="3" s="1"/>
  <c r="F1191" i="3" l="1"/>
  <c r="C1191" i="3"/>
  <c r="D1191" i="3" s="1"/>
  <c r="G1191" i="3"/>
  <c r="H1191" i="3" s="1"/>
  <c r="A1192" i="3" s="1"/>
  <c r="B1192" i="3" s="1"/>
  <c r="C1192" i="3" l="1"/>
  <c r="D1192" i="3" s="1"/>
  <c r="G1192" i="3"/>
  <c r="H1192" i="3" s="1"/>
  <c r="A1193" i="3" s="1"/>
  <c r="B1193" i="3" s="1"/>
  <c r="F1192" i="3"/>
  <c r="C1193" i="3" l="1"/>
  <c r="D1193" i="3" s="1"/>
  <c r="F1193" i="3"/>
  <c r="G1193" i="3"/>
  <c r="H1193" i="3" s="1"/>
  <c r="A1194" i="3" s="1"/>
  <c r="B1194" i="3" s="1"/>
  <c r="C1194" i="3" l="1"/>
  <c r="D1194" i="3" s="1"/>
  <c r="G1194" i="3"/>
  <c r="H1194" i="3" s="1"/>
  <c r="A1195" i="3" s="1"/>
  <c r="B1195" i="3" s="1"/>
  <c r="F1194" i="3"/>
  <c r="F1195" i="3" l="1"/>
  <c r="G1195" i="3"/>
  <c r="H1195" i="3" s="1"/>
  <c r="A1196" i="3" s="1"/>
  <c r="B1196" i="3" s="1"/>
  <c r="C1195" i="3"/>
  <c r="D1195" i="3" s="1"/>
  <c r="F1196" i="3" l="1"/>
  <c r="G1196" i="3"/>
  <c r="H1196" i="3" s="1"/>
  <c r="A1197" i="3" s="1"/>
  <c r="B1197" i="3" s="1"/>
  <c r="C1196" i="3"/>
  <c r="D1196" i="3" s="1"/>
  <c r="G1197" i="3" l="1"/>
  <c r="H1197" i="3" s="1"/>
  <c r="A1198" i="3" s="1"/>
  <c r="B1198" i="3" s="1"/>
  <c r="C1197" i="3"/>
  <c r="D1197" i="3" s="1"/>
  <c r="F1197" i="3"/>
  <c r="C1198" i="3" l="1"/>
  <c r="D1198" i="3" s="1"/>
  <c r="F1198" i="3"/>
  <c r="G1198" i="3"/>
  <c r="H1198" i="3" s="1"/>
  <c r="A1199" i="3" s="1"/>
  <c r="B1199" i="3" s="1"/>
  <c r="F1199" i="3" l="1"/>
  <c r="C1199" i="3"/>
  <c r="D1199" i="3" s="1"/>
  <c r="G1199" i="3"/>
  <c r="H1199" i="3" s="1"/>
  <c r="A1200" i="3" s="1"/>
  <c r="B1200" i="3" s="1"/>
  <c r="F1200" i="3" l="1"/>
  <c r="G1200" i="3"/>
  <c r="H1200" i="3" s="1"/>
  <c r="A1201" i="3" s="1"/>
  <c r="B1201" i="3" s="1"/>
  <c r="C1200" i="3"/>
  <c r="D1200" i="3" s="1"/>
  <c r="G1201" i="3" l="1"/>
  <c r="H1201" i="3" s="1"/>
  <c r="A1202" i="3" s="1"/>
  <c r="B1202" i="3" s="1"/>
  <c r="F1201" i="3"/>
  <c r="C1201" i="3"/>
  <c r="D1201" i="3" s="1"/>
  <c r="C1202" i="3" l="1"/>
  <c r="D1202" i="3" s="1"/>
  <c r="G1202" i="3"/>
  <c r="H1202" i="3" s="1"/>
  <c r="A1203" i="3" s="1"/>
  <c r="B1203" i="3" s="1"/>
  <c r="F1202" i="3"/>
  <c r="C1203" i="3" l="1"/>
  <c r="D1203" i="3" s="1"/>
  <c r="G1203" i="3"/>
  <c r="H1203" i="3" s="1"/>
  <c r="A1204" i="3" s="1"/>
  <c r="B1204" i="3" s="1"/>
  <c r="F1203" i="3"/>
  <c r="F1204" i="3" l="1"/>
  <c r="G1204" i="3"/>
  <c r="H1204" i="3" s="1"/>
  <c r="A1205" i="3" s="1"/>
  <c r="B1205" i="3" s="1"/>
  <c r="C1204" i="3"/>
  <c r="D1204" i="3" s="1"/>
  <c r="C1205" i="3" l="1"/>
  <c r="D1205" i="3" s="1"/>
  <c r="F1205" i="3"/>
  <c r="G1205" i="3"/>
  <c r="H1205" i="3" s="1"/>
  <c r="A1206" i="3" s="1"/>
  <c r="B1206" i="3" s="1"/>
  <c r="C1206" i="3" l="1"/>
  <c r="D1206" i="3" s="1"/>
  <c r="G1206" i="3"/>
  <c r="H1206" i="3" s="1"/>
  <c r="A1207" i="3" s="1"/>
  <c r="B1207" i="3" s="1"/>
  <c r="F1206" i="3"/>
  <c r="F1207" i="3" l="1"/>
  <c r="C1207" i="3"/>
  <c r="D1207" i="3" s="1"/>
  <c r="G1207" i="3"/>
  <c r="H1207" i="3" s="1"/>
  <c r="A1208" i="3" s="1"/>
  <c r="B1208" i="3" s="1"/>
  <c r="F1208" i="3" l="1"/>
  <c r="G1208" i="3"/>
  <c r="H1208" i="3" s="1"/>
  <c r="A1209" i="3" s="1"/>
  <c r="B1209" i="3" s="1"/>
  <c r="C1208" i="3"/>
  <c r="D1208" i="3" s="1"/>
  <c r="G1209" i="3" l="1"/>
  <c r="H1209" i="3" s="1"/>
  <c r="A1210" i="3" s="1"/>
  <c r="B1210" i="3" s="1"/>
  <c r="C1209" i="3"/>
  <c r="D1209" i="3" s="1"/>
  <c r="F1209" i="3"/>
  <c r="C1210" i="3" l="1"/>
  <c r="D1210" i="3" s="1"/>
  <c r="F1210" i="3"/>
  <c r="G1210" i="3"/>
  <c r="H1210" i="3" s="1"/>
  <c r="A1211" i="3" s="1"/>
  <c r="B1211" i="3" s="1"/>
  <c r="F1211" i="3" l="1"/>
  <c r="G1211" i="3"/>
  <c r="H1211" i="3" s="1"/>
  <c r="A1212" i="3" s="1"/>
  <c r="B1212" i="3" s="1"/>
  <c r="C1211" i="3"/>
  <c r="D1211" i="3" s="1"/>
  <c r="F1212" i="3" l="1"/>
  <c r="C1212" i="3"/>
  <c r="D1212" i="3" s="1"/>
  <c r="G1212" i="3"/>
  <c r="H1212" i="3" s="1"/>
  <c r="A1213" i="3" s="1"/>
  <c r="B1213" i="3" s="1"/>
  <c r="C1213" i="3" l="1"/>
  <c r="D1213" i="3" s="1"/>
  <c r="F1213" i="3"/>
  <c r="G1213" i="3"/>
  <c r="H1213" i="3" s="1"/>
  <c r="A1214" i="3" s="1"/>
  <c r="B1214" i="3" s="1"/>
  <c r="C1214" i="3" l="1"/>
  <c r="D1214" i="3" s="1"/>
  <c r="G1214" i="3"/>
  <c r="H1214" i="3" s="1"/>
  <c r="A1215" i="3" s="1"/>
  <c r="B1215" i="3" s="1"/>
  <c r="F1214" i="3"/>
  <c r="F1215" i="3" l="1"/>
  <c r="C1215" i="3"/>
  <c r="D1215" i="3" s="1"/>
  <c r="G1215" i="3"/>
  <c r="H1215" i="3" s="1"/>
  <c r="A1216" i="3" s="1"/>
  <c r="B1216" i="3" s="1"/>
  <c r="F1216" i="3" l="1"/>
  <c r="G1216" i="3"/>
  <c r="H1216" i="3" s="1"/>
  <c r="A1217" i="3" s="1"/>
  <c r="B1217" i="3" s="1"/>
  <c r="C1216" i="3"/>
  <c r="D1216" i="3" s="1"/>
  <c r="C1217" i="3" l="1"/>
  <c r="D1217" i="3" s="1"/>
  <c r="F1217" i="3"/>
  <c r="G1217" i="3"/>
  <c r="H1217" i="3" s="1"/>
  <c r="A1218" i="3" s="1"/>
  <c r="B1218" i="3" s="1"/>
  <c r="C1218" i="3" l="1"/>
  <c r="D1218" i="3" s="1"/>
  <c r="F1218" i="3"/>
  <c r="G1218" i="3"/>
  <c r="H1218" i="3" s="1"/>
  <c r="A1219" i="3" s="1"/>
  <c r="B1219" i="3" s="1"/>
  <c r="F1219" i="3" l="1"/>
  <c r="G1219" i="3"/>
  <c r="H1219" i="3" s="1"/>
  <c r="A1220" i="3" s="1"/>
  <c r="B1220" i="3" s="1"/>
  <c r="C1219" i="3"/>
  <c r="D1219" i="3" s="1"/>
  <c r="F1220" i="3" l="1"/>
  <c r="G1220" i="3"/>
  <c r="H1220" i="3" s="1"/>
  <c r="A1221" i="3" s="1"/>
  <c r="B1221" i="3" s="1"/>
  <c r="C1220" i="3"/>
  <c r="D1220" i="3" s="1"/>
  <c r="G1221" i="3" l="1"/>
  <c r="H1221" i="3" s="1"/>
  <c r="A1222" i="3" s="1"/>
  <c r="B1222" i="3" s="1"/>
  <c r="F1221" i="3"/>
  <c r="C1221" i="3"/>
  <c r="D1221" i="3" s="1"/>
  <c r="C1222" i="3" l="1"/>
  <c r="D1222" i="3" s="1"/>
  <c r="F1222" i="3"/>
  <c r="G1222" i="3"/>
  <c r="H1222" i="3" s="1"/>
  <c r="A1223" i="3" s="1"/>
  <c r="B1223" i="3" s="1"/>
  <c r="F1223" i="3" l="1"/>
  <c r="C1223" i="3"/>
  <c r="D1223" i="3" s="1"/>
  <c r="G1223" i="3"/>
  <c r="H1223" i="3" s="1"/>
  <c r="A1224" i="3" s="1"/>
  <c r="B1224" i="3" s="1"/>
  <c r="F1224" i="3" l="1"/>
  <c r="C1224" i="3"/>
  <c r="D1224" i="3" s="1"/>
  <c r="G1224" i="3"/>
  <c r="H1224" i="3" s="1"/>
  <c r="A1225" i="3" s="1"/>
  <c r="B1225" i="3" s="1"/>
  <c r="F1225" i="3" l="1"/>
  <c r="G1225" i="3"/>
  <c r="H1225" i="3" s="1"/>
  <c r="A1226" i="3" s="1"/>
  <c r="B1226" i="3" s="1"/>
  <c r="C1225" i="3"/>
  <c r="D1225" i="3" s="1"/>
  <c r="C1226" i="3" l="1"/>
  <c r="D1226" i="3" s="1"/>
  <c r="F1226" i="3"/>
  <c r="G1226" i="3"/>
  <c r="H1226" i="3" s="1"/>
  <c r="A1227" i="3" s="1"/>
  <c r="B1227" i="3" s="1"/>
  <c r="F1227" i="3" l="1"/>
  <c r="C1227" i="3"/>
  <c r="D1227" i="3" s="1"/>
  <c r="G1227" i="3"/>
  <c r="H1227" i="3" s="1"/>
  <c r="A1228" i="3" s="1"/>
  <c r="B1228" i="3" s="1"/>
  <c r="F1228" i="3" l="1"/>
  <c r="G1228" i="3"/>
  <c r="H1228" i="3" s="1"/>
  <c r="A1229" i="3" s="1"/>
  <c r="B1229" i="3" s="1"/>
  <c r="C1228" i="3"/>
  <c r="D1228" i="3" s="1"/>
  <c r="C1229" i="3" l="1"/>
  <c r="D1229" i="3" s="1"/>
  <c r="F1229" i="3"/>
  <c r="G1229" i="3"/>
  <c r="H1229" i="3" s="1"/>
  <c r="A1230" i="3" s="1"/>
  <c r="B1230" i="3" s="1"/>
  <c r="C1230" i="3" l="1"/>
  <c r="D1230" i="3" s="1"/>
  <c r="F1230" i="3"/>
  <c r="G1230" i="3"/>
  <c r="H1230" i="3" s="1"/>
  <c r="A1231" i="3" s="1"/>
  <c r="B1231" i="3" s="1"/>
  <c r="F1231" i="3" l="1"/>
  <c r="C1231" i="3"/>
  <c r="D1231" i="3" s="1"/>
  <c r="G1231" i="3"/>
  <c r="H1231" i="3" s="1"/>
  <c r="A1232" i="3" s="1"/>
  <c r="B1232" i="3" s="1"/>
  <c r="G1232" i="3" l="1"/>
  <c r="H1232" i="3" s="1"/>
  <c r="A1233" i="3" s="1"/>
  <c r="B1233" i="3" s="1"/>
  <c r="C1232" i="3"/>
  <c r="D1232" i="3" s="1"/>
  <c r="F1232" i="3"/>
  <c r="G1233" i="3" l="1"/>
  <c r="H1233" i="3" s="1"/>
  <c r="A1234" i="3" s="1"/>
  <c r="B1234" i="3" s="1"/>
  <c r="F1233" i="3"/>
  <c r="C1233" i="3"/>
  <c r="D1233" i="3" s="1"/>
  <c r="C1234" i="3" l="1"/>
  <c r="D1234" i="3" s="1"/>
  <c r="F1234" i="3"/>
  <c r="G1234" i="3"/>
  <c r="H1234" i="3" s="1"/>
  <c r="A1235" i="3" s="1"/>
  <c r="B1235" i="3" s="1"/>
  <c r="F1235" i="3" l="1"/>
  <c r="C1235" i="3"/>
  <c r="D1235" i="3" s="1"/>
  <c r="G1235" i="3"/>
  <c r="H1235" i="3" s="1"/>
  <c r="A1236" i="3" s="1"/>
  <c r="B1236" i="3" s="1"/>
  <c r="F1236" i="3" l="1"/>
  <c r="G1236" i="3"/>
  <c r="H1236" i="3" s="1"/>
  <c r="A1237" i="3" s="1"/>
  <c r="B1237" i="3" s="1"/>
  <c r="C1236" i="3"/>
  <c r="D1236" i="3" s="1"/>
  <c r="G1237" i="3" l="1"/>
  <c r="H1237" i="3" s="1"/>
  <c r="A1238" i="3" s="1"/>
  <c r="B1238" i="3" s="1"/>
  <c r="C1237" i="3"/>
  <c r="D1237" i="3" s="1"/>
  <c r="F1237" i="3"/>
  <c r="C1238" i="3" l="1"/>
  <c r="D1238" i="3" s="1"/>
  <c r="G1238" i="3"/>
  <c r="H1238" i="3" s="1"/>
  <c r="A1239" i="3" s="1"/>
  <c r="B1239" i="3" s="1"/>
  <c r="F1238" i="3"/>
  <c r="F1239" i="3" l="1"/>
  <c r="C1239" i="3"/>
  <c r="D1239" i="3" s="1"/>
  <c r="G1239" i="3"/>
  <c r="H1239" i="3" s="1"/>
  <c r="A1240" i="3" s="1"/>
  <c r="B1240" i="3" s="1"/>
  <c r="F1240" i="3" l="1"/>
  <c r="G1240" i="3"/>
  <c r="H1240" i="3" s="1"/>
  <c r="A1241" i="3" s="1"/>
  <c r="B1241" i="3" s="1"/>
  <c r="C1240" i="3"/>
  <c r="D1240" i="3" s="1"/>
  <c r="G1241" i="3" l="1"/>
  <c r="H1241" i="3" s="1"/>
  <c r="A1242" i="3" s="1"/>
  <c r="B1242" i="3" s="1"/>
  <c r="C1241" i="3"/>
  <c r="D1241" i="3" s="1"/>
  <c r="F1241" i="3"/>
  <c r="C1242" i="3" l="1"/>
  <c r="D1242" i="3" s="1"/>
  <c r="F1242" i="3"/>
  <c r="G1242" i="3"/>
  <c r="H1242" i="3" s="1"/>
  <c r="A1243" i="3" s="1"/>
  <c r="B1243" i="3" s="1"/>
  <c r="F1243" i="3" l="1"/>
  <c r="G1243" i="3"/>
  <c r="H1243" i="3" s="1"/>
  <c r="A1244" i="3" s="1"/>
  <c r="B1244" i="3" s="1"/>
  <c r="C1243" i="3"/>
  <c r="D1243" i="3" s="1"/>
  <c r="F1244" i="3" l="1"/>
  <c r="G1244" i="3"/>
  <c r="H1244" i="3" s="1"/>
  <c r="A1245" i="3" s="1"/>
  <c r="B1245" i="3" s="1"/>
  <c r="C1244" i="3"/>
  <c r="D1244" i="3" s="1"/>
  <c r="G1245" i="3" l="1"/>
  <c r="H1245" i="3" s="1"/>
  <c r="A1246" i="3" s="1"/>
  <c r="B1246" i="3" s="1"/>
  <c r="C1245" i="3"/>
  <c r="D1245" i="3" s="1"/>
  <c r="F1245" i="3"/>
  <c r="F1246" i="3" l="1"/>
  <c r="G1246" i="3"/>
  <c r="H1246" i="3" s="1"/>
  <c r="A1247" i="3" s="1"/>
  <c r="B1247" i="3" s="1"/>
  <c r="C1246" i="3"/>
  <c r="D1246" i="3" s="1"/>
  <c r="F1247" i="3" l="1"/>
  <c r="C1247" i="3"/>
  <c r="D1247" i="3" s="1"/>
  <c r="G1247" i="3"/>
  <c r="H1247" i="3" s="1"/>
  <c r="A1248" i="3" s="1"/>
  <c r="B1248" i="3" s="1"/>
  <c r="F1248" i="3" l="1"/>
  <c r="G1248" i="3"/>
  <c r="H1248" i="3" s="1"/>
  <c r="A1249" i="3" s="1"/>
  <c r="B1249" i="3" s="1"/>
  <c r="C1248" i="3"/>
  <c r="D1248" i="3" s="1"/>
  <c r="C1249" i="3" l="1"/>
  <c r="D1249" i="3" s="1"/>
  <c r="F1249" i="3"/>
  <c r="G1249" i="3"/>
  <c r="H1249" i="3" s="1"/>
  <c r="A1250" i="3" s="1"/>
  <c r="B1250" i="3" s="1"/>
  <c r="C1250" i="3" l="1"/>
  <c r="D1250" i="3" s="1"/>
  <c r="G1250" i="3"/>
  <c r="H1250" i="3" s="1"/>
  <c r="A1251" i="3" s="1"/>
  <c r="B1251" i="3" s="1"/>
  <c r="F1250" i="3"/>
  <c r="F1251" i="3" l="1"/>
  <c r="G1251" i="3"/>
  <c r="H1251" i="3" s="1"/>
  <c r="A1252" i="3" s="1"/>
  <c r="B1252" i="3" s="1"/>
  <c r="C1251" i="3"/>
  <c r="D1251" i="3" s="1"/>
  <c r="F1252" i="3" l="1"/>
  <c r="G1252" i="3"/>
  <c r="H1252" i="3" s="1"/>
  <c r="A1253" i="3" s="1"/>
  <c r="B1253" i="3" s="1"/>
  <c r="C1252" i="3"/>
  <c r="D1252" i="3" s="1"/>
  <c r="C1253" i="3" l="1"/>
  <c r="D1253" i="3" s="1"/>
  <c r="F1253" i="3"/>
  <c r="G1253" i="3"/>
  <c r="H1253" i="3" s="1"/>
  <c r="A1254" i="3" s="1"/>
  <c r="B1254" i="3" s="1"/>
  <c r="C1254" i="3" l="1"/>
  <c r="D1254" i="3" s="1"/>
  <c r="G1254" i="3"/>
  <c r="H1254" i="3" s="1"/>
  <c r="A1255" i="3" s="1"/>
  <c r="B1255" i="3" s="1"/>
  <c r="F1254" i="3"/>
  <c r="F1255" i="3" l="1"/>
  <c r="C1255" i="3"/>
  <c r="D1255" i="3" s="1"/>
  <c r="G1255" i="3"/>
  <c r="H1255" i="3" s="1"/>
  <c r="A1256" i="3" s="1"/>
  <c r="B1256" i="3" s="1"/>
  <c r="F1256" i="3" l="1"/>
  <c r="G1256" i="3"/>
  <c r="H1256" i="3" s="1"/>
  <c r="A1257" i="3" s="1"/>
  <c r="B1257" i="3" s="1"/>
  <c r="C1256" i="3"/>
  <c r="D1256" i="3" s="1"/>
  <c r="G1257" i="3" l="1"/>
  <c r="H1257" i="3" s="1"/>
  <c r="A1258" i="3" s="1"/>
  <c r="B1258" i="3" s="1"/>
  <c r="F1257" i="3"/>
  <c r="C1257" i="3"/>
  <c r="D1257" i="3" s="1"/>
  <c r="C1258" i="3" l="1"/>
  <c r="D1258" i="3" s="1"/>
  <c r="F1258" i="3"/>
  <c r="G1258" i="3"/>
  <c r="H1258" i="3" s="1"/>
  <c r="A1259" i="3" s="1"/>
  <c r="B1259" i="3" s="1"/>
  <c r="F1259" i="3" l="1"/>
  <c r="G1259" i="3"/>
  <c r="H1259" i="3" s="1"/>
  <c r="A1260" i="3" s="1"/>
  <c r="B1260" i="3" s="1"/>
  <c r="C1259" i="3"/>
  <c r="D1259" i="3" s="1"/>
  <c r="F1260" i="3" l="1"/>
  <c r="G1260" i="3"/>
  <c r="H1260" i="3" s="1"/>
  <c r="A1261" i="3" s="1"/>
  <c r="B1261" i="3" s="1"/>
  <c r="C1260" i="3"/>
  <c r="D1260" i="3" s="1"/>
  <c r="C1261" i="3" l="1"/>
  <c r="D1261" i="3" s="1"/>
  <c r="F1261" i="3"/>
  <c r="G1261" i="3"/>
  <c r="H1261" i="3" s="1"/>
  <c r="A1262" i="3" s="1"/>
  <c r="B1262" i="3" s="1"/>
  <c r="F1262" i="3" l="1"/>
  <c r="G1262" i="3"/>
  <c r="H1262" i="3" s="1"/>
  <c r="A1263" i="3" s="1"/>
  <c r="B1263" i="3" s="1"/>
  <c r="C1262" i="3"/>
  <c r="D1262" i="3" s="1"/>
  <c r="F1263" i="3" l="1"/>
  <c r="C1263" i="3"/>
  <c r="D1263" i="3" s="1"/>
  <c r="G1263" i="3"/>
  <c r="H1263" i="3" s="1"/>
  <c r="A1264" i="3" s="1"/>
  <c r="B1264" i="3" s="1"/>
  <c r="F1264" i="3" l="1"/>
  <c r="G1264" i="3"/>
  <c r="H1264" i="3" s="1"/>
  <c r="A1265" i="3" s="1"/>
  <c r="B1265" i="3" s="1"/>
  <c r="C1264" i="3"/>
  <c r="D1264" i="3" s="1"/>
  <c r="G1265" i="3" l="1"/>
  <c r="H1265" i="3" s="1"/>
  <c r="A1266" i="3" s="1"/>
  <c r="B1266" i="3" s="1"/>
  <c r="C1265" i="3"/>
  <c r="D1265" i="3" s="1"/>
  <c r="F1265" i="3"/>
  <c r="C1266" i="3" l="1"/>
  <c r="D1266" i="3" s="1"/>
  <c r="F1266" i="3"/>
  <c r="G1266" i="3"/>
  <c r="H1266" i="3" s="1"/>
  <c r="A1267" i="3" s="1"/>
  <c r="B1267" i="3" s="1"/>
  <c r="F1267" i="3" l="1"/>
  <c r="C1267" i="3"/>
  <c r="D1267" i="3" s="1"/>
  <c r="G1267" i="3"/>
  <c r="H1267" i="3" s="1"/>
  <c r="A1268" i="3" s="1"/>
  <c r="B1268" i="3" s="1"/>
  <c r="F1268" i="3" l="1"/>
  <c r="G1268" i="3"/>
  <c r="H1268" i="3" s="1"/>
  <c r="A1269" i="3" s="1"/>
  <c r="B1269" i="3" s="1"/>
  <c r="C1268" i="3"/>
  <c r="D1268" i="3" s="1"/>
  <c r="G1269" i="3" l="1"/>
  <c r="H1269" i="3" s="1"/>
  <c r="A1270" i="3" s="1"/>
  <c r="B1270" i="3" s="1"/>
  <c r="C1269" i="3"/>
  <c r="D1269" i="3" s="1"/>
  <c r="F1269" i="3"/>
  <c r="C1270" i="3" l="1"/>
  <c r="D1270" i="3" s="1"/>
  <c r="F1270" i="3"/>
  <c r="G1270" i="3"/>
  <c r="H1270" i="3" s="1"/>
  <c r="A1271" i="3" s="1"/>
  <c r="B1271" i="3" s="1"/>
  <c r="F1271" i="3" l="1"/>
  <c r="C1271" i="3"/>
  <c r="D1271" i="3" s="1"/>
  <c r="G1271" i="3"/>
  <c r="H1271" i="3" s="1"/>
  <c r="A1272" i="3" s="1"/>
  <c r="B1272" i="3" s="1"/>
  <c r="G1272" i="3" l="1"/>
  <c r="H1272" i="3" s="1"/>
  <c r="A1273" i="3" s="1"/>
  <c r="B1273" i="3" s="1"/>
  <c r="C1272" i="3"/>
  <c r="D1272" i="3" s="1"/>
  <c r="F1272" i="3"/>
  <c r="C1273" i="3" l="1"/>
  <c r="D1273" i="3" s="1"/>
  <c r="F1273" i="3"/>
  <c r="G1273" i="3"/>
  <c r="H1273" i="3" s="1"/>
  <c r="A1274" i="3" s="1"/>
  <c r="B1274" i="3" s="1"/>
  <c r="C1274" i="3" l="1"/>
  <c r="D1274" i="3" s="1"/>
  <c r="G1274" i="3"/>
  <c r="H1274" i="3" s="1"/>
  <c r="A1275" i="3" s="1"/>
  <c r="B1275" i="3" s="1"/>
  <c r="F1274" i="3"/>
  <c r="F1275" i="3" l="1"/>
  <c r="G1275" i="3"/>
  <c r="H1275" i="3" s="1"/>
  <c r="A1276" i="3" s="1"/>
  <c r="B1276" i="3" s="1"/>
  <c r="C1275" i="3"/>
  <c r="D1275" i="3" s="1"/>
  <c r="F1276" i="3" l="1"/>
  <c r="C1276" i="3"/>
  <c r="D1276" i="3" s="1"/>
  <c r="G1276" i="3"/>
  <c r="H1276" i="3" s="1"/>
  <c r="A1277" i="3" s="1"/>
  <c r="B1277" i="3" s="1"/>
  <c r="G1277" i="3" l="1"/>
  <c r="H1277" i="3" s="1"/>
  <c r="A1278" i="3" s="1"/>
  <c r="B1278" i="3" s="1"/>
  <c r="C1277" i="3"/>
  <c r="D1277" i="3" s="1"/>
  <c r="F1277" i="3"/>
  <c r="F1278" i="3" l="1"/>
  <c r="G1278" i="3"/>
  <c r="H1278" i="3" s="1"/>
  <c r="A1279" i="3" s="1"/>
  <c r="B1279" i="3" s="1"/>
  <c r="C1278" i="3"/>
  <c r="D1278" i="3" s="1"/>
  <c r="F1279" i="3" l="1"/>
  <c r="G1279" i="3"/>
  <c r="H1279" i="3" s="1"/>
  <c r="A1280" i="3" s="1"/>
  <c r="B1280" i="3" s="1"/>
  <c r="C1279" i="3"/>
  <c r="D1279" i="3" s="1"/>
  <c r="F1280" i="3" l="1"/>
  <c r="C1280" i="3"/>
  <c r="D1280" i="3" s="1"/>
  <c r="G1280" i="3"/>
  <c r="H1280" i="3" s="1"/>
  <c r="A1281" i="3" s="1"/>
  <c r="B1281" i="3" s="1"/>
  <c r="C1281" i="3" l="1"/>
  <c r="D1281" i="3" s="1"/>
  <c r="F1281" i="3"/>
  <c r="G1281" i="3"/>
  <c r="H1281" i="3" s="1"/>
  <c r="A1282" i="3" s="1"/>
  <c r="B1282" i="3" s="1"/>
  <c r="C1282" i="3" l="1"/>
  <c r="D1282" i="3" s="1"/>
  <c r="F1282" i="3"/>
  <c r="G1282" i="3"/>
  <c r="H1282" i="3" s="1"/>
  <c r="A1283" i="3" s="1"/>
  <c r="B1283" i="3" s="1"/>
  <c r="F1283" i="3" l="1"/>
  <c r="G1283" i="3"/>
  <c r="H1283" i="3" s="1"/>
  <c r="A1284" i="3" s="1"/>
  <c r="B1284" i="3" s="1"/>
  <c r="C1283" i="3"/>
  <c r="D1283" i="3" s="1"/>
  <c r="F1284" i="3" l="1"/>
  <c r="G1284" i="3"/>
  <c r="H1284" i="3" s="1"/>
  <c r="A1285" i="3" s="1"/>
  <c r="B1285" i="3" s="1"/>
  <c r="C1284" i="3"/>
  <c r="D1284" i="3" s="1"/>
  <c r="G1285" i="3" l="1"/>
  <c r="H1285" i="3" s="1"/>
  <c r="A1286" i="3" s="1"/>
  <c r="B1286" i="3" s="1"/>
  <c r="C1285" i="3"/>
  <c r="D1285" i="3" s="1"/>
  <c r="F1285" i="3"/>
  <c r="C1286" i="3" l="1"/>
  <c r="D1286" i="3" s="1"/>
  <c r="G1286" i="3"/>
  <c r="H1286" i="3" s="1"/>
  <c r="A1287" i="3" s="1"/>
  <c r="B1287" i="3" s="1"/>
  <c r="F1286" i="3"/>
  <c r="F1287" i="3" l="1"/>
  <c r="C1287" i="3"/>
  <c r="D1287" i="3" s="1"/>
  <c r="G1287" i="3"/>
  <c r="H1287" i="3" s="1"/>
  <c r="A1288" i="3" s="1"/>
  <c r="B1288" i="3" s="1"/>
  <c r="F1288" i="3" l="1"/>
  <c r="G1288" i="3"/>
  <c r="H1288" i="3" s="1"/>
  <c r="A1289" i="3" s="1"/>
  <c r="B1289" i="3" s="1"/>
  <c r="C1288" i="3"/>
  <c r="D1288" i="3" s="1"/>
  <c r="G1289" i="3" l="1"/>
  <c r="H1289" i="3" s="1"/>
  <c r="A1290" i="3" s="1"/>
  <c r="B1290" i="3" s="1"/>
  <c r="C1289" i="3"/>
  <c r="D1289" i="3" s="1"/>
  <c r="F1289" i="3"/>
  <c r="C1290" i="3" l="1"/>
  <c r="D1290" i="3" s="1"/>
  <c r="G1290" i="3"/>
  <c r="H1290" i="3" s="1"/>
  <c r="A1291" i="3" s="1"/>
  <c r="B1291" i="3" s="1"/>
  <c r="F1290" i="3"/>
  <c r="F1291" i="3" l="1"/>
  <c r="G1291" i="3"/>
  <c r="H1291" i="3" s="1"/>
  <c r="A1292" i="3" s="1"/>
  <c r="B1292" i="3" s="1"/>
  <c r="C1291" i="3"/>
  <c r="D1291" i="3" s="1"/>
  <c r="F1292" i="3" l="1"/>
  <c r="G1292" i="3"/>
  <c r="H1292" i="3" s="1"/>
  <c r="A1293" i="3" s="1"/>
  <c r="B1293" i="3" s="1"/>
  <c r="C1292" i="3"/>
  <c r="D1292" i="3" s="1"/>
  <c r="C1293" i="3" l="1"/>
  <c r="D1293" i="3" s="1"/>
  <c r="F1293" i="3"/>
  <c r="G1293" i="3"/>
  <c r="H1293" i="3" s="1"/>
  <c r="A1294" i="3" s="1"/>
  <c r="B1294" i="3" s="1"/>
  <c r="C1294" i="3" l="1"/>
  <c r="D1294" i="3" s="1"/>
  <c r="F1294" i="3"/>
  <c r="G1294" i="3"/>
  <c r="H1294" i="3" s="1"/>
  <c r="A1295" i="3" s="1"/>
  <c r="B1295" i="3" s="1"/>
  <c r="F1295" i="3" l="1"/>
  <c r="C1295" i="3"/>
  <c r="D1295" i="3" s="1"/>
  <c r="G1295" i="3"/>
  <c r="H1295" i="3" s="1"/>
  <c r="A1296" i="3" s="1"/>
  <c r="B1296" i="3" s="1"/>
  <c r="C1296" i="3" l="1"/>
  <c r="D1296" i="3" s="1"/>
  <c r="F1296" i="3"/>
  <c r="G1296" i="3"/>
  <c r="H1296" i="3" s="1"/>
  <c r="A1297" i="3" s="1"/>
  <c r="B1297" i="3" s="1"/>
  <c r="F1297" i="3" l="1"/>
  <c r="G1297" i="3"/>
  <c r="H1297" i="3" s="1"/>
  <c r="A1298" i="3" s="1"/>
  <c r="B1298" i="3" s="1"/>
  <c r="C1297" i="3"/>
  <c r="D1297" i="3" s="1"/>
  <c r="G1298" i="3" l="1"/>
  <c r="H1298" i="3" s="1"/>
  <c r="A1299" i="3" s="1"/>
  <c r="B1299" i="3" s="1"/>
  <c r="C1298" i="3"/>
  <c r="D1298" i="3" s="1"/>
  <c r="F1298" i="3"/>
  <c r="G1299" i="3" l="1"/>
  <c r="H1299" i="3" s="1"/>
  <c r="A1300" i="3" s="1"/>
  <c r="B1300" i="3" s="1"/>
  <c r="C1299" i="3"/>
  <c r="D1299" i="3" s="1"/>
  <c r="F1299" i="3"/>
  <c r="C1300" i="3" l="1"/>
  <c r="D1300" i="3" s="1"/>
  <c r="G1300" i="3"/>
  <c r="H1300" i="3" s="1"/>
  <c r="A1301" i="3" s="1"/>
  <c r="B1301" i="3" s="1"/>
  <c r="F1300" i="3"/>
  <c r="F1301" i="3" l="1"/>
  <c r="G1301" i="3"/>
  <c r="H1301" i="3" s="1"/>
  <c r="A1302" i="3" s="1"/>
  <c r="B1302" i="3" s="1"/>
  <c r="C1301" i="3"/>
  <c r="D1301" i="3" s="1"/>
  <c r="F1302" i="3" l="1"/>
  <c r="G1302" i="3"/>
  <c r="H1302" i="3" s="1"/>
  <c r="A1303" i="3" s="1"/>
  <c r="B1303" i="3" s="1"/>
  <c r="C1302" i="3"/>
  <c r="D1302" i="3" s="1"/>
  <c r="G1303" i="3" l="1"/>
  <c r="H1303" i="3" s="1"/>
  <c r="A1304" i="3" s="1"/>
  <c r="B1304" i="3" s="1"/>
  <c r="F1303" i="3"/>
  <c r="C1303" i="3"/>
  <c r="D1303" i="3" s="1"/>
  <c r="C1304" i="3" l="1"/>
  <c r="D1304" i="3" s="1"/>
  <c r="G1304" i="3"/>
  <c r="H1304" i="3" s="1"/>
  <c r="A1305" i="3" s="1"/>
  <c r="B1305" i="3" s="1"/>
  <c r="F1304" i="3"/>
  <c r="F1305" i="3" l="1"/>
  <c r="G1305" i="3"/>
  <c r="H1305" i="3" s="1"/>
  <c r="A1306" i="3" s="1"/>
  <c r="B1306" i="3" s="1"/>
  <c r="C1305" i="3"/>
  <c r="D1305" i="3" s="1"/>
  <c r="F1306" i="3" l="1"/>
  <c r="G1306" i="3"/>
  <c r="H1306" i="3" s="1"/>
  <c r="A1307" i="3" s="1"/>
  <c r="B1307" i="3" s="1"/>
  <c r="C1306" i="3"/>
  <c r="D1306" i="3" s="1"/>
  <c r="G1307" i="3" l="1"/>
  <c r="H1307" i="3" s="1"/>
  <c r="A1308" i="3" s="1"/>
  <c r="B1308" i="3" s="1"/>
  <c r="C1307" i="3"/>
  <c r="D1307" i="3" s="1"/>
  <c r="F1307" i="3"/>
  <c r="C1308" i="3" l="1"/>
  <c r="D1308" i="3" s="1"/>
  <c r="F1308" i="3"/>
  <c r="G1308" i="3"/>
  <c r="H1308" i="3" s="1"/>
  <c r="A1309" i="3" s="1"/>
  <c r="B1309" i="3" s="1"/>
  <c r="F1309" i="3" l="1"/>
  <c r="G1309" i="3"/>
  <c r="H1309" i="3" s="1"/>
  <c r="A1310" i="3" s="1"/>
  <c r="B1310" i="3" s="1"/>
  <c r="C1309" i="3"/>
  <c r="D1309" i="3" s="1"/>
  <c r="G1310" i="3" l="1"/>
  <c r="H1310" i="3" s="1"/>
  <c r="A1311" i="3" s="1"/>
  <c r="B1311" i="3" s="1"/>
  <c r="C1310" i="3"/>
  <c r="D1310" i="3" s="1"/>
  <c r="F1310" i="3"/>
  <c r="G1311" i="3" l="1"/>
  <c r="H1311" i="3" s="1"/>
  <c r="A1312" i="3" s="1"/>
  <c r="B1312" i="3" s="1"/>
  <c r="F1311" i="3"/>
  <c r="C1311" i="3"/>
  <c r="D1311" i="3" s="1"/>
  <c r="F1312" i="3" l="1"/>
  <c r="G1312" i="3"/>
  <c r="H1312" i="3" s="1"/>
  <c r="A1313" i="3" s="1"/>
  <c r="B1313" i="3" s="1"/>
  <c r="C1312" i="3"/>
  <c r="D1312" i="3" s="1"/>
  <c r="F1313" i="3" l="1"/>
  <c r="G1313" i="3"/>
  <c r="H1313" i="3" s="1"/>
  <c r="A1314" i="3" s="1"/>
  <c r="B1314" i="3" s="1"/>
  <c r="C1313" i="3"/>
  <c r="D1313" i="3" s="1"/>
  <c r="F1314" i="3" l="1"/>
  <c r="G1314" i="3"/>
  <c r="H1314" i="3" s="1"/>
  <c r="A1315" i="3" s="1"/>
  <c r="B1315" i="3" s="1"/>
  <c r="C1314" i="3"/>
  <c r="D1314" i="3" s="1"/>
  <c r="C1315" i="3" l="1"/>
  <c r="D1315" i="3" s="1"/>
  <c r="F1315" i="3"/>
  <c r="G1315" i="3"/>
  <c r="H1315" i="3" s="1"/>
  <c r="A1316" i="3" s="1"/>
  <c r="B1316" i="3" s="1"/>
  <c r="C1316" i="3" l="1"/>
  <c r="D1316" i="3" s="1"/>
  <c r="F1316" i="3"/>
  <c r="G1316" i="3"/>
  <c r="H1316" i="3" s="1"/>
  <c r="A1317" i="3" s="1"/>
  <c r="B1317" i="3" s="1"/>
  <c r="F1317" i="3" l="1"/>
  <c r="G1317" i="3"/>
  <c r="H1317" i="3" s="1"/>
  <c r="A1318" i="3" s="1"/>
  <c r="B1318" i="3" s="1"/>
  <c r="C1317" i="3"/>
  <c r="D1317" i="3" s="1"/>
  <c r="F1318" i="3" l="1"/>
  <c r="C1318" i="3"/>
  <c r="D1318" i="3" s="1"/>
  <c r="G1318" i="3"/>
  <c r="H1318" i="3" s="1"/>
  <c r="A1319" i="3" s="1"/>
  <c r="B1319" i="3" s="1"/>
  <c r="F1319" i="3" l="1"/>
  <c r="C1319" i="3"/>
  <c r="D1319" i="3" s="1"/>
  <c r="G1319" i="3"/>
  <c r="H1319" i="3" s="1"/>
  <c r="A1320" i="3" s="1"/>
  <c r="B1320" i="3" s="1"/>
  <c r="C1320" i="3" l="1"/>
  <c r="D1320" i="3" s="1"/>
  <c r="G1320" i="3"/>
  <c r="H1320" i="3" s="1"/>
  <c r="A1321" i="3" s="1"/>
  <c r="B1321" i="3" s="1"/>
  <c r="F1320" i="3"/>
  <c r="F1321" i="3" l="1"/>
  <c r="G1321" i="3"/>
  <c r="H1321" i="3" s="1"/>
  <c r="A1322" i="3" s="1"/>
  <c r="B1322" i="3" s="1"/>
  <c r="C1321" i="3"/>
  <c r="D1321" i="3" s="1"/>
  <c r="F1322" i="3" l="1"/>
  <c r="G1322" i="3"/>
  <c r="H1322" i="3" s="1"/>
  <c r="A1323" i="3" s="1"/>
  <c r="B1323" i="3" s="1"/>
  <c r="C1322" i="3"/>
  <c r="D1322" i="3" s="1"/>
  <c r="G1323" i="3" l="1"/>
  <c r="H1323" i="3" s="1"/>
  <c r="A1324" i="3" s="1"/>
  <c r="B1324" i="3" s="1"/>
  <c r="C1323" i="3"/>
  <c r="D1323" i="3" s="1"/>
  <c r="F1323" i="3"/>
  <c r="C1324" i="3" l="1"/>
  <c r="D1324" i="3" s="1"/>
  <c r="F1324" i="3"/>
  <c r="G1324" i="3"/>
  <c r="H1324" i="3" s="1"/>
  <c r="A1325" i="3" s="1"/>
  <c r="B1325" i="3" s="1"/>
  <c r="F1325" i="3" l="1"/>
  <c r="G1325" i="3"/>
  <c r="H1325" i="3" s="1"/>
  <c r="A1326" i="3" s="1"/>
  <c r="B1326" i="3" s="1"/>
  <c r="C1325" i="3"/>
  <c r="D1325" i="3" s="1"/>
  <c r="F1326" i="3" l="1"/>
  <c r="G1326" i="3"/>
  <c r="H1326" i="3" s="1"/>
  <c r="A1327" i="3" s="1"/>
  <c r="B1327" i="3" s="1"/>
  <c r="C1326" i="3"/>
  <c r="D1326" i="3" s="1"/>
  <c r="C1327" i="3" l="1"/>
  <c r="D1327" i="3" s="1"/>
  <c r="G1327" i="3"/>
  <c r="H1327" i="3" s="1"/>
  <c r="A1328" i="3" s="1"/>
  <c r="B1328" i="3" s="1"/>
  <c r="F1327" i="3"/>
  <c r="C1328" i="3" l="1"/>
  <c r="D1328" i="3" s="1"/>
  <c r="G1328" i="3"/>
  <c r="H1328" i="3" s="1"/>
  <c r="A1329" i="3" s="1"/>
  <c r="B1329" i="3" s="1"/>
  <c r="F1328" i="3"/>
  <c r="F1329" i="3" l="1"/>
  <c r="G1329" i="3"/>
  <c r="H1329" i="3" s="1"/>
  <c r="A1330" i="3" s="1"/>
  <c r="B1330" i="3" s="1"/>
  <c r="C1329" i="3"/>
  <c r="D1329" i="3" s="1"/>
  <c r="F1330" i="3" l="1"/>
  <c r="G1330" i="3"/>
  <c r="H1330" i="3" s="1"/>
  <c r="A1331" i="3" s="1"/>
  <c r="B1331" i="3" s="1"/>
  <c r="C1330" i="3"/>
  <c r="D1330" i="3" s="1"/>
  <c r="G1331" i="3" l="1"/>
  <c r="H1331" i="3" s="1"/>
  <c r="A1332" i="3" s="1"/>
  <c r="B1332" i="3" s="1"/>
  <c r="C1331" i="3"/>
  <c r="D1331" i="3" s="1"/>
  <c r="F1331" i="3"/>
  <c r="C1332" i="3" l="1"/>
  <c r="D1332" i="3" s="1"/>
  <c r="F1332" i="3"/>
  <c r="G1332" i="3"/>
  <c r="H1332" i="3" s="1"/>
  <c r="A1333" i="3" s="1"/>
  <c r="B1333" i="3" s="1"/>
  <c r="F1333" i="3" l="1"/>
  <c r="C1333" i="3"/>
  <c r="D1333" i="3" s="1"/>
  <c r="G1333" i="3"/>
  <c r="H1333" i="3" s="1"/>
  <c r="A1334" i="3" s="1"/>
  <c r="B1334" i="3" s="1"/>
  <c r="F1334" i="3" l="1"/>
  <c r="G1334" i="3"/>
  <c r="H1334" i="3" s="1"/>
  <c r="A1335" i="3" s="1"/>
  <c r="B1335" i="3" s="1"/>
  <c r="C1334" i="3"/>
  <c r="D1334" i="3" s="1"/>
  <c r="C1335" i="3" l="1"/>
  <c r="D1335" i="3" s="1"/>
  <c r="G1335" i="3"/>
  <c r="H1335" i="3" s="1"/>
  <c r="A1336" i="3" s="1"/>
  <c r="B1336" i="3" s="1"/>
  <c r="F1335" i="3"/>
  <c r="C1336" i="3" l="1"/>
  <c r="D1336" i="3" s="1"/>
  <c r="G1336" i="3"/>
  <c r="H1336" i="3" s="1"/>
  <c r="A1337" i="3" s="1"/>
  <c r="B1337" i="3" s="1"/>
  <c r="F1336" i="3"/>
  <c r="F1337" i="3" l="1"/>
  <c r="C1337" i="3"/>
  <c r="D1337" i="3" s="1"/>
  <c r="G1337" i="3"/>
  <c r="H1337" i="3" s="1"/>
  <c r="A1338" i="3" s="1"/>
  <c r="B1338" i="3" s="1"/>
  <c r="G1338" i="3" l="1"/>
  <c r="H1338" i="3" s="1"/>
  <c r="A1339" i="3" s="1"/>
  <c r="B1339" i="3" s="1"/>
  <c r="F1338" i="3"/>
  <c r="C1338" i="3"/>
  <c r="D1338" i="3" s="1"/>
  <c r="F1339" i="3" l="1"/>
  <c r="G1339" i="3"/>
  <c r="H1339" i="3" s="1"/>
  <c r="A1340" i="3" s="1"/>
  <c r="B1340" i="3" s="1"/>
  <c r="C1339" i="3"/>
  <c r="D1339" i="3" s="1"/>
  <c r="F1340" i="3" l="1"/>
  <c r="G1340" i="3"/>
  <c r="H1340" i="3" s="1"/>
  <c r="A1341" i="3" s="1"/>
  <c r="B1341" i="3" s="1"/>
  <c r="C1340" i="3"/>
  <c r="D1340" i="3" s="1"/>
  <c r="F1341" i="3" l="1"/>
  <c r="G1341" i="3"/>
  <c r="H1341" i="3" s="1"/>
  <c r="A1342" i="3" s="1"/>
  <c r="B1342" i="3" s="1"/>
  <c r="C1341" i="3"/>
  <c r="D1341" i="3" s="1"/>
  <c r="F1342" i="3" l="1"/>
  <c r="C1342" i="3"/>
  <c r="D1342" i="3" s="1"/>
  <c r="G1342" i="3"/>
  <c r="H1342" i="3" s="1"/>
  <c r="A1343" i="3" s="1"/>
  <c r="B1343" i="3" s="1"/>
  <c r="C1343" i="3" l="1"/>
  <c r="D1343" i="3" s="1"/>
  <c r="F1343" i="3"/>
  <c r="G1343" i="3"/>
  <c r="H1343" i="3" s="1"/>
  <c r="A1344" i="3" s="1"/>
  <c r="B1344" i="3" s="1"/>
  <c r="C1344" i="3" l="1"/>
  <c r="D1344" i="3" s="1"/>
  <c r="F1344" i="3"/>
  <c r="G1344" i="3"/>
  <c r="H1344" i="3" s="1"/>
  <c r="A1345" i="3" s="1"/>
  <c r="B1345" i="3" s="1"/>
  <c r="F1345" i="3" l="1"/>
  <c r="G1345" i="3"/>
  <c r="H1345" i="3" s="1"/>
  <c r="A1346" i="3" s="1"/>
  <c r="B1346" i="3" s="1"/>
  <c r="C1345" i="3"/>
  <c r="D1345" i="3" s="1"/>
  <c r="F1346" i="3" l="1"/>
  <c r="G1346" i="3"/>
  <c r="H1346" i="3" s="1"/>
  <c r="A1347" i="3" s="1"/>
  <c r="B1347" i="3" s="1"/>
  <c r="C1346" i="3"/>
  <c r="D1346" i="3" s="1"/>
  <c r="C1347" i="3" l="1"/>
  <c r="D1347" i="3" s="1"/>
  <c r="F1347" i="3"/>
  <c r="G1347" i="3"/>
  <c r="H1347" i="3" s="1"/>
  <c r="A1348" i="3" s="1"/>
  <c r="B1348" i="3" s="1"/>
  <c r="C1348" i="3" l="1"/>
  <c r="D1348" i="3" s="1"/>
  <c r="G1348" i="3"/>
  <c r="H1348" i="3" s="1"/>
  <c r="A1349" i="3" s="1"/>
  <c r="B1349" i="3" s="1"/>
  <c r="F1348" i="3"/>
  <c r="F1349" i="3" l="1"/>
  <c r="G1349" i="3"/>
  <c r="H1349" i="3" s="1"/>
  <c r="A1350" i="3" s="1"/>
  <c r="B1350" i="3" s="1"/>
  <c r="C1349" i="3"/>
  <c r="D1349" i="3" s="1"/>
  <c r="C1350" i="3" l="1"/>
  <c r="D1350" i="3" s="1"/>
  <c r="G1350" i="3"/>
  <c r="H1350" i="3" s="1"/>
  <c r="A1351" i="3" s="1"/>
  <c r="B1351" i="3" s="1"/>
  <c r="F1350" i="3"/>
  <c r="C1351" i="3" l="1"/>
  <c r="D1351" i="3" s="1"/>
  <c r="G1351" i="3"/>
  <c r="H1351" i="3" s="1"/>
  <c r="A1352" i="3" s="1"/>
  <c r="B1352" i="3" s="1"/>
  <c r="F1351" i="3"/>
  <c r="C1352" i="3" l="1"/>
  <c r="D1352" i="3" s="1"/>
  <c r="G1352" i="3"/>
  <c r="H1352" i="3" s="1"/>
  <c r="A1353" i="3" s="1"/>
  <c r="B1353" i="3" s="1"/>
  <c r="F1352" i="3"/>
  <c r="F1353" i="3" l="1"/>
  <c r="G1353" i="3"/>
  <c r="H1353" i="3" s="1"/>
  <c r="A1354" i="3" s="1"/>
  <c r="B1354" i="3" s="1"/>
  <c r="C1353" i="3"/>
  <c r="D1353" i="3" s="1"/>
  <c r="F1354" i="3" l="1"/>
  <c r="C1354" i="3"/>
  <c r="D1354" i="3" s="1"/>
  <c r="G1354" i="3"/>
  <c r="H1354" i="3" s="1"/>
  <c r="A1355" i="3" s="1"/>
  <c r="B1355" i="3" s="1"/>
  <c r="G1355" i="3" l="1"/>
  <c r="H1355" i="3" s="1"/>
  <c r="A1356" i="3" s="1"/>
  <c r="B1356" i="3" s="1"/>
  <c r="F1355" i="3"/>
  <c r="C1355" i="3"/>
  <c r="D1355" i="3" s="1"/>
  <c r="C1356" i="3" l="1"/>
  <c r="D1356" i="3" s="1"/>
  <c r="G1356" i="3"/>
  <c r="H1356" i="3" s="1"/>
  <c r="A1357" i="3" s="1"/>
  <c r="B1357" i="3" s="1"/>
  <c r="F1356" i="3"/>
  <c r="F1357" i="3" l="1"/>
  <c r="G1357" i="3"/>
  <c r="H1357" i="3" s="1"/>
  <c r="A1358" i="3" s="1"/>
  <c r="B1358" i="3" s="1"/>
  <c r="C1357" i="3"/>
  <c r="D1357" i="3" s="1"/>
  <c r="F1358" i="3" l="1"/>
  <c r="G1358" i="3"/>
  <c r="H1358" i="3" s="1"/>
  <c r="A1359" i="3" s="1"/>
  <c r="B1359" i="3" s="1"/>
  <c r="C1358" i="3"/>
  <c r="D1358" i="3" s="1"/>
  <c r="C1359" i="3" l="1"/>
  <c r="D1359" i="3" s="1"/>
  <c r="F1359" i="3"/>
  <c r="G1359" i="3"/>
  <c r="H1359" i="3" s="1"/>
  <c r="A1360" i="3" s="1"/>
  <c r="B1360" i="3" s="1"/>
  <c r="C1360" i="3" l="1"/>
  <c r="D1360" i="3" s="1"/>
  <c r="G1360" i="3"/>
  <c r="H1360" i="3" s="1"/>
  <c r="A1361" i="3" s="1"/>
  <c r="B1361" i="3" s="1"/>
  <c r="F1360" i="3"/>
  <c r="F1361" i="3" l="1"/>
  <c r="C1361" i="3"/>
  <c r="D1361" i="3" s="1"/>
  <c r="G1361" i="3"/>
  <c r="H1361" i="3" s="1"/>
  <c r="A1362" i="3" s="1"/>
  <c r="B1362" i="3" s="1"/>
  <c r="F1362" i="3" l="1"/>
  <c r="G1362" i="3"/>
  <c r="H1362" i="3" s="1"/>
  <c r="A1363" i="3" s="1"/>
  <c r="B1363" i="3" s="1"/>
  <c r="C1362" i="3"/>
  <c r="D1362" i="3" s="1"/>
  <c r="C1363" i="3" l="1"/>
  <c r="D1363" i="3" s="1"/>
  <c r="F1363" i="3"/>
  <c r="G1363" i="3"/>
  <c r="H1363" i="3" s="1"/>
  <c r="A1364" i="3" s="1"/>
  <c r="B1364" i="3" s="1"/>
  <c r="C1364" i="3" l="1"/>
  <c r="D1364" i="3" s="1"/>
  <c r="F1364" i="3"/>
  <c r="G1364" i="3"/>
  <c r="H1364" i="3" s="1"/>
  <c r="A1365" i="3" s="1"/>
  <c r="B1365" i="3" s="1"/>
  <c r="F1365" i="3" l="1"/>
  <c r="C1365" i="3"/>
  <c r="D1365" i="3" s="1"/>
  <c r="G1365" i="3"/>
  <c r="H1365" i="3" s="1"/>
  <c r="A1366" i="3" s="1"/>
  <c r="B1366" i="3" s="1"/>
  <c r="F1366" i="3" l="1"/>
  <c r="G1366" i="3"/>
  <c r="H1366" i="3" s="1"/>
  <c r="A1367" i="3" s="1"/>
  <c r="B1367" i="3" s="1"/>
  <c r="C1366" i="3"/>
  <c r="D1366" i="3" s="1"/>
  <c r="G1367" i="3" l="1"/>
  <c r="H1367" i="3" s="1"/>
  <c r="A1368" i="3" s="1"/>
  <c r="B1368" i="3" s="1"/>
  <c r="C1367" i="3"/>
  <c r="D1367" i="3" s="1"/>
  <c r="F1367" i="3"/>
  <c r="C1368" i="3" l="1"/>
  <c r="D1368" i="3" s="1"/>
  <c r="G1368" i="3"/>
  <c r="H1368" i="3" s="1"/>
  <c r="A1369" i="3" s="1"/>
  <c r="B1369" i="3" s="1"/>
  <c r="F1368" i="3"/>
  <c r="G1369" i="3" l="1"/>
  <c r="H1369" i="3" s="1"/>
  <c r="A1370" i="3" s="1"/>
  <c r="B1370" i="3" s="1"/>
  <c r="F1369" i="3"/>
  <c r="C1369" i="3"/>
  <c r="D1369" i="3" s="1"/>
  <c r="F1370" i="3" l="1"/>
  <c r="G1370" i="3"/>
  <c r="H1370" i="3" s="1"/>
  <c r="A1371" i="3" s="1"/>
  <c r="B1371" i="3" s="1"/>
  <c r="C1370" i="3"/>
  <c r="D1370" i="3" s="1"/>
  <c r="G1371" i="3" l="1"/>
  <c r="H1371" i="3" s="1"/>
  <c r="A1372" i="3" s="1"/>
  <c r="B1372" i="3" s="1"/>
  <c r="C1371" i="3"/>
  <c r="D1371" i="3" s="1"/>
  <c r="F1371" i="3"/>
  <c r="C1372" i="3" l="1"/>
  <c r="D1372" i="3" s="1"/>
  <c r="F1372" i="3"/>
  <c r="G1372" i="3"/>
  <c r="H1372" i="3" s="1"/>
  <c r="A1373" i="3" s="1"/>
  <c r="B1373" i="3" s="1"/>
  <c r="F1373" i="3" l="1"/>
  <c r="C1373" i="3"/>
  <c r="D1373" i="3" s="1"/>
  <c r="G1373" i="3"/>
  <c r="H1373" i="3" s="1"/>
  <c r="A1374" i="3" s="1"/>
  <c r="B1374" i="3" s="1"/>
  <c r="F1374" i="3" l="1"/>
  <c r="G1374" i="3"/>
  <c r="H1374" i="3" s="1"/>
  <c r="A1375" i="3" s="1"/>
  <c r="B1375" i="3" s="1"/>
  <c r="C1374" i="3"/>
  <c r="D1374" i="3" s="1"/>
  <c r="C1375" i="3" l="1"/>
  <c r="D1375" i="3" s="1"/>
  <c r="F1375" i="3"/>
  <c r="G1375" i="3"/>
  <c r="H1375" i="3" s="1"/>
  <c r="A1376" i="3" s="1"/>
  <c r="B1376" i="3" s="1"/>
  <c r="C1376" i="3" l="1"/>
  <c r="D1376" i="3" s="1"/>
  <c r="G1376" i="3"/>
  <c r="H1376" i="3" s="1"/>
  <c r="A1377" i="3" s="1"/>
  <c r="B1377" i="3" s="1"/>
  <c r="F1376" i="3"/>
  <c r="F1377" i="3" l="1"/>
  <c r="C1377" i="3"/>
  <c r="D1377" i="3" s="1"/>
  <c r="G1377" i="3"/>
  <c r="H1377" i="3" s="1"/>
  <c r="A1378" i="3" s="1"/>
  <c r="B1378" i="3" s="1"/>
  <c r="F1378" i="3" l="1"/>
  <c r="G1378" i="3"/>
  <c r="H1378" i="3" s="1"/>
  <c r="A1379" i="3" s="1"/>
  <c r="B1379" i="3" s="1"/>
  <c r="C1378" i="3"/>
  <c r="D1378" i="3" s="1"/>
  <c r="C1379" i="3" l="1"/>
  <c r="D1379" i="3" s="1"/>
  <c r="F1379" i="3"/>
  <c r="G1379" i="3"/>
  <c r="H1379" i="3" s="1"/>
  <c r="A1380" i="3" s="1"/>
  <c r="B1380" i="3" s="1"/>
  <c r="C1380" i="3" l="1"/>
  <c r="D1380" i="3" s="1"/>
  <c r="F1380" i="3"/>
  <c r="G1380" i="3"/>
  <c r="H1380" i="3" s="1"/>
  <c r="A1381" i="3" s="1"/>
  <c r="B1381" i="3" s="1"/>
  <c r="F1381" i="3" l="1"/>
  <c r="C1381" i="3"/>
  <c r="D1381" i="3" s="1"/>
  <c r="G1381" i="3"/>
  <c r="H1381" i="3" s="1"/>
  <c r="A1382" i="3" s="1"/>
  <c r="B1382" i="3" s="1"/>
  <c r="F1382" i="3" l="1"/>
  <c r="G1382" i="3"/>
  <c r="H1382" i="3" s="1"/>
  <c r="A1383" i="3" s="1"/>
  <c r="B1383" i="3" s="1"/>
  <c r="C1382" i="3"/>
  <c r="D1382" i="3" s="1"/>
  <c r="G1383" i="3" l="1"/>
  <c r="H1383" i="3" s="1"/>
  <c r="A1384" i="3" s="1"/>
  <c r="B1384" i="3" s="1"/>
  <c r="C1383" i="3"/>
  <c r="D1383" i="3" s="1"/>
  <c r="F1383" i="3"/>
  <c r="C1384" i="3" l="1"/>
  <c r="D1384" i="3" s="1"/>
  <c r="F1384" i="3"/>
  <c r="G1384" i="3"/>
  <c r="H1384" i="3" s="1"/>
  <c r="A1385" i="3" s="1"/>
  <c r="B1385" i="3" s="1"/>
  <c r="F1385" i="3" l="1"/>
  <c r="G1385" i="3"/>
  <c r="H1385" i="3" s="1"/>
  <c r="A1386" i="3" s="1"/>
  <c r="B1386" i="3" s="1"/>
  <c r="C1385" i="3"/>
  <c r="D1385" i="3" s="1"/>
  <c r="F1386" i="3" l="1"/>
  <c r="G1386" i="3"/>
  <c r="H1386" i="3" s="1"/>
  <c r="A1387" i="3" s="1"/>
  <c r="B1387" i="3" s="1"/>
  <c r="C1386" i="3"/>
  <c r="D1386" i="3" s="1"/>
  <c r="C1387" i="3" l="1"/>
  <c r="D1387" i="3" s="1"/>
  <c r="F1387" i="3"/>
  <c r="G1387" i="3"/>
  <c r="H1387" i="3" s="1"/>
  <c r="A1388" i="3" s="1"/>
  <c r="B1388" i="3" s="1"/>
  <c r="C1388" i="3" l="1"/>
  <c r="D1388" i="3" s="1"/>
  <c r="G1388" i="3"/>
  <c r="H1388" i="3" s="1"/>
  <c r="A1389" i="3" s="1"/>
  <c r="B1389" i="3" s="1"/>
  <c r="F1388" i="3"/>
  <c r="F1389" i="3" l="1"/>
  <c r="C1389" i="3"/>
  <c r="D1389" i="3" s="1"/>
  <c r="G1389" i="3"/>
  <c r="H1389" i="3" s="1"/>
  <c r="A1390" i="3" s="1"/>
  <c r="B1390" i="3" s="1"/>
  <c r="G1390" i="3" l="1"/>
  <c r="H1390" i="3" s="1"/>
  <c r="A1391" i="3" s="1"/>
  <c r="B1391" i="3" s="1"/>
  <c r="C1390" i="3"/>
  <c r="D1390" i="3" s="1"/>
  <c r="F1390" i="3"/>
  <c r="C1391" i="3" l="1"/>
  <c r="D1391" i="3" s="1"/>
  <c r="F1391" i="3"/>
  <c r="G1391" i="3"/>
  <c r="H1391" i="3" s="1"/>
  <c r="A1392" i="3" s="1"/>
  <c r="B1392" i="3" s="1"/>
  <c r="G1392" i="3" l="1"/>
  <c r="H1392" i="3" s="1"/>
  <c r="A1393" i="3" s="1"/>
  <c r="B1393" i="3" s="1"/>
  <c r="C1392" i="3"/>
  <c r="D1392" i="3" s="1"/>
  <c r="F1392" i="3"/>
  <c r="F1393" i="3" l="1"/>
  <c r="G1393" i="3"/>
  <c r="H1393" i="3" s="1"/>
  <c r="A1394" i="3" s="1"/>
  <c r="B1394" i="3" s="1"/>
  <c r="C1393" i="3"/>
  <c r="D1393" i="3" s="1"/>
  <c r="F1394" i="3" l="1"/>
  <c r="C1394" i="3"/>
  <c r="D1394" i="3" s="1"/>
  <c r="G1394" i="3"/>
  <c r="H1394" i="3" s="1"/>
  <c r="A1395" i="3" s="1"/>
  <c r="B1395" i="3" s="1"/>
  <c r="G1395" i="3" l="1"/>
  <c r="H1395" i="3" s="1"/>
  <c r="A1396" i="3" s="1"/>
  <c r="B1396" i="3" s="1"/>
  <c r="C1395" i="3"/>
  <c r="D1395" i="3" s="1"/>
  <c r="F1395" i="3"/>
  <c r="C1396" i="3" l="1"/>
  <c r="D1396" i="3" s="1"/>
  <c r="F1396" i="3"/>
  <c r="G1396" i="3"/>
  <c r="H1396" i="3" s="1"/>
  <c r="A1397" i="3" s="1"/>
  <c r="B1397" i="3" s="1"/>
  <c r="F1397" i="3" l="1"/>
  <c r="C1397" i="3"/>
  <c r="D1397" i="3" s="1"/>
  <c r="G1397" i="3"/>
  <c r="H1397" i="3" s="1"/>
  <c r="A1398" i="3" s="1"/>
  <c r="B1398" i="3" s="1"/>
  <c r="F1398" i="3" l="1"/>
  <c r="G1398" i="3"/>
  <c r="H1398" i="3" s="1"/>
  <c r="A1399" i="3" s="1"/>
  <c r="B1399" i="3" s="1"/>
  <c r="C1398" i="3"/>
  <c r="D1398" i="3" s="1"/>
  <c r="G1399" i="3" l="1"/>
  <c r="H1399" i="3" s="1"/>
  <c r="A1400" i="3" s="1"/>
  <c r="B1400" i="3" s="1"/>
  <c r="C1399" i="3"/>
  <c r="D1399" i="3" s="1"/>
  <c r="F1399" i="3"/>
  <c r="C1400" i="3" l="1"/>
  <c r="D1400" i="3" s="1"/>
  <c r="F1400" i="3"/>
  <c r="G1400" i="3"/>
  <c r="H1400" i="3" s="1"/>
  <c r="A1401" i="3" s="1"/>
  <c r="B1401" i="3" s="1"/>
  <c r="F1401" i="3" l="1"/>
  <c r="C1401" i="3"/>
  <c r="D1401" i="3" s="1"/>
  <c r="G1401" i="3"/>
  <c r="H1401" i="3" s="1"/>
  <c r="A1402" i="3" s="1"/>
  <c r="B1402" i="3" s="1"/>
  <c r="F1402" i="3" l="1"/>
  <c r="G1402" i="3"/>
  <c r="H1402" i="3" s="1"/>
  <c r="A1403" i="3" s="1"/>
  <c r="B1403" i="3" s="1"/>
  <c r="C1402" i="3"/>
  <c r="D1402" i="3" s="1"/>
  <c r="G1403" i="3" l="1"/>
  <c r="H1403" i="3" s="1"/>
  <c r="A1404" i="3" s="1"/>
  <c r="B1404" i="3" s="1"/>
  <c r="F1403" i="3"/>
  <c r="C1403" i="3"/>
  <c r="D1403" i="3" s="1"/>
  <c r="C1404" i="3" l="1"/>
  <c r="D1404" i="3" s="1"/>
  <c r="F1404" i="3"/>
  <c r="G1404" i="3"/>
  <c r="H1404" i="3" s="1"/>
  <c r="A1405" i="3" s="1"/>
  <c r="B1405" i="3" s="1"/>
  <c r="F1405" i="3" l="1"/>
  <c r="G1405" i="3"/>
  <c r="H1405" i="3" s="1"/>
  <c r="A1406" i="3" s="1"/>
  <c r="B1406" i="3" s="1"/>
  <c r="C1405" i="3"/>
  <c r="D1405" i="3" s="1"/>
  <c r="F1406" i="3" l="1"/>
  <c r="G1406" i="3"/>
  <c r="H1406" i="3" s="1"/>
  <c r="A1407" i="3" s="1"/>
  <c r="B1407" i="3" s="1"/>
  <c r="C1406" i="3"/>
  <c r="D1406" i="3" s="1"/>
  <c r="G1407" i="3" l="1"/>
  <c r="H1407" i="3" s="1"/>
  <c r="A1408" i="3" s="1"/>
  <c r="B1408" i="3" s="1"/>
  <c r="C1407" i="3"/>
  <c r="D1407" i="3" s="1"/>
  <c r="F1407" i="3"/>
  <c r="C1408" i="3" l="1"/>
  <c r="D1408" i="3" s="1"/>
  <c r="F1408" i="3"/>
  <c r="G1408" i="3"/>
  <c r="H1408" i="3" s="1"/>
  <c r="A1409" i="3" s="1"/>
  <c r="B1409" i="3" s="1"/>
  <c r="C1409" i="3" l="1"/>
  <c r="D1409" i="3" s="1"/>
  <c r="F1409" i="3"/>
  <c r="G1409" i="3"/>
  <c r="H1409" i="3" s="1"/>
  <c r="A1410" i="3" s="1"/>
  <c r="B1410" i="3" s="1"/>
  <c r="F1410" i="3" l="1"/>
  <c r="G1410" i="3"/>
  <c r="H1410" i="3" s="1"/>
  <c r="A1411" i="3" s="1"/>
  <c r="B1411" i="3" s="1"/>
  <c r="C1410" i="3"/>
  <c r="D1410" i="3" s="1"/>
  <c r="G1411" i="3" l="1"/>
  <c r="H1411" i="3" s="1"/>
  <c r="A1412" i="3" s="1"/>
  <c r="B1412" i="3" s="1"/>
  <c r="C1411" i="3"/>
  <c r="D1411" i="3" s="1"/>
  <c r="F1411" i="3"/>
  <c r="C1412" i="3" l="1"/>
  <c r="D1412" i="3" s="1"/>
  <c r="G1412" i="3"/>
  <c r="H1412" i="3" s="1"/>
  <c r="A1413" i="3" s="1"/>
  <c r="B1413" i="3" s="1"/>
  <c r="F1412" i="3"/>
  <c r="F1413" i="3" l="1"/>
  <c r="G1413" i="3"/>
  <c r="H1413" i="3" s="1"/>
  <c r="A1414" i="3" s="1"/>
  <c r="B1414" i="3" s="1"/>
  <c r="C1413" i="3"/>
  <c r="D1413" i="3" s="1"/>
  <c r="F1414" i="3" l="1"/>
  <c r="C1414" i="3"/>
  <c r="D1414" i="3" s="1"/>
  <c r="G1414" i="3"/>
  <c r="H1414" i="3" s="1"/>
  <c r="A1415" i="3" s="1"/>
  <c r="B1415" i="3" s="1"/>
  <c r="F1415" i="3" l="1"/>
  <c r="G1415" i="3"/>
  <c r="H1415" i="3" s="1"/>
  <c r="A1416" i="3" s="1"/>
  <c r="B1416" i="3" s="1"/>
  <c r="C1415" i="3"/>
  <c r="D1415" i="3" s="1"/>
  <c r="C1416" i="3" l="1"/>
  <c r="D1416" i="3" s="1"/>
  <c r="F1416" i="3"/>
  <c r="G1416" i="3"/>
  <c r="H1416" i="3" s="1"/>
  <c r="A1417" i="3" s="1"/>
  <c r="B1417" i="3" s="1"/>
  <c r="F1417" i="3" l="1"/>
  <c r="G1417" i="3"/>
  <c r="H1417" i="3" s="1"/>
  <c r="A1418" i="3" s="1"/>
  <c r="B1418" i="3" s="1"/>
  <c r="C1417" i="3"/>
  <c r="D1417" i="3" s="1"/>
  <c r="F1418" i="3" l="1"/>
  <c r="G1418" i="3"/>
  <c r="H1418" i="3" s="1"/>
  <c r="A1419" i="3" s="1"/>
  <c r="B1419" i="3" s="1"/>
  <c r="C1418" i="3"/>
  <c r="D1418" i="3" s="1"/>
  <c r="C1419" i="3" l="1"/>
  <c r="D1419" i="3" s="1"/>
  <c r="F1419" i="3"/>
  <c r="G1419" i="3"/>
  <c r="H1419" i="3" s="1"/>
  <c r="A1420" i="3" s="1"/>
  <c r="B1420" i="3" s="1"/>
  <c r="C1420" i="3" l="1"/>
  <c r="D1420" i="3" s="1"/>
  <c r="G1420" i="3"/>
  <c r="H1420" i="3" s="1"/>
  <c r="A1421" i="3" s="1"/>
  <c r="B1421" i="3" s="1"/>
  <c r="F1420" i="3"/>
  <c r="F1421" i="3" l="1"/>
  <c r="C1421" i="3"/>
  <c r="D1421" i="3" s="1"/>
  <c r="G1421" i="3"/>
  <c r="H1421" i="3" s="1"/>
  <c r="A1422" i="3" s="1"/>
  <c r="B1422" i="3" s="1"/>
  <c r="F1422" i="3" l="1"/>
  <c r="G1422" i="3"/>
  <c r="H1422" i="3" s="1"/>
  <c r="A1423" i="3" s="1"/>
  <c r="B1423" i="3" s="1"/>
  <c r="C1422" i="3"/>
  <c r="D1422" i="3" s="1"/>
  <c r="G1423" i="3" l="1"/>
  <c r="H1423" i="3" s="1"/>
  <c r="A1424" i="3" s="1"/>
  <c r="B1424" i="3" s="1"/>
  <c r="C1423" i="3"/>
  <c r="D1423" i="3" s="1"/>
  <c r="F1423" i="3"/>
  <c r="C1424" i="3" l="1"/>
  <c r="D1424" i="3" s="1"/>
  <c r="G1424" i="3"/>
  <c r="H1424" i="3" s="1"/>
  <c r="A1425" i="3" s="1"/>
  <c r="B1425" i="3" s="1"/>
  <c r="F1424" i="3"/>
  <c r="F1425" i="3" l="1"/>
  <c r="C1425" i="3"/>
  <c r="D1425" i="3" s="1"/>
  <c r="G1425" i="3"/>
  <c r="H1425" i="3" s="1"/>
  <c r="A1426" i="3" s="1"/>
  <c r="B1426" i="3" s="1"/>
  <c r="F1426" i="3" l="1"/>
  <c r="C1426" i="3"/>
  <c r="D1426" i="3" s="1"/>
  <c r="G1426" i="3"/>
  <c r="H1426" i="3" s="1"/>
  <c r="A1427" i="3" s="1"/>
  <c r="B1427" i="3" s="1"/>
  <c r="G1427" i="3" l="1"/>
  <c r="H1427" i="3" s="1"/>
  <c r="A1428" i="3" s="1"/>
  <c r="B1428" i="3" s="1"/>
  <c r="C1427" i="3"/>
  <c r="D1427" i="3" s="1"/>
  <c r="F1427" i="3"/>
  <c r="C1428" i="3" l="1"/>
  <c r="D1428" i="3" s="1"/>
  <c r="G1428" i="3"/>
  <c r="H1428" i="3" s="1"/>
  <c r="A1429" i="3" s="1"/>
  <c r="B1429" i="3" s="1"/>
  <c r="F1428" i="3"/>
  <c r="F1429" i="3" l="1"/>
  <c r="C1429" i="3"/>
  <c r="D1429" i="3" s="1"/>
  <c r="G1429" i="3"/>
  <c r="H1429" i="3" s="1"/>
  <c r="A1430" i="3" s="1"/>
  <c r="B1430" i="3" s="1"/>
  <c r="G1430" i="3" l="1"/>
  <c r="H1430" i="3" s="1"/>
  <c r="A1431" i="3" s="1"/>
  <c r="B1431" i="3" s="1"/>
  <c r="C1430" i="3"/>
  <c r="D1430" i="3" s="1"/>
  <c r="F1430" i="3"/>
  <c r="G1431" i="3" l="1"/>
  <c r="H1431" i="3" s="1"/>
  <c r="A1432" i="3" s="1"/>
  <c r="B1432" i="3" s="1"/>
  <c r="C1431" i="3"/>
  <c r="D1431" i="3" s="1"/>
  <c r="F1431" i="3"/>
  <c r="C1432" i="3" l="1"/>
  <c r="D1432" i="3" s="1"/>
  <c r="F1432" i="3"/>
  <c r="G1432" i="3"/>
  <c r="H1432" i="3" s="1"/>
  <c r="A1433" i="3" s="1"/>
  <c r="B1433" i="3" s="1"/>
  <c r="F1433" i="3" l="1"/>
  <c r="G1433" i="3"/>
  <c r="H1433" i="3" s="1"/>
  <c r="A1434" i="3" s="1"/>
  <c r="B1434" i="3" s="1"/>
  <c r="C1433" i="3"/>
  <c r="D1433" i="3" s="1"/>
  <c r="F1434" i="3" l="1"/>
  <c r="G1434" i="3"/>
  <c r="H1434" i="3" s="1"/>
  <c r="A1435" i="3" s="1"/>
  <c r="B1435" i="3" s="1"/>
  <c r="C1434" i="3"/>
  <c r="D1434" i="3" s="1"/>
  <c r="G1435" i="3" l="1"/>
  <c r="H1435" i="3" s="1"/>
  <c r="A1436" i="3" s="1"/>
  <c r="B1436" i="3" s="1"/>
  <c r="F1435" i="3"/>
  <c r="C1435" i="3"/>
  <c r="D1435" i="3" s="1"/>
  <c r="C1436" i="3" l="1"/>
  <c r="D1436" i="3" s="1"/>
  <c r="G1436" i="3"/>
  <c r="H1436" i="3" s="1"/>
  <c r="A1437" i="3" s="1"/>
  <c r="B1437" i="3" s="1"/>
  <c r="F1436" i="3"/>
  <c r="F1437" i="3" l="1"/>
  <c r="C1437" i="3"/>
  <c r="D1437" i="3" s="1"/>
  <c r="G1437" i="3"/>
  <c r="H1437" i="3" s="1"/>
  <c r="A1438" i="3" s="1"/>
  <c r="B1438" i="3" s="1"/>
  <c r="F1438" i="3" l="1"/>
  <c r="G1438" i="3"/>
  <c r="H1438" i="3" s="1"/>
  <c r="A1439" i="3" s="1"/>
  <c r="B1439" i="3" s="1"/>
  <c r="C1438" i="3"/>
  <c r="D1438" i="3" s="1"/>
  <c r="C1439" i="3" l="1"/>
  <c r="D1439" i="3" s="1"/>
  <c r="F1439" i="3"/>
  <c r="G1439" i="3"/>
  <c r="H1439" i="3" s="1"/>
  <c r="A1440" i="3" s="1"/>
  <c r="B1440" i="3" s="1"/>
  <c r="C1440" i="3" l="1"/>
  <c r="D1440" i="3" s="1"/>
  <c r="F1440" i="3"/>
  <c r="G1440" i="3"/>
  <c r="H1440" i="3" s="1"/>
  <c r="A1441" i="3" s="1"/>
  <c r="B1441" i="3" s="1"/>
  <c r="F1441" i="3" l="1"/>
  <c r="G1441" i="3"/>
  <c r="H1441" i="3" s="1"/>
  <c r="A1442" i="3" s="1"/>
  <c r="B1442" i="3" s="1"/>
  <c r="C1441" i="3"/>
  <c r="D1441" i="3" s="1"/>
  <c r="F1442" i="3" l="1"/>
  <c r="C1442" i="3"/>
  <c r="D1442" i="3" s="1"/>
  <c r="G1442" i="3"/>
  <c r="H1442" i="3" s="1"/>
  <c r="A1443" i="3" s="1"/>
  <c r="B1443" i="3" s="1"/>
  <c r="G1443" i="3" l="1"/>
  <c r="H1443" i="3" s="1"/>
  <c r="A1444" i="3" s="1"/>
  <c r="B1444" i="3" s="1"/>
  <c r="C1443" i="3"/>
  <c r="D1443" i="3" s="1"/>
  <c r="F1443" i="3"/>
  <c r="C1444" i="3" l="1"/>
  <c r="D1444" i="3" s="1"/>
  <c r="G1444" i="3"/>
  <c r="H1444" i="3" s="1"/>
  <c r="A1445" i="3" s="1"/>
  <c r="B1445" i="3" s="1"/>
  <c r="F1444" i="3"/>
  <c r="F1445" i="3" l="1"/>
  <c r="C1445" i="3"/>
  <c r="D1445" i="3" s="1"/>
  <c r="G1445" i="3"/>
  <c r="H1445" i="3" s="1"/>
  <c r="A1446" i="3" s="1"/>
  <c r="B1446" i="3" s="1"/>
  <c r="F1446" i="3" l="1"/>
  <c r="C1446" i="3"/>
  <c r="D1446" i="3" s="1"/>
  <c r="G1446" i="3"/>
  <c r="H1446" i="3" s="1"/>
  <c r="A1447" i="3" s="1"/>
  <c r="B1447" i="3" s="1"/>
  <c r="G1447" i="3" l="1"/>
  <c r="H1447" i="3" s="1"/>
  <c r="A1448" i="3" s="1"/>
  <c r="B1448" i="3" s="1"/>
  <c r="F1447" i="3"/>
  <c r="C1447" i="3"/>
  <c r="D1447" i="3" s="1"/>
  <c r="C1448" i="3" l="1"/>
  <c r="D1448" i="3" s="1"/>
  <c r="F1448" i="3"/>
  <c r="G1448" i="3"/>
  <c r="H1448" i="3" s="1"/>
  <c r="A1449" i="3" s="1"/>
  <c r="B1449" i="3" s="1"/>
  <c r="F1449" i="3" l="1"/>
  <c r="C1449" i="3"/>
  <c r="D1449" i="3" s="1"/>
  <c r="G1449" i="3"/>
  <c r="H1449" i="3" s="1"/>
  <c r="A1450" i="3" s="1"/>
  <c r="B1450" i="3" s="1"/>
  <c r="F1450" i="3" l="1"/>
  <c r="G1450" i="3"/>
  <c r="H1450" i="3" s="1"/>
  <c r="A1451" i="3" s="1"/>
  <c r="B1451" i="3" s="1"/>
  <c r="C1450" i="3"/>
  <c r="D1450" i="3" s="1"/>
  <c r="G1451" i="3" l="1"/>
  <c r="H1451" i="3" s="1"/>
  <c r="A1452" i="3" s="1"/>
  <c r="B1452" i="3" s="1"/>
  <c r="C1451" i="3"/>
  <c r="D1451" i="3" s="1"/>
  <c r="F1451" i="3"/>
  <c r="C1452" i="3" l="1"/>
  <c r="D1452" i="3" s="1"/>
  <c r="F1452" i="3"/>
  <c r="G1452" i="3"/>
  <c r="H1452" i="3" s="1"/>
  <c r="A1453" i="3" s="1"/>
  <c r="B1453" i="3" s="1"/>
  <c r="F1453" i="3" l="1"/>
  <c r="C1453" i="3"/>
  <c r="D1453" i="3" s="1"/>
  <c r="G1453" i="3"/>
  <c r="H1453" i="3" s="1"/>
  <c r="A1454" i="3" s="1"/>
  <c r="B1454" i="3" s="1"/>
  <c r="F1454" i="3" l="1"/>
  <c r="C1454" i="3"/>
  <c r="D1454" i="3" s="1"/>
  <c r="G1454" i="3"/>
  <c r="H1454" i="3" s="1"/>
  <c r="A1455" i="3" s="1"/>
  <c r="B1455" i="3" s="1"/>
  <c r="G1455" i="3" l="1"/>
  <c r="H1455" i="3" s="1"/>
  <c r="A1456" i="3" s="1"/>
  <c r="B1456" i="3" s="1"/>
  <c r="C1455" i="3"/>
  <c r="D1455" i="3" s="1"/>
  <c r="F1455" i="3"/>
  <c r="C1456" i="3" l="1"/>
  <c r="D1456" i="3" s="1"/>
  <c r="F1456" i="3"/>
  <c r="G1456" i="3"/>
  <c r="H1456" i="3" s="1"/>
  <c r="A1457" i="3" s="1"/>
  <c r="B1457" i="3" s="1"/>
  <c r="F1457" i="3" l="1"/>
  <c r="C1457" i="3"/>
  <c r="D1457" i="3" s="1"/>
  <c r="G1457" i="3"/>
  <c r="H1457" i="3" s="1"/>
  <c r="A1458" i="3" s="1"/>
  <c r="B1458" i="3" s="1"/>
  <c r="F1458" i="3" l="1"/>
  <c r="C1458" i="3"/>
  <c r="D1458" i="3" s="1"/>
  <c r="G1458" i="3"/>
  <c r="H1458" i="3" s="1"/>
  <c r="A1459" i="3" s="1"/>
  <c r="B1459" i="3" s="1"/>
  <c r="G1459" i="3" l="1"/>
  <c r="H1459" i="3" s="1"/>
  <c r="A1460" i="3" s="1"/>
  <c r="B1460" i="3" s="1"/>
  <c r="C1459" i="3"/>
  <c r="D1459" i="3" s="1"/>
  <c r="F1459" i="3"/>
  <c r="C1460" i="3" l="1"/>
  <c r="D1460" i="3" s="1"/>
  <c r="F1460" i="3"/>
  <c r="G1460" i="3"/>
  <c r="H1460" i="3" s="1"/>
  <c r="A1461" i="3" s="1"/>
  <c r="B1461" i="3" s="1"/>
  <c r="F1461" i="3" l="1"/>
  <c r="G1461" i="3"/>
  <c r="H1461" i="3" s="1"/>
  <c r="A1462" i="3" s="1"/>
  <c r="B1462" i="3" s="1"/>
  <c r="C1461" i="3"/>
  <c r="D1461" i="3" s="1"/>
  <c r="F1462" i="3" l="1"/>
  <c r="C1462" i="3"/>
  <c r="D1462" i="3" s="1"/>
  <c r="G1462" i="3"/>
  <c r="H1462" i="3" s="1"/>
  <c r="A1463" i="3" s="1"/>
  <c r="B1463" i="3" s="1"/>
  <c r="G1463" i="3" l="1"/>
  <c r="H1463" i="3" s="1"/>
  <c r="A1464" i="3" s="1"/>
  <c r="B1464" i="3" s="1"/>
  <c r="C1463" i="3"/>
  <c r="D1463" i="3" s="1"/>
  <c r="F1463" i="3"/>
  <c r="C1464" i="3" l="1"/>
  <c r="D1464" i="3" s="1"/>
  <c r="G1464" i="3"/>
  <c r="H1464" i="3" s="1"/>
  <c r="A1465" i="3" s="1"/>
  <c r="B1465" i="3" s="1"/>
  <c r="F1464" i="3"/>
  <c r="F1465" i="3" l="1"/>
  <c r="C1465" i="3"/>
  <c r="D1465" i="3" s="1"/>
  <c r="G1465" i="3"/>
  <c r="H1465" i="3" s="1"/>
  <c r="A1466" i="3" s="1"/>
  <c r="B1466" i="3" s="1"/>
  <c r="F1466" i="3" l="1"/>
  <c r="G1466" i="3"/>
  <c r="H1466" i="3" s="1"/>
  <c r="A1467" i="3" s="1"/>
  <c r="B1467" i="3" s="1"/>
  <c r="C1466" i="3"/>
  <c r="D1466" i="3" s="1"/>
  <c r="F1467" i="3" l="1"/>
  <c r="G1467" i="3"/>
  <c r="H1467" i="3" s="1"/>
  <c r="A1468" i="3" s="1"/>
  <c r="B1468" i="3" s="1"/>
  <c r="C1467" i="3"/>
  <c r="D1467" i="3" s="1"/>
  <c r="C1468" i="3" l="1"/>
  <c r="D1468" i="3" s="1"/>
  <c r="F1468" i="3"/>
  <c r="G1468" i="3"/>
  <c r="H1468" i="3" s="1"/>
  <c r="A1469" i="3" s="1"/>
  <c r="B1469" i="3" s="1"/>
  <c r="F1469" i="3" l="1"/>
  <c r="C1469" i="3"/>
  <c r="D1469" i="3" s="1"/>
  <c r="G1469" i="3"/>
  <c r="H1469" i="3" s="1"/>
  <c r="A1470" i="3" s="1"/>
  <c r="B1470" i="3" s="1"/>
  <c r="G1470" i="3" l="1"/>
  <c r="H1470" i="3" s="1"/>
  <c r="A1471" i="3" s="1"/>
  <c r="B1471" i="3" s="1"/>
  <c r="C1470" i="3"/>
  <c r="D1470" i="3" s="1"/>
  <c r="F1470" i="3"/>
  <c r="C1471" i="3" l="1"/>
  <c r="D1471" i="3" s="1"/>
  <c r="G1471" i="3"/>
  <c r="H1471" i="3" s="1"/>
  <c r="A1472" i="3" s="1"/>
  <c r="B1472" i="3" s="1"/>
  <c r="F1471" i="3"/>
  <c r="C1472" i="3" l="1"/>
  <c r="D1472" i="3" s="1"/>
  <c r="F1472" i="3"/>
  <c r="G1472" i="3"/>
  <c r="H1472" i="3" s="1"/>
  <c r="A1473" i="3" s="1"/>
  <c r="B1473" i="3" s="1"/>
  <c r="F1473" i="3" l="1"/>
  <c r="G1473" i="3"/>
  <c r="H1473" i="3" s="1"/>
  <c r="A1474" i="3" s="1"/>
  <c r="B1474" i="3" s="1"/>
  <c r="C1473" i="3"/>
  <c r="D1473" i="3" s="1"/>
  <c r="F1474" i="3" l="1"/>
  <c r="C1474" i="3"/>
  <c r="D1474" i="3" s="1"/>
  <c r="G1474" i="3"/>
  <c r="H1474" i="3" s="1"/>
  <c r="A1475" i="3" s="1"/>
  <c r="B1475" i="3" s="1"/>
  <c r="C1475" i="3" l="1"/>
  <c r="D1475" i="3" s="1"/>
  <c r="G1475" i="3"/>
  <c r="H1475" i="3" s="1"/>
  <c r="A1476" i="3" s="1"/>
  <c r="B1476" i="3" s="1"/>
  <c r="F1475" i="3"/>
  <c r="C1476" i="3" l="1"/>
  <c r="D1476" i="3" s="1"/>
  <c r="F1476" i="3"/>
  <c r="G1476" i="3"/>
  <c r="H1476" i="3" s="1"/>
  <c r="A1477" i="3" s="1"/>
  <c r="B1477" i="3" s="1"/>
  <c r="F1477" i="3" l="1"/>
  <c r="C1477" i="3"/>
  <c r="D1477" i="3" s="1"/>
  <c r="G1477" i="3"/>
  <c r="H1477" i="3" s="1"/>
  <c r="A1478" i="3" s="1"/>
  <c r="B1478" i="3" s="1"/>
  <c r="F1478" i="3" l="1"/>
  <c r="G1478" i="3"/>
  <c r="H1478" i="3" s="1"/>
  <c r="A1479" i="3" s="1"/>
  <c r="B1479" i="3" s="1"/>
  <c r="C1478" i="3"/>
  <c r="D1478" i="3" s="1"/>
  <c r="G1479" i="3" l="1"/>
  <c r="H1479" i="3" s="1"/>
  <c r="A1480" i="3" s="1"/>
  <c r="B1480" i="3" s="1"/>
  <c r="C1479" i="3"/>
  <c r="D1479" i="3" s="1"/>
  <c r="F1479" i="3"/>
  <c r="C1480" i="3" l="1"/>
  <c r="D1480" i="3" s="1"/>
  <c r="G1480" i="3"/>
  <c r="H1480" i="3" s="1"/>
  <c r="A1481" i="3" s="1"/>
  <c r="B1481" i="3" s="1"/>
  <c r="F1480" i="3"/>
  <c r="F1481" i="3" l="1"/>
  <c r="C1481" i="3"/>
  <c r="D1481" i="3" s="1"/>
  <c r="G1481" i="3"/>
  <c r="H1481" i="3" s="1"/>
  <c r="A1482" i="3" s="1"/>
  <c r="B1482" i="3" s="1"/>
  <c r="F1482" i="3" l="1"/>
  <c r="G1482" i="3"/>
  <c r="H1482" i="3" s="1"/>
  <c r="A1483" i="3" s="1"/>
  <c r="B1483" i="3" s="1"/>
  <c r="C1482" i="3"/>
  <c r="D1482" i="3" s="1"/>
  <c r="G1483" i="3" l="1"/>
  <c r="H1483" i="3" s="1"/>
  <c r="A1484" i="3" s="1"/>
  <c r="B1484" i="3" s="1"/>
  <c r="C1483" i="3"/>
  <c r="D1483" i="3" s="1"/>
  <c r="F1483" i="3"/>
  <c r="C1484" i="3" l="1"/>
  <c r="D1484" i="3" s="1"/>
  <c r="F1484" i="3"/>
  <c r="G1484" i="3"/>
  <c r="H1484" i="3" s="1"/>
  <c r="A1485" i="3" s="1"/>
  <c r="B1485" i="3" s="1"/>
  <c r="F1485" i="3" l="1"/>
  <c r="G1485" i="3"/>
  <c r="H1485" i="3" s="1"/>
  <c r="A1486" i="3" s="1"/>
  <c r="B1486" i="3" s="1"/>
  <c r="C1485" i="3"/>
  <c r="D1485" i="3" s="1"/>
  <c r="F1486" i="3" l="1"/>
  <c r="G1486" i="3"/>
  <c r="H1486" i="3" s="1"/>
  <c r="A1487" i="3" s="1"/>
  <c r="B1487" i="3" s="1"/>
  <c r="C1486" i="3"/>
  <c r="D1486" i="3" s="1"/>
  <c r="G1487" i="3" l="1"/>
  <c r="H1487" i="3" s="1"/>
  <c r="A1488" i="3" s="1"/>
  <c r="B1488" i="3" s="1"/>
  <c r="C1487" i="3"/>
  <c r="D1487" i="3" s="1"/>
  <c r="F1487" i="3"/>
  <c r="F1488" i="3" l="1"/>
  <c r="G1488" i="3"/>
  <c r="H1488" i="3" s="1"/>
  <c r="A1489" i="3" s="1"/>
  <c r="B1489" i="3" s="1"/>
  <c r="C1488" i="3"/>
  <c r="D1488" i="3" s="1"/>
  <c r="F1489" i="3" l="1"/>
  <c r="C1489" i="3"/>
  <c r="D1489" i="3" s="1"/>
  <c r="G1489" i="3"/>
  <c r="H1489" i="3" s="1"/>
  <c r="A1490" i="3" s="1"/>
  <c r="B1490" i="3" s="1"/>
  <c r="F1490" i="3" l="1"/>
  <c r="G1490" i="3"/>
  <c r="H1490" i="3" s="1"/>
  <c r="A1491" i="3" s="1"/>
  <c r="B1491" i="3" s="1"/>
  <c r="C1490" i="3"/>
  <c r="D1490" i="3" s="1"/>
  <c r="G1491" i="3" l="1"/>
  <c r="H1491" i="3" s="1"/>
  <c r="A1492" i="3" s="1"/>
  <c r="B1492" i="3" s="1"/>
  <c r="C1491" i="3"/>
  <c r="D1491" i="3" s="1"/>
  <c r="F1491" i="3"/>
  <c r="C1492" i="3" l="1"/>
  <c r="D1492" i="3" s="1"/>
  <c r="F1492" i="3"/>
  <c r="G1492" i="3"/>
  <c r="H1492" i="3" s="1"/>
  <c r="A1493" i="3" s="1"/>
  <c r="B1493" i="3" s="1"/>
  <c r="F1493" i="3" l="1"/>
  <c r="G1493" i="3"/>
  <c r="H1493" i="3" s="1"/>
  <c r="A1494" i="3" s="1"/>
  <c r="B1494" i="3" s="1"/>
  <c r="C1493" i="3"/>
  <c r="D1493" i="3" s="1"/>
  <c r="F1494" i="3" l="1"/>
  <c r="C1494" i="3"/>
  <c r="D1494" i="3" s="1"/>
  <c r="G1494" i="3"/>
  <c r="H1494" i="3" s="1"/>
  <c r="A1495" i="3" s="1"/>
  <c r="B1495" i="3" s="1"/>
  <c r="G1495" i="3" l="1"/>
  <c r="H1495" i="3" s="1"/>
  <c r="A1496" i="3" s="1"/>
  <c r="B1496" i="3" s="1"/>
  <c r="C1495" i="3"/>
  <c r="D1495" i="3" s="1"/>
  <c r="F1495" i="3"/>
  <c r="C1496" i="3" l="1"/>
  <c r="D1496" i="3" s="1"/>
  <c r="F1496" i="3"/>
  <c r="G1496" i="3"/>
  <c r="H1496" i="3" s="1"/>
  <c r="A1497" i="3" s="1"/>
  <c r="B1497" i="3" s="1"/>
  <c r="F1497" i="3" l="1"/>
  <c r="G1497" i="3"/>
  <c r="H1497" i="3" s="1"/>
  <c r="A1498" i="3" s="1"/>
  <c r="B1498" i="3" s="1"/>
  <c r="C1497" i="3"/>
  <c r="D1497" i="3" s="1"/>
  <c r="F1498" i="3" l="1"/>
  <c r="G1498" i="3"/>
  <c r="H1498" i="3" s="1"/>
  <c r="A1499" i="3" s="1"/>
  <c r="B1499" i="3" s="1"/>
  <c r="C1498" i="3"/>
  <c r="D1498" i="3" s="1"/>
  <c r="G1499" i="3" l="1"/>
  <c r="H1499" i="3" s="1"/>
  <c r="A1500" i="3" s="1"/>
  <c r="B1500" i="3" s="1"/>
  <c r="C1499" i="3"/>
  <c r="D1499" i="3" s="1"/>
  <c r="F1499" i="3"/>
  <c r="C1500" i="3" l="1"/>
  <c r="D1500" i="3" s="1"/>
  <c r="F1500" i="3"/>
  <c r="G1500" i="3"/>
  <c r="H1500" i="3" s="1"/>
  <c r="A1501" i="3" s="1"/>
  <c r="B1501" i="3" s="1"/>
  <c r="F1501" i="3" l="1"/>
  <c r="C1501" i="3"/>
  <c r="D1501" i="3" s="1"/>
  <c r="G1501" i="3"/>
  <c r="H1501" i="3" s="1"/>
  <c r="A1502" i="3" s="1"/>
  <c r="B1502" i="3" s="1"/>
  <c r="F1502" i="3" l="1"/>
  <c r="G1502" i="3"/>
  <c r="H1502" i="3" s="1"/>
  <c r="A1503" i="3" s="1"/>
  <c r="B1503" i="3" s="1"/>
  <c r="C1502" i="3"/>
  <c r="D1502" i="3" s="1"/>
  <c r="F1503" i="3" l="1"/>
  <c r="G1503" i="3"/>
  <c r="H1503" i="3" s="1"/>
  <c r="A1504" i="3" s="1"/>
  <c r="B1504" i="3" s="1"/>
  <c r="C1503" i="3"/>
  <c r="D1503" i="3" s="1"/>
  <c r="C1504" i="3" l="1"/>
  <c r="D1504" i="3" s="1"/>
  <c r="G1504" i="3"/>
  <c r="H1504" i="3" s="1"/>
  <c r="A1505" i="3" s="1"/>
  <c r="B1505" i="3" s="1"/>
  <c r="F1504" i="3"/>
  <c r="F1505" i="3" l="1"/>
  <c r="G1505" i="3"/>
  <c r="H1505" i="3" s="1"/>
  <c r="A1506" i="3" s="1"/>
  <c r="B1506" i="3" s="1"/>
  <c r="C1505" i="3"/>
  <c r="D1505" i="3" s="1"/>
  <c r="F1506" i="3" l="1"/>
  <c r="G1506" i="3"/>
  <c r="H1506" i="3" s="1"/>
  <c r="A1507" i="3" s="1"/>
  <c r="B1507" i="3" s="1"/>
  <c r="C1506" i="3"/>
  <c r="D1506" i="3" s="1"/>
  <c r="G1507" i="3" l="1"/>
  <c r="H1507" i="3" s="1"/>
  <c r="A1508" i="3" s="1"/>
  <c r="B1508" i="3" s="1"/>
  <c r="C1507" i="3"/>
  <c r="D1507" i="3" s="1"/>
  <c r="F1507" i="3"/>
  <c r="C1508" i="3" l="1"/>
  <c r="D1508" i="3" s="1"/>
  <c r="G1508" i="3"/>
  <c r="H1508" i="3" s="1"/>
  <c r="A1509" i="3" s="1"/>
  <c r="B1509" i="3" s="1"/>
  <c r="F1508" i="3"/>
  <c r="F1509" i="3" l="1"/>
  <c r="G1509" i="3"/>
  <c r="H1509" i="3" s="1"/>
  <c r="A1510" i="3" s="1"/>
  <c r="B1510" i="3" s="1"/>
  <c r="C1509" i="3"/>
  <c r="D1509" i="3" s="1"/>
  <c r="F1510" i="3" l="1"/>
  <c r="G1510" i="3"/>
  <c r="H1510" i="3" s="1"/>
  <c r="A1511" i="3" s="1"/>
  <c r="B1511" i="3" s="1"/>
  <c r="C1510" i="3"/>
  <c r="D1510" i="3" s="1"/>
  <c r="C1511" i="3" l="1"/>
  <c r="D1511" i="3" s="1"/>
  <c r="F1511" i="3"/>
  <c r="G1511" i="3"/>
  <c r="H1511" i="3" s="1"/>
  <c r="A1512" i="3" s="1"/>
  <c r="B1512" i="3" s="1"/>
  <c r="C1512" i="3" l="1"/>
  <c r="D1512" i="3" s="1"/>
  <c r="G1512" i="3"/>
  <c r="H1512" i="3" s="1"/>
  <c r="A1513" i="3" s="1"/>
  <c r="B1513" i="3" s="1"/>
  <c r="F1512" i="3"/>
  <c r="F1513" i="3" l="1"/>
  <c r="G1513" i="3"/>
  <c r="H1513" i="3" s="1"/>
  <c r="A1514" i="3" s="1"/>
  <c r="B1514" i="3" s="1"/>
  <c r="C1513" i="3"/>
  <c r="D1513" i="3" s="1"/>
  <c r="F1514" i="3" l="1"/>
  <c r="G1514" i="3"/>
  <c r="H1514" i="3" s="1"/>
  <c r="A1515" i="3" s="1"/>
  <c r="B1515" i="3" s="1"/>
  <c r="C1514" i="3"/>
  <c r="D1514" i="3" s="1"/>
  <c r="C1515" i="3" l="1"/>
  <c r="D1515" i="3" s="1"/>
  <c r="G1515" i="3"/>
  <c r="H1515" i="3" s="1"/>
  <c r="A1516" i="3" s="1"/>
  <c r="B1516" i="3" s="1"/>
  <c r="F1515" i="3"/>
  <c r="C1516" i="3" l="1"/>
  <c r="D1516" i="3" s="1"/>
  <c r="F1516" i="3"/>
  <c r="G1516" i="3"/>
  <c r="H1516" i="3" s="1"/>
  <c r="A1517" i="3" s="1"/>
  <c r="B1517" i="3" s="1"/>
  <c r="F1517" i="3" l="1"/>
  <c r="G1517" i="3"/>
  <c r="H1517" i="3" s="1"/>
  <c r="A1518" i="3" s="1"/>
  <c r="B1518" i="3" s="1"/>
  <c r="C1517" i="3"/>
  <c r="D1517" i="3" s="1"/>
  <c r="F1518" i="3" l="1"/>
  <c r="C1518" i="3"/>
  <c r="D1518" i="3" s="1"/>
  <c r="G1518" i="3"/>
  <c r="H1518" i="3" s="1"/>
  <c r="A1519" i="3" s="1"/>
  <c r="B1519" i="3" s="1"/>
  <c r="G1519" i="3" l="1"/>
  <c r="H1519" i="3" s="1"/>
  <c r="A1520" i="3" s="1"/>
  <c r="B1520" i="3" s="1"/>
  <c r="C1519" i="3"/>
  <c r="D1519" i="3" s="1"/>
  <c r="F1519" i="3"/>
  <c r="C1520" i="3" l="1"/>
  <c r="D1520" i="3" s="1"/>
  <c r="G1520" i="3"/>
  <c r="H1520" i="3" s="1"/>
  <c r="A1521" i="3" s="1"/>
  <c r="B1521" i="3" s="1"/>
  <c r="F1520" i="3"/>
  <c r="F1521" i="3" l="1"/>
  <c r="C1521" i="3"/>
  <c r="D1521" i="3" s="1"/>
  <c r="G1521" i="3"/>
  <c r="H1521" i="3" s="1"/>
  <c r="A1522" i="3" s="1"/>
  <c r="B1522" i="3" s="1"/>
  <c r="F1522" i="3" l="1"/>
  <c r="G1522" i="3"/>
  <c r="H1522" i="3" s="1"/>
  <c r="A1523" i="3" s="1"/>
  <c r="B1523" i="3" s="1"/>
  <c r="C1522" i="3"/>
  <c r="D1522" i="3" s="1"/>
  <c r="F1523" i="3" l="1"/>
  <c r="G1523" i="3"/>
  <c r="H1523" i="3" s="1"/>
  <c r="A1524" i="3" s="1"/>
  <c r="B1524" i="3" s="1"/>
  <c r="C1523" i="3"/>
  <c r="D1523" i="3" s="1"/>
  <c r="C1524" i="3" l="1"/>
  <c r="D1524" i="3" s="1"/>
  <c r="F1524" i="3"/>
  <c r="G1524" i="3"/>
  <c r="H1524" i="3" s="1"/>
  <c r="A1525" i="3" s="1"/>
  <c r="B1525" i="3" s="1"/>
  <c r="F1525" i="3" l="1"/>
  <c r="G1525" i="3"/>
  <c r="H1525" i="3" s="1"/>
  <c r="A1526" i="3" s="1"/>
  <c r="B1526" i="3" s="1"/>
  <c r="C1525" i="3"/>
  <c r="D1525" i="3" s="1"/>
  <c r="F1526" i="3" l="1"/>
  <c r="G1526" i="3"/>
  <c r="H1526" i="3" s="1"/>
  <c r="A1527" i="3" s="1"/>
  <c r="B1527" i="3" s="1"/>
  <c r="C1526" i="3"/>
  <c r="D1526" i="3" s="1"/>
  <c r="F1527" i="3" l="1"/>
  <c r="G1527" i="3"/>
  <c r="H1527" i="3" s="1"/>
  <c r="A1528" i="3" s="1"/>
  <c r="B1528" i="3" s="1"/>
  <c r="C1527" i="3"/>
  <c r="D1527" i="3" s="1"/>
  <c r="C1528" i="3" l="1"/>
  <c r="D1528" i="3" s="1"/>
  <c r="F1528" i="3"/>
  <c r="G1528" i="3"/>
  <c r="H1528" i="3" s="1"/>
  <c r="A1529" i="3" s="1"/>
  <c r="B1529" i="3" s="1"/>
  <c r="F1529" i="3" l="1"/>
  <c r="C1529" i="3"/>
  <c r="D1529" i="3" s="1"/>
  <c r="G1529" i="3"/>
  <c r="H1529" i="3" s="1"/>
  <c r="A1530" i="3" s="1"/>
  <c r="B1530" i="3" s="1"/>
  <c r="F1530" i="3" l="1"/>
  <c r="G1530" i="3"/>
  <c r="H1530" i="3" s="1"/>
  <c r="A1531" i="3" s="1"/>
  <c r="B1531" i="3" s="1"/>
  <c r="C1530" i="3"/>
  <c r="D1530" i="3" s="1"/>
  <c r="G1531" i="3" l="1"/>
  <c r="H1531" i="3" s="1"/>
  <c r="A1532" i="3" s="1"/>
  <c r="B1532" i="3" s="1"/>
  <c r="C1531" i="3"/>
  <c r="D1531" i="3" s="1"/>
  <c r="F1531" i="3"/>
  <c r="C1532" i="3" l="1"/>
  <c r="D1532" i="3" s="1"/>
  <c r="F1532" i="3"/>
  <c r="G1532" i="3"/>
  <c r="H1532" i="3" s="1"/>
  <c r="A1533" i="3" s="1"/>
  <c r="B1533" i="3" s="1"/>
  <c r="F1533" i="3" l="1"/>
  <c r="C1533" i="3"/>
  <c r="D1533" i="3" s="1"/>
  <c r="G1533" i="3"/>
  <c r="H1533" i="3" s="1"/>
  <c r="A1534" i="3" s="1"/>
  <c r="B1534" i="3" s="1"/>
  <c r="F1534" i="3" l="1"/>
  <c r="G1534" i="3"/>
  <c r="H1534" i="3" s="1"/>
  <c r="A1535" i="3" s="1"/>
  <c r="B1535" i="3" s="1"/>
  <c r="C1534" i="3"/>
  <c r="D1534" i="3" s="1"/>
  <c r="G1535" i="3" l="1"/>
  <c r="H1535" i="3" s="1"/>
  <c r="A1536" i="3" s="1"/>
  <c r="B1536" i="3" s="1"/>
  <c r="C1535" i="3"/>
  <c r="D1535" i="3" s="1"/>
  <c r="F1535" i="3"/>
  <c r="C1536" i="3" l="1"/>
  <c r="D1536" i="3" s="1"/>
  <c r="F1536" i="3"/>
  <c r="G1536" i="3"/>
  <c r="H1536" i="3" s="1"/>
  <c r="A1537" i="3" s="1"/>
  <c r="B1537" i="3" s="1"/>
  <c r="F1537" i="3" l="1"/>
  <c r="G1537" i="3"/>
  <c r="H1537" i="3" s="1"/>
  <c r="A1538" i="3" s="1"/>
  <c r="B1538" i="3" s="1"/>
  <c r="C1537" i="3"/>
  <c r="D1537" i="3" s="1"/>
  <c r="F1538" i="3" l="1"/>
  <c r="G1538" i="3"/>
  <c r="H1538" i="3" s="1"/>
  <c r="A1539" i="3" s="1"/>
  <c r="B1539" i="3" s="1"/>
  <c r="C1538" i="3"/>
  <c r="D1538" i="3" s="1"/>
  <c r="G1539" i="3" l="1"/>
  <c r="H1539" i="3" s="1"/>
  <c r="A1540" i="3" s="1"/>
  <c r="B1540" i="3" s="1"/>
  <c r="C1539" i="3"/>
  <c r="D1539" i="3" s="1"/>
  <c r="F1539" i="3"/>
  <c r="C1540" i="3" l="1"/>
  <c r="D1540" i="3" s="1"/>
  <c r="F1540" i="3"/>
  <c r="G1540" i="3"/>
  <c r="H1540" i="3" s="1"/>
  <c r="A1541" i="3" s="1"/>
  <c r="B1541" i="3" s="1"/>
  <c r="F1541" i="3" l="1"/>
  <c r="C1541" i="3"/>
  <c r="D1541" i="3" s="1"/>
  <c r="G1541" i="3"/>
  <c r="H1541" i="3" s="1"/>
  <c r="A1542" i="3" s="1"/>
  <c r="B1542" i="3" s="1"/>
  <c r="F1542" i="3" l="1"/>
  <c r="G1542" i="3"/>
  <c r="H1542" i="3" s="1"/>
  <c r="A1543" i="3" s="1"/>
  <c r="B1543" i="3" s="1"/>
  <c r="C1542" i="3"/>
  <c r="D1542" i="3" s="1"/>
  <c r="G1543" i="3" l="1"/>
  <c r="H1543" i="3" s="1"/>
  <c r="A1544" i="3" s="1"/>
  <c r="B1544" i="3" s="1"/>
  <c r="C1543" i="3"/>
  <c r="D1543" i="3" s="1"/>
  <c r="F1543" i="3"/>
  <c r="C1544" i="3" l="1"/>
  <c r="D1544" i="3" s="1"/>
  <c r="F1544" i="3"/>
  <c r="G1544" i="3"/>
  <c r="H1544" i="3" s="1"/>
  <c r="A1545" i="3" s="1"/>
  <c r="B1545" i="3" s="1"/>
  <c r="F1545" i="3" l="1"/>
  <c r="C1545" i="3"/>
  <c r="D1545" i="3" s="1"/>
  <c r="G1545" i="3"/>
  <c r="H1545" i="3" s="1"/>
  <c r="A1546" i="3" s="1"/>
  <c r="B1546" i="3" s="1"/>
  <c r="F1546" i="3" l="1"/>
  <c r="G1546" i="3"/>
  <c r="H1546" i="3" s="1"/>
  <c r="A1547" i="3" s="1"/>
  <c r="B1547" i="3" s="1"/>
  <c r="C1546" i="3"/>
  <c r="D1546" i="3" s="1"/>
  <c r="G1547" i="3" l="1"/>
  <c r="H1547" i="3" s="1"/>
  <c r="A1548" i="3" s="1"/>
  <c r="B1548" i="3" s="1"/>
  <c r="C1547" i="3"/>
  <c r="D1547" i="3" s="1"/>
  <c r="F1547" i="3"/>
  <c r="F1548" i="3" l="1"/>
  <c r="G1548" i="3"/>
  <c r="H1548" i="3" s="1"/>
  <c r="A1549" i="3" s="1"/>
  <c r="B1549" i="3" s="1"/>
  <c r="C1548" i="3"/>
  <c r="D1548" i="3" s="1"/>
  <c r="F1549" i="3" l="1"/>
  <c r="C1549" i="3"/>
  <c r="D1549" i="3" s="1"/>
  <c r="G1549" i="3"/>
  <c r="H1549" i="3" s="1"/>
  <c r="A1550" i="3" s="1"/>
  <c r="B1550" i="3" s="1"/>
  <c r="F1550" i="3" l="1"/>
  <c r="C1550" i="3"/>
  <c r="D1550" i="3" s="1"/>
  <c r="G1550" i="3"/>
  <c r="H1550" i="3" s="1"/>
  <c r="A1551" i="3" s="1"/>
  <c r="B1551" i="3" s="1"/>
  <c r="G1551" i="3" l="1"/>
  <c r="H1551" i="3" s="1"/>
  <c r="A1552" i="3" s="1"/>
  <c r="B1552" i="3" s="1"/>
  <c r="C1551" i="3"/>
  <c r="D1551" i="3" s="1"/>
  <c r="F1551" i="3"/>
  <c r="C1552" i="3" l="1"/>
  <c r="D1552" i="3" s="1"/>
  <c r="G1552" i="3"/>
  <c r="H1552" i="3" s="1"/>
  <c r="A1553" i="3" s="1"/>
  <c r="B1553" i="3" s="1"/>
  <c r="F1552" i="3"/>
  <c r="F1553" i="3" l="1"/>
  <c r="C1553" i="3"/>
  <c r="D1553" i="3" s="1"/>
  <c r="G1553" i="3"/>
  <c r="H1553" i="3" s="1"/>
  <c r="A1554" i="3" s="1"/>
  <c r="B1554" i="3" s="1"/>
  <c r="F1554" i="3" l="1"/>
  <c r="G1554" i="3"/>
  <c r="H1554" i="3" s="1"/>
  <c r="A1555" i="3" s="1"/>
  <c r="B1555" i="3" s="1"/>
  <c r="C1554" i="3"/>
  <c r="D1554" i="3" s="1"/>
  <c r="C1555" i="3" l="1"/>
  <c r="D1555" i="3" s="1"/>
  <c r="F1555" i="3"/>
  <c r="G1555" i="3"/>
  <c r="H1555" i="3" s="1"/>
  <c r="A1556" i="3" s="1"/>
  <c r="B1556" i="3" s="1"/>
  <c r="C1556" i="3" l="1"/>
  <c r="D1556" i="3" s="1"/>
  <c r="F1556" i="3"/>
  <c r="G1556" i="3"/>
  <c r="H1556" i="3" s="1"/>
  <c r="A1557" i="3" s="1"/>
  <c r="B1557" i="3" s="1"/>
  <c r="F1557" i="3" l="1"/>
  <c r="G1557" i="3"/>
  <c r="H1557" i="3" s="1"/>
  <c r="A1558" i="3" s="1"/>
  <c r="B1558" i="3" s="1"/>
  <c r="C1557" i="3"/>
  <c r="D1557" i="3" s="1"/>
  <c r="F1558" i="3" l="1"/>
  <c r="G1558" i="3"/>
  <c r="H1558" i="3" s="1"/>
  <c r="A1559" i="3" s="1"/>
  <c r="B1559" i="3" s="1"/>
  <c r="C1558" i="3"/>
  <c r="D1558" i="3" s="1"/>
  <c r="G1559" i="3" l="1"/>
  <c r="H1559" i="3" s="1"/>
  <c r="A1560" i="3" s="1"/>
  <c r="B1560" i="3" s="1"/>
  <c r="C1559" i="3"/>
  <c r="D1559" i="3" s="1"/>
  <c r="F1559" i="3"/>
  <c r="C1560" i="3" l="1"/>
  <c r="D1560" i="3" s="1"/>
  <c r="G1560" i="3"/>
  <c r="H1560" i="3" s="1"/>
  <c r="A1561" i="3" s="1"/>
  <c r="B1561" i="3" s="1"/>
  <c r="F1560" i="3"/>
  <c r="F1561" i="3" l="1"/>
  <c r="G1561" i="3"/>
  <c r="H1561" i="3" s="1"/>
  <c r="A1562" i="3" s="1"/>
  <c r="B1562" i="3" s="1"/>
  <c r="C1561" i="3"/>
  <c r="D1561" i="3" s="1"/>
  <c r="F1562" i="3" l="1"/>
  <c r="C1562" i="3"/>
  <c r="D1562" i="3" s="1"/>
  <c r="G1562" i="3"/>
  <c r="H1562" i="3" s="1"/>
  <c r="A1563" i="3" s="1"/>
  <c r="B1563" i="3" s="1"/>
  <c r="C1563" i="3" l="1"/>
  <c r="D1563" i="3" s="1"/>
  <c r="F1563" i="3"/>
  <c r="G1563" i="3"/>
  <c r="H1563" i="3" s="1"/>
  <c r="A1564" i="3" s="1"/>
  <c r="B1564" i="3" s="1"/>
  <c r="C1564" i="3" l="1"/>
  <c r="D1564" i="3" s="1"/>
  <c r="G1564" i="3"/>
  <c r="H1564" i="3" s="1"/>
  <c r="A1565" i="3" s="1"/>
  <c r="B1565" i="3" s="1"/>
  <c r="F1564" i="3"/>
  <c r="F1565" i="3" l="1"/>
  <c r="G1565" i="3"/>
  <c r="H1565" i="3" s="1"/>
  <c r="A1566" i="3" s="1"/>
  <c r="B1566" i="3" s="1"/>
  <c r="C1565" i="3"/>
  <c r="D1565" i="3" s="1"/>
  <c r="F1566" i="3" l="1"/>
  <c r="C1566" i="3"/>
  <c r="D1566" i="3" s="1"/>
  <c r="G1566" i="3"/>
  <c r="H1566" i="3" s="1"/>
  <c r="A1567" i="3" s="1"/>
  <c r="B1567" i="3" s="1"/>
  <c r="G1567" i="3" l="1"/>
  <c r="H1567" i="3" s="1"/>
  <c r="A1568" i="3" s="1"/>
  <c r="B1568" i="3" s="1"/>
  <c r="C1567" i="3"/>
  <c r="D1567" i="3" s="1"/>
  <c r="F1567" i="3"/>
  <c r="C1568" i="3" l="1"/>
  <c r="D1568" i="3" s="1"/>
  <c r="F1568" i="3"/>
  <c r="G1568" i="3"/>
  <c r="H1568" i="3" s="1"/>
  <c r="A1569" i="3" s="1"/>
  <c r="B1569" i="3" s="1"/>
  <c r="F1569" i="3" l="1"/>
  <c r="C1569" i="3"/>
  <c r="D1569" i="3" s="1"/>
  <c r="G1569" i="3"/>
  <c r="H1569" i="3" s="1"/>
  <c r="A1570" i="3" s="1"/>
  <c r="B1570" i="3" s="1"/>
  <c r="F1570" i="3" l="1"/>
  <c r="C1570" i="3"/>
  <c r="D1570" i="3" s="1"/>
  <c r="G1570" i="3"/>
  <c r="H1570" i="3" s="1"/>
  <c r="A1571" i="3" s="1"/>
  <c r="B1571" i="3" s="1"/>
  <c r="G1571" i="3" l="1"/>
  <c r="H1571" i="3" s="1"/>
  <c r="A1572" i="3" s="1"/>
  <c r="B1572" i="3" s="1"/>
  <c r="C1571" i="3"/>
  <c r="D1571" i="3" s="1"/>
  <c r="F1571" i="3"/>
  <c r="C1572" i="3" l="1"/>
  <c r="D1572" i="3" s="1"/>
  <c r="F1572" i="3"/>
  <c r="G1572" i="3"/>
  <c r="H1572" i="3" s="1"/>
  <c r="A1573" i="3" s="1"/>
  <c r="B1573" i="3" s="1"/>
  <c r="F1573" i="3" l="1"/>
  <c r="G1573" i="3"/>
  <c r="H1573" i="3" s="1"/>
  <c r="A1574" i="3" s="1"/>
  <c r="B1574" i="3" s="1"/>
  <c r="C1573" i="3"/>
  <c r="D1573" i="3" s="1"/>
  <c r="F1574" i="3" l="1"/>
  <c r="C1574" i="3"/>
  <c r="D1574" i="3" s="1"/>
  <c r="G1574" i="3"/>
  <c r="H1574" i="3" s="1"/>
  <c r="A1575" i="3" s="1"/>
  <c r="B1575" i="3" s="1"/>
  <c r="F1575" i="3" l="1"/>
  <c r="G1575" i="3"/>
  <c r="H1575" i="3" s="1"/>
  <c r="A1576" i="3" s="1"/>
  <c r="B1576" i="3" s="1"/>
  <c r="C1575" i="3"/>
  <c r="D1575" i="3" s="1"/>
  <c r="C1576" i="3" l="1"/>
  <c r="D1576" i="3" s="1"/>
  <c r="F1576" i="3"/>
  <c r="G1576" i="3"/>
  <c r="H1576" i="3" s="1"/>
  <c r="A1577" i="3" s="1"/>
  <c r="B1577" i="3" s="1"/>
  <c r="F1577" i="3" l="1"/>
  <c r="G1577" i="3"/>
  <c r="H1577" i="3" s="1"/>
  <c r="A1578" i="3" s="1"/>
  <c r="B1578" i="3" s="1"/>
  <c r="C1577" i="3"/>
  <c r="D1577" i="3" s="1"/>
  <c r="F1578" i="3" l="1"/>
  <c r="G1578" i="3"/>
  <c r="H1578" i="3" s="1"/>
  <c r="A1579" i="3" s="1"/>
  <c r="B1579" i="3" s="1"/>
  <c r="C1578" i="3"/>
  <c r="D1578" i="3" s="1"/>
  <c r="G1579" i="3" l="1"/>
  <c r="H1579" i="3" s="1"/>
  <c r="A1580" i="3" s="1"/>
  <c r="B1580" i="3" s="1"/>
  <c r="C1579" i="3"/>
  <c r="D1579" i="3" s="1"/>
  <c r="F1579" i="3"/>
  <c r="C1580" i="3" l="1"/>
  <c r="D1580" i="3" s="1"/>
  <c r="F1580" i="3"/>
  <c r="G1580" i="3"/>
  <c r="H1580" i="3" s="1"/>
  <c r="A1581" i="3" s="1"/>
  <c r="B1581" i="3" s="1"/>
  <c r="F1581" i="3" l="1"/>
  <c r="C1581" i="3"/>
  <c r="D1581" i="3" s="1"/>
  <c r="G1581" i="3"/>
  <c r="H1581" i="3" s="1"/>
  <c r="A1582" i="3" s="1"/>
  <c r="B1582" i="3" s="1"/>
  <c r="F1582" i="3" l="1"/>
  <c r="C1582" i="3"/>
  <c r="D1582" i="3" s="1"/>
  <c r="G1582" i="3"/>
  <c r="H1582" i="3" s="1"/>
  <c r="A1583" i="3" s="1"/>
  <c r="B1583" i="3" s="1"/>
  <c r="C1583" i="3" l="1"/>
  <c r="D1583" i="3" s="1"/>
  <c r="G1583" i="3"/>
  <c r="H1583" i="3" s="1"/>
  <c r="A1584" i="3" s="1"/>
  <c r="B1584" i="3" s="1"/>
  <c r="F1583" i="3"/>
  <c r="C1584" i="3" l="1"/>
  <c r="D1584" i="3" s="1"/>
  <c r="G1584" i="3"/>
  <c r="H1584" i="3" s="1"/>
  <c r="A1585" i="3" s="1"/>
  <c r="B1585" i="3" s="1"/>
  <c r="F1584" i="3"/>
  <c r="F1585" i="3" l="1"/>
  <c r="C1585" i="3"/>
  <c r="D1585" i="3" s="1"/>
  <c r="G1585" i="3"/>
  <c r="H1585" i="3" s="1"/>
  <c r="A1586" i="3" s="1"/>
  <c r="B1586" i="3" s="1"/>
  <c r="F1586" i="3" l="1"/>
  <c r="G1586" i="3"/>
  <c r="H1586" i="3" s="1"/>
  <c r="A1587" i="3" s="1"/>
  <c r="B1587" i="3" s="1"/>
  <c r="C1586" i="3"/>
  <c r="D1586" i="3" s="1"/>
  <c r="G1587" i="3" l="1"/>
  <c r="H1587" i="3" s="1"/>
  <c r="A1588" i="3" s="1"/>
  <c r="B1588" i="3" s="1"/>
  <c r="C1587" i="3"/>
  <c r="D1587" i="3" s="1"/>
  <c r="F1587" i="3"/>
  <c r="C1588" i="3" l="1"/>
  <c r="D1588" i="3" s="1"/>
  <c r="G1588" i="3"/>
  <c r="H1588" i="3" s="1"/>
  <c r="A1589" i="3" s="1"/>
  <c r="B1589" i="3" s="1"/>
  <c r="F1588" i="3"/>
  <c r="F1589" i="3" l="1"/>
  <c r="G1589" i="3"/>
  <c r="H1589" i="3" s="1"/>
  <c r="A1590" i="3" s="1"/>
  <c r="B1590" i="3" s="1"/>
  <c r="C1589" i="3"/>
  <c r="D1589" i="3" s="1"/>
  <c r="F1590" i="3" l="1"/>
  <c r="G1590" i="3"/>
  <c r="H1590" i="3" s="1"/>
  <c r="A1591" i="3" s="1"/>
  <c r="B1591" i="3" s="1"/>
  <c r="C1590" i="3"/>
  <c r="D1590" i="3" s="1"/>
  <c r="G1591" i="3" l="1"/>
  <c r="H1591" i="3" s="1"/>
  <c r="A1592" i="3" s="1"/>
  <c r="B1592" i="3" s="1"/>
  <c r="C1591" i="3"/>
  <c r="D1591" i="3" s="1"/>
  <c r="F1591" i="3"/>
  <c r="C1592" i="3" l="1"/>
  <c r="D1592" i="3" s="1"/>
  <c r="F1592" i="3"/>
  <c r="G1592" i="3"/>
  <c r="H1592" i="3" s="1"/>
  <c r="A1593" i="3" s="1"/>
  <c r="B1593" i="3" s="1"/>
  <c r="F1593" i="3" l="1"/>
  <c r="C1593" i="3"/>
  <c r="D1593" i="3" s="1"/>
  <c r="G1593" i="3"/>
  <c r="H1593" i="3" s="1"/>
  <c r="A1594" i="3" s="1"/>
  <c r="B1594" i="3" s="1"/>
  <c r="F1594" i="3" l="1"/>
  <c r="C1594" i="3"/>
  <c r="D1594" i="3" s="1"/>
  <c r="G1594" i="3"/>
  <c r="H1594" i="3" s="1"/>
  <c r="A1595" i="3" s="1"/>
  <c r="B1595" i="3" s="1"/>
  <c r="G1595" i="3" l="1"/>
  <c r="H1595" i="3" s="1"/>
  <c r="A1596" i="3" s="1"/>
  <c r="B1596" i="3" s="1"/>
  <c r="C1595" i="3"/>
  <c r="D1595" i="3" s="1"/>
  <c r="F1595" i="3"/>
  <c r="C1596" i="3" l="1"/>
  <c r="D1596" i="3" s="1"/>
  <c r="G1596" i="3"/>
  <c r="H1596" i="3" s="1"/>
  <c r="A1597" i="3" s="1"/>
  <c r="B1597" i="3" s="1"/>
  <c r="F1596" i="3"/>
  <c r="F1597" i="3" l="1"/>
  <c r="G1597" i="3"/>
  <c r="H1597" i="3" s="1"/>
  <c r="A1598" i="3" s="1"/>
  <c r="B1598" i="3" s="1"/>
  <c r="C1597" i="3"/>
  <c r="D1597" i="3" s="1"/>
  <c r="F1598" i="3" l="1"/>
  <c r="G1598" i="3"/>
  <c r="H1598" i="3" s="1"/>
  <c r="A1599" i="3" s="1"/>
  <c r="B1599" i="3" s="1"/>
  <c r="C1598" i="3"/>
  <c r="D1598" i="3" s="1"/>
  <c r="G1599" i="3" l="1"/>
  <c r="H1599" i="3" s="1"/>
  <c r="A1600" i="3" s="1"/>
  <c r="B1600" i="3" s="1"/>
  <c r="C1599" i="3"/>
  <c r="D1599" i="3" s="1"/>
  <c r="F1599" i="3"/>
  <c r="C1600" i="3" l="1"/>
  <c r="D1600" i="3" s="1"/>
  <c r="F1600" i="3"/>
  <c r="G1600" i="3"/>
  <c r="H1600" i="3" s="1"/>
  <c r="A1601" i="3" s="1"/>
  <c r="B1601" i="3" s="1"/>
  <c r="F1601" i="3" l="1"/>
  <c r="G1601" i="3"/>
  <c r="H1601" i="3" s="1"/>
  <c r="A1602" i="3" s="1"/>
  <c r="B1602" i="3" s="1"/>
  <c r="C1601" i="3"/>
  <c r="D1601" i="3" s="1"/>
  <c r="F1602" i="3" l="1"/>
  <c r="C1602" i="3"/>
  <c r="D1602" i="3" s="1"/>
  <c r="G1602" i="3"/>
  <c r="H1602" i="3" s="1"/>
  <c r="A1603" i="3" s="1"/>
  <c r="B1603" i="3" s="1"/>
  <c r="C1603" i="3" l="1"/>
  <c r="D1603" i="3" s="1"/>
  <c r="F1603" i="3"/>
  <c r="G1603" i="3"/>
  <c r="H1603" i="3" s="1"/>
  <c r="A1604" i="3" s="1"/>
  <c r="B1604" i="3" s="1"/>
  <c r="C1604" i="3" l="1"/>
  <c r="D1604" i="3" s="1"/>
  <c r="G1604" i="3"/>
  <c r="H1604" i="3" s="1"/>
  <c r="A1605" i="3" s="1"/>
  <c r="B1605" i="3" s="1"/>
  <c r="F1604" i="3"/>
  <c r="F1605" i="3" l="1"/>
  <c r="G1605" i="3"/>
  <c r="H1605" i="3" s="1"/>
  <c r="A1606" i="3" s="1"/>
  <c r="B1606" i="3" s="1"/>
  <c r="C1605" i="3"/>
  <c r="D1605" i="3" s="1"/>
  <c r="F1606" i="3" l="1"/>
  <c r="C1606" i="3"/>
  <c r="D1606" i="3" s="1"/>
  <c r="G1606" i="3"/>
  <c r="H1606" i="3" s="1"/>
  <c r="A1607" i="3" s="1"/>
  <c r="B1607" i="3" s="1"/>
  <c r="G1607" i="3" l="1"/>
  <c r="H1607" i="3" s="1"/>
  <c r="A1608" i="3" s="1"/>
  <c r="B1608" i="3" s="1"/>
  <c r="C1607" i="3"/>
  <c r="D1607" i="3" s="1"/>
  <c r="F1607" i="3"/>
  <c r="C1608" i="3" l="1"/>
  <c r="D1608" i="3" s="1"/>
  <c r="F1608" i="3"/>
  <c r="G1608" i="3"/>
  <c r="H1608" i="3" s="1"/>
  <c r="A1609" i="3" s="1"/>
  <c r="B1609" i="3" s="1"/>
  <c r="F1609" i="3" l="1"/>
  <c r="C1609" i="3"/>
  <c r="D1609" i="3" s="1"/>
  <c r="G1609" i="3"/>
  <c r="H1609" i="3" s="1"/>
  <c r="A1610" i="3" s="1"/>
  <c r="B1610" i="3" s="1"/>
  <c r="F1610" i="3" l="1"/>
  <c r="C1610" i="3"/>
  <c r="D1610" i="3" s="1"/>
  <c r="G1610" i="3"/>
  <c r="H1610" i="3" s="1"/>
  <c r="A1611" i="3" s="1"/>
  <c r="B1611" i="3" s="1"/>
  <c r="G1611" i="3" l="1"/>
  <c r="H1611" i="3" s="1"/>
  <c r="A1612" i="3" s="1"/>
  <c r="B1612" i="3" s="1"/>
  <c r="C1611" i="3"/>
  <c r="D1611" i="3" s="1"/>
  <c r="F1611" i="3"/>
  <c r="C1612" i="3" l="1"/>
  <c r="D1612" i="3" s="1"/>
  <c r="G1612" i="3"/>
  <c r="H1612" i="3" s="1"/>
  <c r="A1613" i="3" s="1"/>
  <c r="B1613" i="3" s="1"/>
  <c r="F1612" i="3"/>
  <c r="F1613" i="3" l="1"/>
  <c r="G1613" i="3"/>
  <c r="H1613" i="3" s="1"/>
  <c r="A1614" i="3" s="1"/>
  <c r="B1614" i="3" s="1"/>
  <c r="C1613" i="3"/>
  <c r="D1613" i="3" s="1"/>
  <c r="F1614" i="3" l="1"/>
  <c r="C1614" i="3"/>
  <c r="D1614" i="3" s="1"/>
  <c r="G1614" i="3"/>
  <c r="H1614" i="3" s="1"/>
  <c r="A1615" i="3" s="1"/>
  <c r="B1615" i="3" s="1"/>
  <c r="C1615" i="3" l="1"/>
  <c r="D1615" i="3" s="1"/>
  <c r="F1615" i="3"/>
  <c r="G1615" i="3"/>
  <c r="H1615" i="3" s="1"/>
  <c r="A1616" i="3" s="1"/>
  <c r="B1616" i="3" s="1"/>
  <c r="C1616" i="3" l="1"/>
  <c r="D1616" i="3" s="1"/>
  <c r="F1616" i="3"/>
  <c r="G1616" i="3"/>
  <c r="H1616" i="3" s="1"/>
  <c r="A1617" i="3" s="1"/>
  <c r="B1617" i="3" s="1"/>
  <c r="F1617" i="3" l="1"/>
  <c r="C1617" i="3"/>
  <c r="D1617" i="3" s="1"/>
  <c r="G1617" i="3"/>
  <c r="H1617" i="3" s="1"/>
  <c r="A1618" i="3" s="1"/>
  <c r="B1618" i="3" s="1"/>
  <c r="F1618" i="3" l="1"/>
  <c r="G1618" i="3"/>
  <c r="H1618" i="3" s="1"/>
  <c r="A1619" i="3" s="1"/>
  <c r="B1619" i="3" s="1"/>
  <c r="C1618" i="3"/>
  <c r="D1618" i="3" s="1"/>
  <c r="G1619" i="3" l="1"/>
  <c r="H1619" i="3" s="1"/>
  <c r="A1620" i="3" s="1"/>
  <c r="B1620" i="3" s="1"/>
  <c r="C1619" i="3"/>
  <c r="D1619" i="3" s="1"/>
  <c r="F1619" i="3"/>
  <c r="C1620" i="3" l="1"/>
  <c r="D1620" i="3" s="1"/>
  <c r="F1620" i="3"/>
  <c r="G1620" i="3"/>
  <c r="H1620" i="3" s="1"/>
  <c r="A1621" i="3" s="1"/>
  <c r="B1621" i="3" s="1"/>
  <c r="F1621" i="3" l="1"/>
  <c r="G1621" i="3"/>
  <c r="H1621" i="3" s="1"/>
  <c r="A1622" i="3" s="1"/>
  <c r="B1622" i="3" s="1"/>
  <c r="C1621" i="3"/>
  <c r="D1621" i="3" s="1"/>
  <c r="F1622" i="3" l="1"/>
  <c r="G1622" i="3"/>
  <c r="H1622" i="3" s="1"/>
  <c r="A1623" i="3" s="1"/>
  <c r="B1623" i="3" s="1"/>
  <c r="C1622" i="3"/>
  <c r="D1622" i="3" s="1"/>
  <c r="G1623" i="3" l="1"/>
  <c r="H1623" i="3" s="1"/>
  <c r="A1624" i="3" s="1"/>
  <c r="B1624" i="3" s="1"/>
  <c r="C1623" i="3"/>
  <c r="D1623" i="3" s="1"/>
  <c r="F1623" i="3"/>
  <c r="C1624" i="3" l="1"/>
  <c r="D1624" i="3" s="1"/>
  <c r="F1624" i="3"/>
  <c r="G1624" i="3"/>
  <c r="H1624" i="3" s="1"/>
  <c r="A1625" i="3" s="1"/>
  <c r="B1625" i="3" s="1"/>
  <c r="F1625" i="3" l="1"/>
  <c r="G1625" i="3"/>
  <c r="H1625" i="3" s="1"/>
  <c r="A1626" i="3" s="1"/>
  <c r="B1626" i="3" s="1"/>
  <c r="C1625" i="3"/>
  <c r="D1625" i="3" s="1"/>
  <c r="F1626" i="3" l="1"/>
  <c r="C1626" i="3"/>
  <c r="D1626" i="3" s="1"/>
  <c r="G1626" i="3"/>
  <c r="H1626" i="3" s="1"/>
  <c r="A1627" i="3" s="1"/>
  <c r="B1627" i="3" s="1"/>
  <c r="G1627" i="3" l="1"/>
  <c r="H1627" i="3" s="1"/>
  <c r="A1628" i="3" s="1"/>
  <c r="B1628" i="3" s="1"/>
  <c r="C1627" i="3"/>
  <c r="D1627" i="3" s="1"/>
  <c r="F1627" i="3"/>
  <c r="C1628" i="3" l="1"/>
  <c r="D1628" i="3" s="1"/>
  <c r="F1628" i="3"/>
  <c r="G1628" i="3"/>
  <c r="H1628" i="3" s="1"/>
  <c r="A1629" i="3" s="1"/>
  <c r="B1629" i="3" s="1"/>
  <c r="F1629" i="3" l="1"/>
  <c r="C1629" i="3"/>
  <c r="D1629" i="3" s="1"/>
  <c r="G1629" i="3"/>
  <c r="H1629" i="3" s="1"/>
  <c r="A1630" i="3" s="1"/>
  <c r="B1630" i="3" s="1"/>
  <c r="F1630" i="3" l="1"/>
  <c r="G1630" i="3"/>
  <c r="H1630" i="3" s="1"/>
  <c r="A1631" i="3" s="1"/>
  <c r="B1631" i="3" s="1"/>
  <c r="C1630" i="3"/>
  <c r="D1630" i="3" s="1"/>
  <c r="G1631" i="3" l="1"/>
  <c r="H1631" i="3" s="1"/>
  <c r="A1632" i="3" s="1"/>
  <c r="B1632" i="3" s="1"/>
  <c r="C1631" i="3"/>
  <c r="D1631" i="3" s="1"/>
  <c r="F1631" i="3"/>
  <c r="C1632" i="3" l="1"/>
  <c r="D1632" i="3" s="1"/>
  <c r="G1632" i="3"/>
  <c r="H1632" i="3" s="1"/>
  <c r="A1633" i="3" s="1"/>
  <c r="B1633" i="3" s="1"/>
  <c r="F1632" i="3"/>
  <c r="F1633" i="3" l="1"/>
  <c r="C1633" i="3"/>
  <c r="D1633" i="3" s="1"/>
  <c r="G1633" i="3"/>
  <c r="H1633" i="3" s="1"/>
  <c r="A1634" i="3" s="1"/>
  <c r="B1634" i="3" s="1"/>
  <c r="C1634" i="3" l="1"/>
  <c r="D1634" i="3" s="1"/>
  <c r="G1634" i="3"/>
  <c r="H1634" i="3" s="1"/>
  <c r="A1635" i="3" s="1"/>
  <c r="B1635" i="3" s="1"/>
  <c r="F1634" i="3"/>
  <c r="C1635" i="3" l="1"/>
  <c r="D1635" i="3" s="1"/>
  <c r="F1635" i="3"/>
  <c r="G1635" i="3"/>
  <c r="H1635" i="3" s="1"/>
  <c r="A1636" i="3" s="1"/>
  <c r="B1636" i="3" s="1"/>
  <c r="F1636" i="3" l="1"/>
  <c r="G1636" i="3"/>
  <c r="H1636" i="3" s="1"/>
  <c r="A1637" i="3" s="1"/>
  <c r="B1637" i="3" s="1"/>
  <c r="C1636" i="3"/>
  <c r="D1636" i="3" s="1"/>
  <c r="F1637" i="3" l="1"/>
  <c r="G1637" i="3"/>
  <c r="H1637" i="3" s="1"/>
  <c r="A1638" i="3" s="1"/>
  <c r="B1638" i="3" s="1"/>
  <c r="C1637" i="3"/>
  <c r="D1637" i="3" s="1"/>
  <c r="F1638" i="3" l="1"/>
  <c r="G1638" i="3"/>
  <c r="H1638" i="3" s="1"/>
  <c r="A1639" i="3" s="1"/>
  <c r="B1639" i="3" s="1"/>
  <c r="C1638" i="3"/>
  <c r="D1638" i="3" s="1"/>
  <c r="C1639" i="3" l="1"/>
  <c r="D1639" i="3" s="1"/>
  <c r="F1639" i="3"/>
  <c r="G1639" i="3"/>
  <c r="H1639" i="3" s="1"/>
  <c r="A1640" i="3" s="1"/>
  <c r="B1640" i="3" s="1"/>
  <c r="G1640" i="3" l="1"/>
  <c r="H1640" i="3" s="1"/>
  <c r="A1641" i="3" s="1"/>
  <c r="B1641" i="3" s="1"/>
  <c r="C1640" i="3"/>
  <c r="D1640" i="3" s="1"/>
  <c r="F1640" i="3"/>
  <c r="F1641" i="3" l="1"/>
  <c r="G1641" i="3"/>
  <c r="H1641" i="3" s="1"/>
  <c r="A1642" i="3" s="1"/>
  <c r="B1642" i="3" s="1"/>
  <c r="C1641" i="3"/>
  <c r="D1641" i="3" s="1"/>
  <c r="C1642" i="3" l="1"/>
  <c r="D1642" i="3" s="1"/>
  <c r="G1642" i="3"/>
  <c r="H1642" i="3" s="1"/>
  <c r="A1643" i="3" s="1"/>
  <c r="B1643" i="3" s="1"/>
  <c r="F1642" i="3"/>
  <c r="C1643" i="3" l="1"/>
  <c r="D1643" i="3" s="1"/>
  <c r="F1643" i="3"/>
  <c r="G1643" i="3"/>
  <c r="H1643" i="3" s="1"/>
  <c r="A1644" i="3" s="1"/>
  <c r="B1644" i="3" s="1"/>
  <c r="F1644" i="3" l="1"/>
  <c r="G1644" i="3"/>
  <c r="H1644" i="3" s="1"/>
  <c r="A1645" i="3" s="1"/>
  <c r="B1645" i="3" s="1"/>
  <c r="C1644" i="3"/>
  <c r="D1644" i="3" s="1"/>
  <c r="F1645" i="3" l="1"/>
  <c r="G1645" i="3"/>
  <c r="H1645" i="3" s="1"/>
  <c r="A1646" i="3" s="1"/>
  <c r="B1646" i="3" s="1"/>
  <c r="C1645" i="3"/>
  <c r="D1645" i="3" s="1"/>
  <c r="G1646" i="3" l="1"/>
  <c r="H1646" i="3" s="1"/>
  <c r="A1647" i="3" s="1"/>
  <c r="B1647" i="3" s="1"/>
  <c r="C1646" i="3"/>
  <c r="D1646" i="3" s="1"/>
  <c r="F1646" i="3"/>
  <c r="C1647" i="3" l="1"/>
  <c r="D1647" i="3" s="1"/>
  <c r="F1647" i="3"/>
  <c r="G1647" i="3"/>
  <c r="H1647" i="3" s="1"/>
  <c r="A1648" i="3" s="1"/>
  <c r="B1648" i="3" s="1"/>
  <c r="F1648" i="3" l="1"/>
  <c r="C1648" i="3"/>
  <c r="D1648" i="3" s="1"/>
  <c r="G1648" i="3"/>
  <c r="H1648" i="3" s="1"/>
  <c r="A1649" i="3" s="1"/>
  <c r="B1649" i="3" s="1"/>
  <c r="F1649" i="3" l="1"/>
  <c r="C1649" i="3"/>
  <c r="D1649" i="3" s="1"/>
  <c r="G1649" i="3"/>
  <c r="H1649" i="3" s="1"/>
  <c r="A1650" i="3" s="1"/>
  <c r="B1650" i="3" s="1"/>
  <c r="C1650" i="3" l="1"/>
  <c r="D1650" i="3" s="1"/>
  <c r="F1650" i="3"/>
  <c r="G1650" i="3"/>
  <c r="H1650" i="3" s="1"/>
  <c r="H10" i="3"/>
  <c r="H11" i="3" l="1"/>
  <c r="H12" i="3"/>
  <c r="H7" i="3"/>
  <c r="H8" i="3"/>
  <c r="H9" i="3" s="1"/>
</calcChain>
</file>

<file path=xl/sharedStrings.xml><?xml version="1.0" encoding="utf-8"?>
<sst xmlns="http://schemas.openxmlformats.org/spreadsheetml/2006/main" count="78" uniqueCount="59">
  <si>
    <t>Due Date</t>
  </si>
  <si>
    <t>Payment Due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</si>
  <si>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</si>
  <si>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</si>
  <si>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</si>
  <si>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</si>
  <si>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</si>
  <si>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</si>
  <si>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</si>
  <si>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</si>
  <si>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</si>
  <si>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</si>
  <si>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</si>
  <si>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</si>
  <si>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</si>
  <si>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</si>
  <si>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</si>
  <si>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(Recurring) Pay</t>
  </si>
  <si>
    <t>Extra Payment Starts from Payment No.</t>
  </si>
  <si>
    <t>Payment Type</t>
  </si>
  <si>
    <t>Loan Details</t>
  </si>
  <si>
    <t>Summary</t>
  </si>
  <si>
    <t>Total Interest Paid</t>
  </si>
  <si>
    <t>Est. Interest Savings</t>
  </si>
  <si>
    <t>Total Periods</t>
  </si>
  <si>
    <t>Total Payments</t>
  </si>
  <si>
    <t>Rate (Per Period)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</si>
  <si>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</si>
  <si>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</si>
  <si>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</si>
  <si>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</si>
  <si>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</si>
  <si>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</si>
  <si>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</si>
  <si>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</si>
  <si>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</si>
  <si>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</si>
  <si>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</si>
  <si>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</si>
  <si>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</si>
  <si>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Extra Amount You Plan to Add</t>
  </si>
  <si>
    <t>Bi-Weekly</t>
  </si>
  <si>
    <r>
      <t xml:space="preserve">&lt;&lt; Only available for </t>
    </r>
    <r>
      <rPr>
        <b/>
        <i/>
        <sz val="11"/>
        <color rgb="FF7F7F7F"/>
        <rFont val="Calibri"/>
        <family val="2"/>
        <scheme val="minor"/>
      </rPr>
      <t>'Weekly'</t>
    </r>
    <r>
      <rPr>
        <i/>
        <sz val="11"/>
        <color rgb="FF7F7F7F"/>
        <rFont val="Calibri"/>
        <family val="2"/>
        <scheme val="minor"/>
      </rPr>
      <t xml:space="preserve"> and </t>
    </r>
    <r>
      <rPr>
        <b/>
        <i/>
        <sz val="11"/>
        <color rgb="FF7F7F7F"/>
        <rFont val="Calibri"/>
        <family val="2"/>
        <scheme val="minor"/>
      </rPr>
      <t>'Monthly'</t>
    </r>
    <r>
      <rPr>
        <i/>
        <sz val="11"/>
        <color rgb="FF7F7F7F"/>
        <rFont val="Calibri"/>
        <family val="2"/>
        <scheme val="minor"/>
      </rPr>
      <t xml:space="preserve"> Payment Frequency</t>
    </r>
  </si>
  <si>
    <t>Number</t>
  </si>
  <si>
    <t>Extra Payment
(Recurring)</t>
  </si>
  <si>
    <t>Extra Payment
(Irregular)</t>
  </si>
  <si>
    <t>Excel Amortization Schedule with Irregular Payments</t>
  </si>
  <si>
    <t>https://www.exceldemy.com/excel-amortization-schedule-with-irregular-payments/</t>
  </si>
  <si>
    <t>User Inputs</t>
  </si>
  <si>
    <t>&lt;&lt; mm/dd/yyyy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</si>
  <si>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</si>
  <si>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</si>
  <si>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</si>
  <si>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</si>
  <si>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</si>
  <si>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</si>
  <si>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</si>
  <si>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Loan Date (mm/dd/yy)</t>
  </si>
  <si>
    <t>Time 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</si>
</sst>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;&quot;Negative&quot;;&quot;&quot;;&quot;Text&quot;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3"/>
      <color theme="5"/>
      <name val="Calibri"/>
      <family val="2"/>
      <scheme val="minor"/>
    </font>
    <font>
      <sz val="18"/>
      <color theme="3"/>
      <name val="Calibri Light"/>
      <family val="2"/>
      <scheme val="maj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2" applyNumberFormat="1" applyFont="1" applyBorder="1"/>
    <xf numFmtId="4" fontId="0" fillId="0" borderId="0" xfId="0" applyNumberFormat="1" applyAlignment="1">
      <alignment horizontal="center" vertical="center"/>
    </xf>
    <xf numFmtId="0" fontId="0" fillId="4" borderId="0" xfId="0" applyFill="1"/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" fontId="0" fillId="0" borderId="0" xfId="0" applyNumberFormat="1"/>
    <xf numFmtId="0" fontId="6" fillId="0" borderId="0" xfId="0" applyFont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4" fillId="0" borderId="0" xfId="3" applyFont="1" applyAlignment="1">
      <alignment horizontal="left" indent="2"/>
    </xf>
    <xf numFmtId="0" fontId="5" fillId="0" borderId="0" xfId="3" applyAlignment="1">
      <alignment horizontal="left" indent="2"/>
    </xf>
    <xf numFmtId="0" fontId="0" fillId="0" borderId="4" xfId="0" applyBorder="1" applyAlignment="1"/>
    <xf numFmtId="8" fontId="0" fillId="0" borderId="1" xfId="0" applyNumberFormat="1" applyBorder="1"/>
    <xf numFmtId="165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right"/>
    </xf>
    <xf numFmtId="0" fontId="0" fillId="3" borderId="5" xfId="0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8" fillId="5" borderId="3" xfId="4" applyBorder="1" applyAlignment="1">
      <alignment horizontal="center" vertical="center" wrapText="1"/>
    </xf>
    <xf numFmtId="0" fontId="8" fillId="5" borderId="3" xfId="4" applyBorder="1" applyAlignment="1">
      <alignment horizontal="center" vertical="center"/>
    </xf>
    <xf numFmtId="0" fontId="8" fillId="5" borderId="7" xfId="4" applyBorder="1" applyAlignment="1">
      <alignment horizontal="center" vertical="center"/>
    </xf>
    <xf numFmtId="0" fontId="9" fillId="0" borderId="0" xfId="5" applyAlignment="1"/>
    <xf numFmtId="6" fontId="10" fillId="6" borderId="0" xfId="0" applyNumberFormat="1" applyFont="1" applyFill="1" applyBorder="1" applyAlignment="1">
      <alignment horizontal="left" indent="1"/>
    </xf>
    <xf numFmtId="0" fontId="0" fillId="0" borderId="10" xfId="0" applyBorder="1" applyAlignment="1">
      <alignment horizontal="right" indent="1"/>
    </xf>
    <xf numFmtId="0" fontId="10" fillId="6" borderId="0" xfId="0" applyNumberFormat="1" applyFont="1" applyFill="1" applyBorder="1" applyAlignment="1">
      <alignment horizontal="left" indent="1"/>
    </xf>
    <xf numFmtId="10" fontId="10" fillId="6" borderId="0" xfId="2" applyNumberFormat="1" applyFont="1" applyFill="1" applyBorder="1" applyAlignment="1">
      <alignment horizontal="left" indent="1"/>
    </xf>
    <xf numFmtId="14" fontId="10" fillId="6" borderId="0" xfId="0" applyNumberFormat="1" applyFont="1" applyFill="1" applyBorder="1" applyAlignment="1">
      <alignment horizontal="left" indent="1"/>
    </xf>
    <xf numFmtId="0" fontId="5" fillId="0" borderId="0" xfId="3"/>
    <xf numFmtId="166" fontId="0" fillId="0" borderId="1" xfId="0" applyNumberFormat="1" applyBorder="1"/>
    <xf numFmtId="0" fontId="0" fillId="0" borderId="0" xfId="0" applyBorder="1" applyAlignment="1">
      <alignment horizontal="right" indent="1"/>
    </xf>
    <xf numFmtId="0" fontId="0" fillId="4" borderId="0" xfId="0" applyFill="1" applyBorder="1"/>
    <xf numFmtId="0" fontId="11" fillId="0" borderId="4" xfId="0" applyFont="1" applyBorder="1" applyAlignment="1">
      <alignment horizontal="right" indent="1"/>
    </xf>
    <xf numFmtId="2" fontId="11" fillId="0" borderId="4" xfId="1" applyNumberFormat="1" applyFont="1" applyBorder="1" applyAlignment="1"/>
    <xf numFmtId="0" fontId="0" fillId="0" borderId="0" xfId="0" applyProtection="1"/>
    <xf numFmtId="0" fontId="0" fillId="0" borderId="0" xfId="0" applyFont="1" applyProtection="1"/>
    <xf numFmtId="0" fontId="13" fillId="0" borderId="0" xfId="0" applyFont="1" applyProtection="1"/>
    <xf numFmtId="0" fontId="2" fillId="0" borderId="0" xfId="0" applyFont="1" applyProtection="1"/>
    <xf numFmtId="0" fontId="14" fillId="0" borderId="11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wrapText="1"/>
    </xf>
    <xf numFmtId="0" fontId="13" fillId="0" borderId="0" xfId="0" applyFont="1" applyAlignment="1" applyProtection="1">
      <alignment vertical="center" wrapText="1"/>
    </xf>
    <xf numFmtId="0" fontId="15" fillId="0" borderId="11" xfId="5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/>
    </xf>
    <xf numFmtId="0" fontId="17" fillId="7" borderId="0" xfId="6" applyFont="1" applyFill="1" applyAlignment="1">
      <alignment vertical="center"/>
    </xf>
    <xf numFmtId="0" fontId="9" fillId="0" borderId="0" xfId="5" applyAlignment="1"/>
  </cellXfs>
  <cellStyles count="7">
    <cellStyle name="Accent5" xfId="4" builtinId="45"/>
    <cellStyle name="Currency" xfId="1" builtinId="4"/>
    <cellStyle name="Explanatory Text" xfId="3" builtinId="53"/>
    <cellStyle name="Hyperlink" xfId="5" builtinId="8"/>
    <cellStyle name="Normal" xfId="0" builtinId="0"/>
    <cellStyle name="Percent" xfId="2" builtinId="5"/>
    <cellStyle name="Title" xfId="6" builtinId="15"/>
  </cellStyles>
  <dxfs count="2">
    <dxf>
      <border>
        <bottom style="thin">
          <color auto="1"/>
        </bottom>
        <vertical/>
        <horizontal/>
      </border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445293</xdr:colOff>
      <xdr:row>0</xdr:row>
      <xdr:rowOff>74020</xdr:rowOff>
    </xdr:from>
    <xdr:to>
      <xdr:col>7</xdr:col>
      <xdr:colOff>1904745</xdr:colOff>
      <xdr:row>0</xdr:row>
      <xdr:rowOff>407137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3795EC-481F-4C0E-9AA0-D6BC0A6D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3887" y="74020"/>
          <a:ext cx="1459452" cy="333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82310-FB75-457D-B839-B592B8AC5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78372"/>
          <a:ext cx="1342771" cy="350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Projects/ExcelDemy/Templates/01.Mortgage%20Templates/1.Mortgage-payoff-calculator-extra-payment/Mortgage-Payoff-Calculator-Extra-Payment-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yment Checklist"/>
      <sheetName val="Payoff Calc. (Target)"/>
      <sheetName val="Payoff Calc. (Extra Payment)"/>
      <sheetName val="@"/>
      <sheetName val="Named Ranges"/>
    </sheetNames>
    <sheetDataSet>
      <sheetData sheetId="0" refreshError="1"/>
      <sheetData sheetId="1" refreshError="1"/>
      <sheetData sheetId="2">
        <row r="6">
          <cell r="D6">
            <v>20</v>
          </cell>
          <cell r="H6">
            <v>3.7499999999999201E-3</v>
          </cell>
        </row>
        <row r="7">
          <cell r="D7">
            <v>200000</v>
          </cell>
        </row>
        <row r="8">
          <cell r="D8">
            <v>4.4999999999999998E-2</v>
          </cell>
        </row>
        <row r="9">
          <cell r="D9">
            <v>43169</v>
          </cell>
        </row>
        <row r="11">
          <cell r="D11" t="str">
            <v>Monthly</v>
          </cell>
        </row>
        <row r="12">
          <cell r="D12" t="str">
            <v>Monthly</v>
          </cell>
        </row>
        <row r="14">
          <cell r="D14" t="str">
            <v>Monthly</v>
          </cell>
        </row>
        <row r="16">
          <cell r="D16">
            <v>0</v>
          </cell>
        </row>
        <row r="17">
          <cell r="D17">
            <v>240</v>
          </cell>
        </row>
        <row r="20">
          <cell r="C20">
            <v>1265.2987524399146</v>
          </cell>
        </row>
        <row r="24">
          <cell r="A24">
            <v>1</v>
          </cell>
          <cell r="B24">
            <v>43200</v>
          </cell>
          <cell r="F24">
            <v>749.99999999998397</v>
          </cell>
          <cell r="G24">
            <v>515.29875243993058</v>
          </cell>
        </row>
        <row r="25">
          <cell r="A25">
            <v>2</v>
          </cell>
          <cell r="B25">
            <v>43230</v>
          </cell>
          <cell r="F25">
            <v>748.06762967833424</v>
          </cell>
          <cell r="G25">
            <v>517.23112276158031</v>
          </cell>
        </row>
        <row r="26">
          <cell r="A26">
            <v>3</v>
          </cell>
          <cell r="B26">
            <v>43261</v>
          </cell>
          <cell r="F26">
            <v>746.12801296797841</v>
          </cell>
          <cell r="G26">
            <v>519.17073947193614</v>
          </cell>
        </row>
        <row r="27">
          <cell r="A27">
            <v>4</v>
          </cell>
          <cell r="B27">
            <v>43291</v>
          </cell>
          <cell r="F27">
            <v>744.18112269495862</v>
          </cell>
          <cell r="G27">
            <v>521.11762974495593</v>
          </cell>
        </row>
        <row r="28">
          <cell r="A28">
            <v>5</v>
          </cell>
          <cell r="B28">
            <v>43322</v>
          </cell>
          <cell r="F28">
            <v>742.22693158341508</v>
          </cell>
          <cell r="G28">
            <v>523.07182085649947</v>
          </cell>
        </row>
        <row r="29">
          <cell r="A29">
            <v>6</v>
          </cell>
          <cell r="B29">
            <v>43353</v>
          </cell>
          <cell r="F29">
            <v>740.26541225520327</v>
          </cell>
          <cell r="G29">
            <v>525.03334018471128</v>
          </cell>
        </row>
        <row r="30">
          <cell r="A30">
            <v>7</v>
          </cell>
          <cell r="B30">
            <v>43383</v>
          </cell>
          <cell r="F30">
            <v>738.29653722951059</v>
          </cell>
          <cell r="G30">
            <v>5527.0022152104038</v>
          </cell>
        </row>
        <row r="31">
          <cell r="A31">
            <v>8</v>
          </cell>
          <cell r="B31">
            <v>43414</v>
          </cell>
          <cell r="F31">
            <v>717.57027892247197</v>
          </cell>
          <cell r="G31">
            <v>547.72847351744258</v>
          </cell>
        </row>
        <row r="32">
          <cell r="A32">
            <v>9</v>
          </cell>
          <cell r="B32">
            <v>43444</v>
          </cell>
          <cell r="F32">
            <v>715.51629714678165</v>
          </cell>
          <cell r="G32">
            <v>2549.7824552931329</v>
          </cell>
        </row>
        <row r="33">
          <cell r="A33">
            <v>10</v>
          </cell>
          <cell r="B33">
            <v>43475</v>
          </cell>
          <cell r="F33">
            <v>705.95461293943265</v>
          </cell>
          <cell r="G33">
            <v>1059.344139500482</v>
          </cell>
        </row>
        <row r="34">
          <cell r="A34">
            <v>11</v>
          </cell>
          <cell r="B34">
            <v>43506</v>
          </cell>
          <cell r="F34">
            <v>701.98207241630587</v>
          </cell>
          <cell r="G34">
            <v>6063.3166800236086</v>
          </cell>
        </row>
        <row r="35">
          <cell r="A35">
            <v>12</v>
          </cell>
          <cell r="B35">
            <v>43534</v>
          </cell>
          <cell r="F35">
            <v>679.24463486621778</v>
          </cell>
          <cell r="G35">
            <v>1086.0541175736967</v>
          </cell>
        </row>
        <row r="36">
          <cell r="A36">
            <v>13</v>
          </cell>
          <cell r="B36">
            <v>43565</v>
          </cell>
          <cell r="F36">
            <v>675.17193192531647</v>
          </cell>
          <cell r="G36">
            <v>1090.126820514598</v>
          </cell>
        </row>
        <row r="37">
          <cell r="A37">
            <v>14</v>
          </cell>
          <cell r="B37">
            <v>43595</v>
          </cell>
          <cell r="F37">
            <v>671.08395634838689</v>
          </cell>
          <cell r="G37">
            <v>1094.2147960915277</v>
          </cell>
        </row>
        <row r="38">
          <cell r="A38">
            <v>15</v>
          </cell>
          <cell r="B38">
            <v>43626</v>
          </cell>
          <cell r="F38">
            <v>666.98065086304382</v>
          </cell>
          <cell r="G38">
            <v>5398.3181015768705</v>
          </cell>
        </row>
        <row r="39">
          <cell r="A39">
            <v>16</v>
          </cell>
          <cell r="B39">
            <v>43656</v>
          </cell>
          <cell r="F39">
            <v>646.73695798213089</v>
          </cell>
          <cell r="G39">
            <v>1118.5617944577837</v>
          </cell>
        </row>
        <row r="40">
          <cell r="A40">
            <v>17</v>
          </cell>
          <cell r="B40">
            <v>43687</v>
          </cell>
          <cell r="F40">
            <v>642.54235125291427</v>
          </cell>
          <cell r="G40">
            <v>3122.7564011870004</v>
          </cell>
        </row>
        <row r="41">
          <cell r="A41">
            <v>18</v>
          </cell>
          <cell r="B41">
            <v>43718</v>
          </cell>
          <cell r="F41">
            <v>630.83201474846328</v>
          </cell>
          <cell r="G41">
            <v>1134.4667376914513</v>
          </cell>
        </row>
        <row r="42">
          <cell r="A42">
            <v>19</v>
          </cell>
          <cell r="B42">
            <v>43748</v>
          </cell>
          <cell r="F42">
            <v>626.57776448212041</v>
          </cell>
          <cell r="G42">
            <v>1138.720987957794</v>
          </cell>
        </row>
        <row r="43">
          <cell r="A43">
            <v>20</v>
          </cell>
          <cell r="B43">
            <v>43779</v>
          </cell>
          <cell r="F43">
            <v>622.30756077727881</v>
          </cell>
          <cell r="G43">
            <v>1142.9911916626356</v>
          </cell>
        </row>
        <row r="44">
          <cell r="A44">
            <v>21</v>
          </cell>
          <cell r="B44">
            <v>43809</v>
          </cell>
          <cell r="F44">
            <v>618.02134380854397</v>
          </cell>
          <cell r="G44">
            <v>1147.2774086313707</v>
          </cell>
        </row>
        <row r="45">
          <cell r="A45">
            <v>22</v>
          </cell>
          <cell r="B45">
            <v>43840</v>
          </cell>
          <cell r="F45">
            <v>613.71905352617637</v>
          </cell>
          <cell r="G45">
            <v>1151.5796989137382</v>
          </cell>
        </row>
        <row r="46">
          <cell r="A46">
            <v>23</v>
          </cell>
          <cell r="B46">
            <v>43871</v>
          </cell>
          <cell r="F46">
            <v>609.40062965524999</v>
          </cell>
          <cell r="G46">
            <v>1155.8981227846646</v>
          </cell>
        </row>
        <row r="47">
          <cell r="A47">
            <v>24</v>
          </cell>
          <cell r="B47">
            <v>43900</v>
          </cell>
          <cell r="F47">
            <v>605.06601169480768</v>
          </cell>
          <cell r="G47">
            <v>1160.2327407451069</v>
          </cell>
        </row>
        <row r="48">
          <cell r="A48">
            <v>25</v>
          </cell>
          <cell r="B48">
            <v>43931</v>
          </cell>
          <cell r="F48">
            <v>600.71513891701363</v>
          </cell>
          <cell r="G48">
            <v>1164.583613522901</v>
          </cell>
        </row>
        <row r="49">
          <cell r="A49">
            <v>26</v>
          </cell>
          <cell r="B49">
            <v>43961</v>
          </cell>
          <cell r="F49">
            <v>596.34795036630283</v>
          </cell>
          <cell r="G49">
            <v>1168.9508020736116</v>
          </cell>
        </row>
        <row r="50">
          <cell r="A50">
            <v>27</v>
          </cell>
          <cell r="B50">
            <v>43992</v>
          </cell>
          <cell r="F50">
            <v>591.96438485852696</v>
          </cell>
          <cell r="G50">
            <v>1173.3343675813876</v>
          </cell>
        </row>
        <row r="51">
          <cell r="A51">
            <v>28</v>
          </cell>
          <cell r="B51">
            <v>44022</v>
          </cell>
          <cell r="F51">
            <v>587.56438098009687</v>
          </cell>
          <cell r="G51">
            <v>1177.7343714598178</v>
          </cell>
        </row>
        <row r="52">
          <cell r="A52">
            <v>29</v>
          </cell>
          <cell r="B52">
            <v>44053</v>
          </cell>
          <cell r="F52">
            <v>583.14787708712265</v>
          </cell>
          <cell r="G52">
            <v>1182.1508753527919</v>
          </cell>
        </row>
        <row r="53">
          <cell r="A53">
            <v>30</v>
          </cell>
          <cell r="B53">
            <v>44084</v>
          </cell>
          <cell r="F53">
            <v>578.71481130454981</v>
          </cell>
          <cell r="G53">
            <v>1186.5839411353647</v>
          </cell>
        </row>
        <row r="54">
          <cell r="A54">
            <v>31</v>
          </cell>
          <cell r="B54">
            <v>44114</v>
          </cell>
          <cell r="F54">
            <v>574.26512152529233</v>
          </cell>
          <cell r="G54">
            <v>1191.0336309146223</v>
          </cell>
        </row>
        <row r="55">
          <cell r="A55">
            <v>32</v>
          </cell>
          <cell r="B55">
            <v>44145</v>
          </cell>
          <cell r="F55">
            <v>569.7987454093626</v>
          </cell>
          <cell r="G55">
            <v>1195.5000070305518</v>
          </cell>
        </row>
        <row r="56">
          <cell r="A56">
            <v>33</v>
          </cell>
          <cell r="B56">
            <v>44175</v>
          </cell>
          <cell r="F56">
            <v>565.31562038299808</v>
          </cell>
          <cell r="G56">
            <v>1199.9831320569165</v>
          </cell>
        </row>
        <row r="57">
          <cell r="A57">
            <v>34</v>
          </cell>
          <cell r="B57">
            <v>44206</v>
          </cell>
          <cell r="F57">
            <v>560.81568363778479</v>
          </cell>
          <cell r="G57">
            <v>1204.4830688021298</v>
          </cell>
        </row>
        <row r="58">
          <cell r="A58">
            <v>35</v>
          </cell>
          <cell r="B58">
            <v>44237</v>
          </cell>
          <cell r="F58">
            <v>556.2988721297769</v>
          </cell>
          <cell r="G58">
            <v>1208.9998803101375</v>
          </cell>
        </row>
        <row r="59">
          <cell r="A59">
            <v>36</v>
          </cell>
          <cell r="B59">
            <v>44265</v>
          </cell>
          <cell r="F59">
            <v>551.76512257861395</v>
          </cell>
          <cell r="G59">
            <v>1213.5336298613006</v>
          </cell>
        </row>
        <row r="60">
          <cell r="A60">
            <v>37</v>
          </cell>
          <cell r="B60">
            <v>44296</v>
          </cell>
          <cell r="F60">
            <v>547.21437146663413</v>
          </cell>
          <cell r="G60">
            <v>1218.0843809732805</v>
          </cell>
        </row>
        <row r="61">
          <cell r="A61">
            <v>38</v>
          </cell>
          <cell r="B61">
            <v>44326</v>
          </cell>
          <cell r="F61">
            <v>542.6465550379844</v>
          </cell>
          <cell r="G61">
            <v>1222.6521974019302</v>
          </cell>
        </row>
        <row r="62">
          <cell r="A62">
            <v>39</v>
          </cell>
          <cell r="B62">
            <v>44357</v>
          </cell>
          <cell r="F62">
            <v>538.06160929772727</v>
          </cell>
          <cell r="G62">
            <v>1227.2371431421873</v>
          </cell>
        </row>
        <row r="63">
          <cell r="A63">
            <v>40</v>
          </cell>
          <cell r="B63">
            <v>44387</v>
          </cell>
          <cell r="F63">
            <v>533.45947001094419</v>
          </cell>
          <cell r="G63">
            <v>1231.8392824289704</v>
          </cell>
        </row>
        <row r="64">
          <cell r="A64">
            <v>41</v>
          </cell>
          <cell r="B64">
            <v>44418</v>
          </cell>
          <cell r="F64">
            <v>528.84007270183565</v>
          </cell>
          <cell r="G64">
            <v>1236.4586797380789</v>
          </cell>
        </row>
        <row r="65">
          <cell r="A65">
            <v>42</v>
          </cell>
          <cell r="B65">
            <v>44449</v>
          </cell>
          <cell r="F65">
            <v>524.2033526528179</v>
          </cell>
          <cell r="G65">
            <v>1241.0953997870965</v>
          </cell>
        </row>
        <row r="66">
          <cell r="A66">
            <v>43</v>
          </cell>
          <cell r="B66">
            <v>44479</v>
          </cell>
          <cell r="F66">
            <v>519.54924490361645</v>
          </cell>
          <cell r="G66">
            <v>1245.7495075362981</v>
          </cell>
        </row>
        <row r="67">
          <cell r="A67">
            <v>44</v>
          </cell>
          <cell r="B67">
            <v>44510</v>
          </cell>
          <cell r="F67">
            <v>514.8776842503554</v>
          </cell>
          <cell r="G67">
            <v>1250.4210681895593</v>
          </cell>
        </row>
        <row r="68">
          <cell r="A68">
            <v>45</v>
          </cell>
          <cell r="B68">
            <v>44540</v>
          </cell>
          <cell r="F68">
            <v>510.18860524464469</v>
          </cell>
          <cell r="G68">
            <v>1255.1101471952697</v>
          </cell>
        </row>
        <row r="69">
          <cell r="A69">
            <v>46</v>
          </cell>
          <cell r="B69">
            <v>44571</v>
          </cell>
          <cell r="F69">
            <v>505.48194219266259</v>
          </cell>
          <cell r="G69">
            <v>1259.8168102472519</v>
          </cell>
        </row>
        <row r="70">
          <cell r="A70">
            <v>47</v>
          </cell>
          <cell r="B70">
            <v>44602</v>
          </cell>
          <cell r="F70">
            <v>500.75762915423547</v>
          </cell>
          <cell r="G70">
            <v>1264.5411232856791</v>
          </cell>
        </row>
        <row r="71">
          <cell r="A71">
            <v>48</v>
          </cell>
          <cell r="B71">
            <v>44630</v>
          </cell>
          <cell r="F71">
            <v>496.01559994191427</v>
          </cell>
          <cell r="G71">
            <v>1269.2831524980002</v>
          </cell>
        </row>
        <row r="72">
          <cell r="A72">
            <v>49</v>
          </cell>
          <cell r="B72">
            <v>44661</v>
          </cell>
          <cell r="F72">
            <v>491.25578812004687</v>
          </cell>
          <cell r="G72">
            <v>1274.0429643198677</v>
          </cell>
        </row>
        <row r="73">
          <cell r="A73">
            <v>50</v>
          </cell>
          <cell r="B73">
            <v>44691</v>
          </cell>
          <cell r="F73">
            <v>486.47812700384748</v>
          </cell>
          <cell r="G73">
            <v>1278.8206254360671</v>
          </cell>
        </row>
        <row r="74">
          <cell r="A74">
            <v>51</v>
          </cell>
          <cell r="B74">
            <v>44722</v>
          </cell>
          <cell r="F74">
            <v>481.68254965846228</v>
          </cell>
          <cell r="G74">
            <v>1283.6162027814523</v>
          </cell>
        </row>
        <row r="75">
          <cell r="A75">
            <v>52</v>
          </cell>
          <cell r="B75">
            <v>44752</v>
          </cell>
          <cell r="F75">
            <v>476.86898889803194</v>
          </cell>
          <cell r="G75">
            <v>1288.4297635418825</v>
          </cell>
        </row>
        <row r="76">
          <cell r="A76">
            <v>53</v>
          </cell>
          <cell r="B76">
            <v>44783</v>
          </cell>
          <cell r="F76">
            <v>472.03737728474999</v>
          </cell>
          <cell r="G76">
            <v>1293.2613751551646</v>
          </cell>
        </row>
        <row r="77">
          <cell r="A77">
            <v>54</v>
          </cell>
          <cell r="B77">
            <v>44814</v>
          </cell>
          <cell r="F77">
            <v>467.18764712791824</v>
          </cell>
          <cell r="G77">
            <v>1298.1111053119962</v>
          </cell>
        </row>
        <row r="78">
          <cell r="A78">
            <v>55</v>
          </cell>
          <cell r="B78">
            <v>44844</v>
          </cell>
          <cell r="F78">
            <v>462.31973048299835</v>
          </cell>
          <cell r="G78">
            <v>1302.9790219569163</v>
          </cell>
        </row>
        <row r="79">
          <cell r="A79">
            <v>56</v>
          </cell>
          <cell r="B79">
            <v>44875</v>
          </cell>
          <cell r="F79">
            <v>457.43355915066002</v>
          </cell>
          <cell r="G79">
            <v>1307.8651932892544</v>
          </cell>
        </row>
        <row r="80">
          <cell r="A80">
            <v>57</v>
          </cell>
          <cell r="B80">
            <v>44905</v>
          </cell>
          <cell r="F80">
            <v>452.52906467582545</v>
          </cell>
          <cell r="G80">
            <v>1312.7696877640892</v>
          </cell>
        </row>
        <row r="81">
          <cell r="A81">
            <v>58</v>
          </cell>
          <cell r="B81">
            <v>44936</v>
          </cell>
          <cell r="F81">
            <v>447.60617834671024</v>
          </cell>
          <cell r="G81">
            <v>1317.6925740932043</v>
          </cell>
        </row>
        <row r="82">
          <cell r="A82">
            <v>59</v>
          </cell>
          <cell r="B82">
            <v>44967</v>
          </cell>
          <cell r="F82">
            <v>442.66483119386078</v>
          </cell>
          <cell r="G82">
            <v>1322.6339212460539</v>
          </cell>
        </row>
        <row r="83">
          <cell r="A83">
            <v>60</v>
          </cell>
          <cell r="B83">
            <v>44995</v>
          </cell>
          <cell r="F83">
            <v>437.7049539891882</v>
          </cell>
          <cell r="G83">
            <v>1327.5937984507264</v>
          </cell>
        </row>
        <row r="84">
          <cell r="A84">
            <v>61</v>
          </cell>
          <cell r="B84">
            <v>45026</v>
          </cell>
          <cell r="F84">
            <v>432.72647724499802</v>
          </cell>
          <cell r="G84">
            <v>1332.5722751949165</v>
          </cell>
        </row>
        <row r="85">
          <cell r="A85">
            <v>62</v>
          </cell>
          <cell r="B85">
            <v>45056</v>
          </cell>
          <cell r="F85">
            <v>427.72933121301719</v>
          </cell>
          <cell r="G85">
            <v>1337.5694212268972</v>
          </cell>
        </row>
        <row r="86">
          <cell r="A86">
            <v>63</v>
          </cell>
          <cell r="B86">
            <v>45087</v>
          </cell>
          <cell r="F86">
            <v>422.7134458834164</v>
          </cell>
          <cell r="G86">
            <v>1342.5853065564982</v>
          </cell>
        </row>
        <row r="87">
          <cell r="A87">
            <v>64</v>
          </cell>
          <cell r="B87">
            <v>45117</v>
          </cell>
          <cell r="F87">
            <v>417.67875098382962</v>
          </cell>
          <cell r="G87">
            <v>1347.620001456085</v>
          </cell>
        </row>
        <row r="88">
          <cell r="A88">
            <v>65</v>
          </cell>
          <cell r="B88">
            <v>45148</v>
          </cell>
          <cell r="F88">
            <v>412.62517597836944</v>
          </cell>
          <cell r="G88">
            <v>1352.6735764615451</v>
          </cell>
        </row>
        <row r="89">
          <cell r="A89">
            <v>66</v>
          </cell>
          <cell r="B89">
            <v>45179</v>
          </cell>
          <cell r="F89">
            <v>407.55265006663871</v>
          </cell>
          <cell r="G89">
            <v>1357.7461023732758</v>
          </cell>
        </row>
        <row r="90">
          <cell r="A90">
            <v>67</v>
          </cell>
          <cell r="B90">
            <v>45209</v>
          </cell>
          <cell r="F90">
            <v>402.46110218273907</v>
          </cell>
          <cell r="G90">
            <v>1362.8376502571755</v>
          </cell>
        </row>
        <row r="91">
          <cell r="A91">
            <v>68</v>
          </cell>
          <cell r="B91">
            <v>45240</v>
          </cell>
          <cell r="F91">
            <v>397.35046099427473</v>
          </cell>
          <cell r="G91">
            <v>1367.9482914456398</v>
          </cell>
        </row>
        <row r="92">
          <cell r="A92">
            <v>69</v>
          </cell>
          <cell r="B92">
            <v>45270</v>
          </cell>
          <cell r="F92">
            <v>392.22065490135367</v>
          </cell>
          <cell r="G92">
            <v>1373.078097538561</v>
          </cell>
        </row>
        <row r="93">
          <cell r="A93">
            <v>70</v>
          </cell>
          <cell r="B93">
            <v>45301</v>
          </cell>
          <cell r="F93">
            <v>387.07161203558422</v>
          </cell>
          <cell r="G93">
            <v>1378.2271404043304</v>
          </cell>
        </row>
        <row r="94">
          <cell r="A94">
            <v>71</v>
          </cell>
          <cell r="B94">
            <v>45332</v>
          </cell>
          <cell r="F94">
            <v>381.90326025906808</v>
          </cell>
          <cell r="G94">
            <v>1383.3954921808465</v>
          </cell>
        </row>
        <row r="95">
          <cell r="A95">
            <v>72</v>
          </cell>
          <cell r="B95">
            <v>45361</v>
          </cell>
          <cell r="F95">
            <v>376.71552716339005</v>
          </cell>
          <cell r="G95">
            <v>1388.5832252765244</v>
          </cell>
        </row>
        <row r="96">
          <cell r="A96">
            <v>73</v>
          </cell>
          <cell r="B96">
            <v>45392</v>
          </cell>
          <cell r="F96">
            <v>371.50834006860316</v>
          </cell>
          <cell r="G96">
            <v>1393.7904123713115</v>
          </cell>
        </row>
        <row r="97">
          <cell r="A97">
            <v>74</v>
          </cell>
          <cell r="B97">
            <v>45422</v>
          </cell>
          <cell r="F97">
            <v>366.28162602221084</v>
          </cell>
          <cell r="G97">
            <v>1399.0171264177038</v>
          </cell>
        </row>
        <row r="98">
          <cell r="A98">
            <v>75</v>
          </cell>
          <cell r="B98">
            <v>45453</v>
          </cell>
          <cell r="F98">
            <v>361.03531179814462</v>
          </cell>
          <cell r="G98">
            <v>1404.2634406417699</v>
          </cell>
        </row>
        <row r="99">
          <cell r="A99">
            <v>76</v>
          </cell>
          <cell r="B99">
            <v>45483</v>
          </cell>
          <cell r="F99">
            <v>355.76932389573807</v>
          </cell>
          <cell r="G99">
            <v>1409.5294285441764</v>
          </cell>
        </row>
        <row r="100">
          <cell r="A100">
            <v>77</v>
          </cell>
          <cell r="B100">
            <v>45514</v>
          </cell>
          <cell r="F100">
            <v>350.48358853869752</v>
          </cell>
          <cell r="G100">
            <v>1414.8151639012171</v>
          </cell>
        </row>
        <row r="101">
          <cell r="A101">
            <v>78</v>
          </cell>
          <cell r="B101">
            <v>45545</v>
          </cell>
          <cell r="F101">
            <v>345.17803167406805</v>
          </cell>
          <cell r="G101">
            <v>1420.1207207658465</v>
          </cell>
        </row>
        <row r="102">
          <cell r="A102">
            <v>79</v>
          </cell>
          <cell r="B102">
            <v>45575</v>
          </cell>
          <cell r="F102">
            <v>339.85257897119629</v>
          </cell>
          <cell r="G102">
            <v>1425.4461734687184</v>
          </cell>
        </row>
        <row r="103">
          <cell r="A103">
            <v>80</v>
          </cell>
          <cell r="B103">
            <v>45606</v>
          </cell>
          <cell r="F103">
            <v>334.50715582068869</v>
          </cell>
          <cell r="G103">
            <v>1430.7915966192259</v>
          </cell>
        </row>
        <row r="104">
          <cell r="A104">
            <v>81</v>
          </cell>
          <cell r="B104">
            <v>45636</v>
          </cell>
          <cell r="F104">
            <v>329.14168733336669</v>
          </cell>
          <cell r="G104">
            <v>1436.1570651065479</v>
          </cell>
        </row>
        <row r="105">
          <cell r="A105">
            <v>82</v>
          </cell>
          <cell r="B105">
            <v>45667</v>
          </cell>
          <cell r="F105">
            <v>323.75609833921732</v>
          </cell>
          <cell r="G105">
            <v>1441.5426541006973</v>
          </cell>
        </row>
        <row r="106">
          <cell r="A106">
            <v>83</v>
          </cell>
          <cell r="B106">
            <v>45698</v>
          </cell>
          <cell r="F106">
            <v>318.35031338633979</v>
          </cell>
          <cell r="G106">
            <v>1446.9484390535747</v>
          </cell>
        </row>
        <row r="107">
          <cell r="A107">
            <v>84</v>
          </cell>
          <cell r="B107">
            <v>45726</v>
          </cell>
          <cell r="F107">
            <v>312.92425673988896</v>
          </cell>
          <cell r="G107">
            <v>1452.3744957000256</v>
          </cell>
        </row>
        <row r="108">
          <cell r="A108">
            <v>85</v>
          </cell>
          <cell r="B108">
            <v>45757</v>
          </cell>
          <cell r="F108">
            <v>307.47785238101397</v>
          </cell>
          <cell r="G108">
            <v>1457.8209000589006</v>
          </cell>
        </row>
        <row r="109">
          <cell r="A109">
            <v>86</v>
          </cell>
          <cell r="B109">
            <v>45787</v>
          </cell>
          <cell r="F109">
            <v>302.01102400579322</v>
          </cell>
          <cell r="G109">
            <v>1463.2877284341214</v>
          </cell>
        </row>
        <row r="110">
          <cell r="A110">
            <v>87</v>
          </cell>
          <cell r="B110">
            <v>45818</v>
          </cell>
          <cell r="F110">
            <v>296.52369502416536</v>
          </cell>
          <cell r="G110">
            <v>1468.7750574157492</v>
          </cell>
        </row>
        <row r="111">
          <cell r="A111">
            <v>88</v>
          </cell>
          <cell r="B111">
            <v>45848</v>
          </cell>
          <cell r="F111">
            <v>291.0157885588564</v>
          </cell>
          <cell r="G111">
            <v>1474.2829638810581</v>
          </cell>
        </row>
        <row r="112">
          <cell r="A112">
            <v>89</v>
          </cell>
          <cell r="B112">
            <v>45879</v>
          </cell>
          <cell r="F112">
            <v>285.48722744430256</v>
          </cell>
          <cell r="G112">
            <v>1479.811524995612</v>
          </cell>
        </row>
        <row r="113">
          <cell r="A113">
            <v>90</v>
          </cell>
          <cell r="B113">
            <v>45910</v>
          </cell>
          <cell r="F113">
            <v>279.93793422556911</v>
          </cell>
          <cell r="G113">
            <v>1485.3608182143455</v>
          </cell>
        </row>
        <row r="114">
          <cell r="A114">
            <v>91</v>
          </cell>
          <cell r="B114">
            <v>45940</v>
          </cell>
          <cell r="F114">
            <v>274.36783115726541</v>
          </cell>
          <cell r="G114">
            <v>1490.9309212826493</v>
          </cell>
        </row>
        <row r="115">
          <cell r="A115">
            <v>92</v>
          </cell>
          <cell r="B115">
            <v>45971</v>
          </cell>
          <cell r="F115">
            <v>268.77684020245562</v>
          </cell>
          <cell r="G115">
            <v>1496.521912237459</v>
          </cell>
        </row>
        <row r="116">
          <cell r="A116">
            <v>93</v>
          </cell>
          <cell r="B116">
            <v>46001</v>
          </cell>
          <cell r="F116">
            <v>263.1648830315653</v>
          </cell>
          <cell r="G116">
            <v>1502.1338694083493</v>
          </cell>
        </row>
        <row r="117">
          <cell r="A117">
            <v>94</v>
          </cell>
          <cell r="B117">
            <v>46032</v>
          </cell>
          <cell r="F117">
            <v>257.53188102128411</v>
          </cell>
          <cell r="G117">
            <v>1507.7668714186304</v>
          </cell>
        </row>
        <row r="118">
          <cell r="A118">
            <v>95</v>
          </cell>
          <cell r="B118">
            <v>46063</v>
          </cell>
          <cell r="F118">
            <v>251.87775525346436</v>
          </cell>
          <cell r="G118">
            <v>1513.4209971864502</v>
          </cell>
        </row>
        <row r="119">
          <cell r="A119">
            <v>96</v>
          </cell>
          <cell r="B119">
            <v>46091</v>
          </cell>
          <cell r="F119">
            <v>246.20242651401529</v>
          </cell>
          <cell r="G119">
            <v>1519.0963259258992</v>
          </cell>
        </row>
        <row r="120">
          <cell r="A120">
            <v>97</v>
          </cell>
          <cell r="B120">
            <v>46122</v>
          </cell>
          <cell r="F120">
            <v>240.50581529179328</v>
          </cell>
          <cell r="G120">
            <v>1524.7929371481214</v>
          </cell>
        </row>
        <row r="121">
          <cell r="A121">
            <v>98</v>
          </cell>
          <cell r="B121">
            <v>46152</v>
          </cell>
          <cell r="F121">
            <v>234.78784177748796</v>
          </cell>
          <cell r="G121">
            <v>1530.5109106624266</v>
          </cell>
        </row>
        <row r="122">
          <cell r="A122">
            <v>99</v>
          </cell>
          <cell r="B122">
            <v>46183</v>
          </cell>
          <cell r="F122">
            <v>229.04842586250396</v>
          </cell>
          <cell r="G122">
            <v>1536.2503265774105</v>
          </cell>
        </row>
        <row r="123">
          <cell r="A123">
            <v>100</v>
          </cell>
          <cell r="B123">
            <v>46213</v>
          </cell>
          <cell r="F123">
            <v>223.28748713783878</v>
          </cell>
          <cell r="G123">
            <v>1542.0112653020758</v>
          </cell>
        </row>
        <row r="124">
          <cell r="A124">
            <v>101</v>
          </cell>
          <cell r="B124">
            <v>46244</v>
          </cell>
          <cell r="F124">
            <v>217.5049448929561</v>
          </cell>
          <cell r="G124">
            <v>1547.7938075469585</v>
          </cell>
        </row>
        <row r="125">
          <cell r="A125">
            <v>102</v>
          </cell>
          <cell r="B125">
            <v>46275</v>
          </cell>
          <cell r="F125">
            <v>211.70071811465513</v>
          </cell>
          <cell r="G125">
            <v>1553.5980343252595</v>
          </cell>
        </row>
        <row r="126">
          <cell r="A126">
            <v>103</v>
          </cell>
          <cell r="B126">
            <v>46305</v>
          </cell>
          <cell r="F126">
            <v>205.87472548593556</v>
          </cell>
          <cell r="G126">
            <v>1559.4240269539789</v>
          </cell>
        </row>
        <row r="127">
          <cell r="A127">
            <v>104</v>
          </cell>
          <cell r="B127">
            <v>46336</v>
          </cell>
          <cell r="F127">
            <v>200.02688538485825</v>
          </cell>
          <cell r="G127">
            <v>1565.2718670550562</v>
          </cell>
        </row>
        <row r="128">
          <cell r="A128">
            <v>105</v>
          </cell>
          <cell r="B128">
            <v>46366</v>
          </cell>
          <cell r="F128">
            <v>194.15711588340193</v>
          </cell>
          <cell r="G128">
            <v>1571.1416365565126</v>
          </cell>
        </row>
        <row r="129">
          <cell r="A129">
            <v>106</v>
          </cell>
          <cell r="B129">
            <v>46397</v>
          </cell>
          <cell r="F129">
            <v>188.26533474631515</v>
          </cell>
          <cell r="G129">
            <v>1577.0334176935994</v>
          </cell>
        </row>
        <row r="130">
          <cell r="A130">
            <v>107</v>
          </cell>
          <cell r="B130">
            <v>46428</v>
          </cell>
          <cell r="F130">
            <v>182.35145942996425</v>
          </cell>
          <cell r="G130">
            <v>1582.9472930099503</v>
          </cell>
        </row>
        <row r="131">
          <cell r="A131">
            <v>108</v>
          </cell>
          <cell r="B131">
            <v>46456</v>
          </cell>
          <cell r="F131">
            <v>176.41540708117708</v>
          </cell>
          <cell r="G131">
            <v>1588.8833453587374</v>
          </cell>
        </row>
        <row r="132">
          <cell r="A132">
            <v>109</v>
          </cell>
          <cell r="B132">
            <v>46487</v>
          </cell>
          <cell r="F132">
            <v>170.45709453608194</v>
          </cell>
          <cell r="G132">
            <v>1594.8416579038326</v>
          </cell>
        </row>
        <row r="133">
          <cell r="A133">
            <v>110</v>
          </cell>
          <cell r="B133">
            <v>46517</v>
          </cell>
          <cell r="F133">
            <v>164.47643831894268</v>
          </cell>
          <cell r="G133">
            <v>1600.8223141209719</v>
          </cell>
        </row>
        <row r="134">
          <cell r="A134">
            <v>111</v>
          </cell>
          <cell r="B134">
            <v>46548</v>
          </cell>
          <cell r="F134">
            <v>158.47335464098916</v>
          </cell>
          <cell r="G134">
            <v>1606.8253977989255</v>
          </cell>
        </row>
        <row r="135">
          <cell r="A135">
            <v>112</v>
          </cell>
          <cell r="B135">
            <v>46578</v>
          </cell>
          <cell r="F135">
            <v>152.44775939924335</v>
          </cell>
          <cell r="G135">
            <v>1612.8509930406713</v>
          </cell>
        </row>
        <row r="136">
          <cell r="A136">
            <v>113</v>
          </cell>
          <cell r="B136">
            <v>46609</v>
          </cell>
          <cell r="F136">
            <v>146.39956817534093</v>
          </cell>
          <cell r="G136">
            <v>1618.8991842645737</v>
          </cell>
        </row>
        <row r="137">
          <cell r="A137">
            <v>114</v>
          </cell>
          <cell r="B137">
            <v>46640</v>
          </cell>
          <cell r="F137">
            <v>140.32869623434891</v>
          </cell>
          <cell r="G137">
            <v>1624.9700562055657</v>
          </cell>
        </row>
        <row r="138">
          <cell r="A138">
            <v>115</v>
          </cell>
          <cell r="B138">
            <v>46670</v>
          </cell>
          <cell r="F138">
            <v>134.23505852357818</v>
          </cell>
          <cell r="G138">
            <v>1631.0636939163364</v>
          </cell>
        </row>
        <row r="139">
          <cell r="A139">
            <v>116</v>
          </cell>
          <cell r="B139">
            <v>46701</v>
          </cell>
          <cell r="F139">
            <v>128.11856967139204</v>
          </cell>
          <cell r="G139">
            <v>1637.1801827685226</v>
          </cell>
        </row>
        <row r="140">
          <cell r="A140">
            <v>117</v>
          </cell>
          <cell r="B140">
            <v>46731</v>
          </cell>
          <cell r="F140">
            <v>121.9791439860102</v>
          </cell>
          <cell r="G140">
            <v>1643.3196084539043</v>
          </cell>
        </row>
        <row r="141">
          <cell r="A141">
            <v>118</v>
          </cell>
          <cell r="B141">
            <v>46762</v>
          </cell>
          <cell r="F141">
            <v>115.81669545430819</v>
          </cell>
          <cell r="G141">
            <v>1649.4820569856063</v>
          </cell>
        </row>
        <row r="142">
          <cell r="A142">
            <v>119</v>
          </cell>
          <cell r="B142">
            <v>46793</v>
          </cell>
          <cell r="F142">
            <v>109.6311377406123</v>
          </cell>
          <cell r="G142">
            <v>1655.6676146993022</v>
          </cell>
        </row>
        <row r="143">
          <cell r="A143">
            <v>120</v>
          </cell>
          <cell r="B143">
            <v>46822</v>
          </cell>
          <cell r="F143">
            <v>103.42238418549005</v>
          </cell>
          <cell r="G143">
            <v>1661.8763682544245</v>
          </cell>
        </row>
        <row r="144">
          <cell r="A144">
            <v>121</v>
          </cell>
          <cell r="B144">
            <v>46853</v>
          </cell>
          <cell r="F144">
            <v>97.190347804536103</v>
          </cell>
          <cell r="G144">
            <v>1668.1084046353785</v>
          </cell>
        </row>
        <row r="145">
          <cell r="A145">
            <v>122</v>
          </cell>
          <cell r="B145">
            <v>46883</v>
          </cell>
          <cell r="F145">
            <v>90.934941287153563</v>
          </cell>
          <cell r="G145">
            <v>1674.3638111527609</v>
          </cell>
        </row>
        <row r="146">
          <cell r="A146">
            <v>123</v>
          </cell>
          <cell r="B146">
            <v>46914</v>
          </cell>
          <cell r="F146">
            <v>84.656076995330835</v>
          </cell>
          <cell r="G146">
            <v>1680.6426754445838</v>
          </cell>
        </row>
        <row r="147">
          <cell r="A147">
            <v>124</v>
          </cell>
          <cell r="B147">
            <v>46944</v>
          </cell>
          <cell r="F147">
            <v>78.353666962413769</v>
          </cell>
          <cell r="G147">
            <v>1686.9450854775007</v>
          </cell>
        </row>
        <row r="148">
          <cell r="A148">
            <v>125</v>
          </cell>
          <cell r="B148">
            <v>46975</v>
          </cell>
          <cell r="F148">
            <v>72.027622891873278</v>
          </cell>
          <cell r="G148">
            <v>1693.2711295480412</v>
          </cell>
        </row>
        <row r="149">
          <cell r="A149">
            <v>126</v>
          </cell>
          <cell r="B149">
            <v>47006</v>
          </cell>
          <cell r="F149">
            <v>65.677856156068259</v>
          </cell>
          <cell r="G149">
            <v>1699.6208962838464</v>
          </cell>
        </row>
        <row r="150">
          <cell r="A150">
            <v>127</v>
          </cell>
          <cell r="B150">
            <v>47036</v>
          </cell>
          <cell r="F150">
            <v>59.304277795003969</v>
          </cell>
          <cell r="G150">
            <v>1705.9944746449105</v>
          </cell>
        </row>
        <row r="151">
          <cell r="A151">
            <v>128</v>
          </cell>
          <cell r="B151">
            <v>47067</v>
          </cell>
          <cell r="F151">
            <v>52.90679851508569</v>
          </cell>
          <cell r="G151">
            <v>1712.3919539248288</v>
          </cell>
        </row>
        <row r="152">
          <cell r="A152">
            <v>129</v>
          </cell>
          <cell r="B152">
            <v>47097</v>
          </cell>
          <cell r="F152">
            <v>46.485328687867721</v>
          </cell>
          <cell r="G152">
            <v>1718.8134237520469</v>
          </cell>
        </row>
        <row r="153">
          <cell r="A153">
            <v>130</v>
          </cell>
          <cell r="B153">
            <v>47128</v>
          </cell>
          <cell r="F153">
            <v>40.039778348797682</v>
          </cell>
          <cell r="G153">
            <v>1725.2589740911169</v>
          </cell>
        </row>
        <row r="154">
          <cell r="A154">
            <v>131</v>
          </cell>
          <cell r="B154">
            <v>47159</v>
          </cell>
          <cell r="F154">
            <v>33.570057195956132</v>
          </cell>
          <cell r="G154">
            <v>1731.7286952439583</v>
          </cell>
        </row>
        <row r="155">
          <cell r="A155">
            <v>132</v>
          </cell>
          <cell r="B155">
            <v>47187</v>
          </cell>
          <cell r="F155">
            <v>27.076074588791428</v>
          </cell>
          <cell r="G155">
            <v>1738.2226778511231</v>
          </cell>
        </row>
        <row r="156">
          <cell r="A156">
            <v>133</v>
          </cell>
          <cell r="B156">
            <v>47218</v>
          </cell>
          <cell r="F156">
            <v>20.557739546849856</v>
          </cell>
          <cell r="G156">
            <v>1744.7410128930646</v>
          </cell>
        </row>
        <row r="157">
          <cell r="A157">
            <v>134</v>
          </cell>
          <cell r="B157">
            <v>47248</v>
          </cell>
          <cell r="F157">
            <v>14.014960748501004</v>
          </cell>
          <cell r="G157">
            <v>1751.2837916914136</v>
          </cell>
        </row>
        <row r="158">
          <cell r="A158">
            <v>135</v>
          </cell>
          <cell r="B158">
            <v>47279</v>
          </cell>
          <cell r="F158">
            <v>7.4476465296583427</v>
          </cell>
          <cell r="G158">
            <v>1757.8511059102561</v>
          </cell>
        </row>
        <row r="159">
          <cell r="A159">
            <v>136</v>
          </cell>
          <cell r="B159">
            <v>47309</v>
          </cell>
          <cell r="F159">
            <v>0.85570488249502252</v>
          </cell>
          <cell r="G159">
            <v>228.18796866534421</v>
          </cell>
        </row>
        <row r="160">
          <cell r="A160" t="str">
            <v/>
          </cell>
          <cell r="B160" t="str">
            <v/>
          </cell>
          <cell r="F160" t="str">
            <v/>
          </cell>
          <cell r="G160" t="str">
            <v/>
          </cell>
        </row>
        <row r="161">
          <cell r="A161" t="str">
            <v/>
          </cell>
          <cell r="B161" t="str">
            <v/>
          </cell>
          <cell r="F161" t="str">
            <v/>
          </cell>
          <cell r="G161" t="str">
            <v/>
          </cell>
        </row>
        <row r="162">
          <cell r="A162" t="str">
            <v/>
          </cell>
          <cell r="B162" t="str">
            <v/>
          </cell>
          <cell r="F162" t="str">
            <v/>
          </cell>
          <cell r="G162" t="str">
            <v/>
          </cell>
        </row>
        <row r="163">
          <cell r="A163" t="str">
            <v/>
          </cell>
          <cell r="B163" t="str">
            <v/>
          </cell>
          <cell r="F163" t="str">
            <v/>
          </cell>
          <cell r="G163" t="str">
            <v/>
          </cell>
        </row>
        <row r="164">
          <cell r="A164" t="str">
            <v/>
          </cell>
          <cell r="B164" t="str">
            <v/>
          </cell>
          <cell r="F164" t="str">
            <v/>
          </cell>
          <cell r="G164" t="str">
            <v/>
          </cell>
        </row>
        <row r="165">
          <cell r="A165" t="str">
            <v/>
          </cell>
          <cell r="B165" t="str">
            <v/>
          </cell>
          <cell r="F165" t="str">
            <v/>
          </cell>
          <cell r="G165" t="str">
            <v/>
          </cell>
        </row>
        <row r="166">
          <cell r="A166" t="str">
            <v/>
          </cell>
          <cell r="B166" t="str">
            <v/>
          </cell>
          <cell r="F166" t="str">
            <v/>
          </cell>
          <cell r="G166" t="str">
            <v/>
          </cell>
        </row>
        <row r="167">
          <cell r="A167" t="str">
            <v/>
          </cell>
          <cell r="B167" t="str">
            <v/>
          </cell>
          <cell r="F167" t="str">
            <v/>
          </cell>
          <cell r="G167" t="str">
            <v/>
          </cell>
        </row>
        <row r="168">
          <cell r="A168" t="str">
            <v/>
          </cell>
          <cell r="B168" t="str">
            <v/>
          </cell>
          <cell r="F168" t="str">
            <v/>
          </cell>
          <cell r="G168" t="str">
            <v/>
          </cell>
        </row>
        <row r="169">
          <cell r="A169" t="str">
            <v/>
          </cell>
          <cell r="B169" t="str">
            <v/>
          </cell>
          <cell r="F169" t="str">
            <v/>
          </cell>
          <cell r="G169" t="str">
            <v/>
          </cell>
        </row>
        <row r="170">
          <cell r="A170" t="str">
            <v/>
          </cell>
          <cell r="B170" t="str">
            <v/>
          </cell>
          <cell r="F170" t="str">
            <v/>
          </cell>
          <cell r="G170" t="str">
            <v/>
          </cell>
        </row>
        <row r="171">
          <cell r="A171" t="str">
            <v/>
          </cell>
          <cell r="B171" t="str">
            <v/>
          </cell>
          <cell r="F171" t="str">
            <v/>
          </cell>
          <cell r="G171" t="str">
            <v/>
          </cell>
        </row>
        <row r="172">
          <cell r="A172" t="str">
            <v/>
          </cell>
          <cell r="B172" t="str">
            <v/>
          </cell>
          <cell r="F172" t="str">
            <v/>
          </cell>
          <cell r="G172" t="str">
            <v/>
          </cell>
        </row>
        <row r="173">
          <cell r="A173" t="str">
            <v/>
          </cell>
          <cell r="B173" t="str">
            <v/>
          </cell>
          <cell r="F173" t="str">
            <v/>
          </cell>
          <cell r="G173" t="str">
            <v/>
          </cell>
        </row>
        <row r="174">
          <cell r="A174" t="str">
            <v/>
          </cell>
          <cell r="B174" t="str">
            <v/>
          </cell>
          <cell r="F174" t="str">
            <v/>
          </cell>
          <cell r="G174" t="str">
            <v/>
          </cell>
        </row>
        <row r="175">
          <cell r="A175" t="str">
            <v/>
          </cell>
          <cell r="B175" t="str">
            <v/>
          </cell>
          <cell r="F175" t="str">
            <v/>
          </cell>
          <cell r="G175" t="str">
            <v/>
          </cell>
        </row>
        <row r="176">
          <cell r="A176" t="str">
            <v/>
          </cell>
          <cell r="B176" t="str">
            <v/>
          </cell>
          <cell r="F176" t="str">
            <v/>
          </cell>
          <cell r="G176" t="str">
            <v/>
          </cell>
        </row>
        <row r="177">
          <cell r="A177" t="str">
            <v/>
          </cell>
          <cell r="B177" t="str">
            <v/>
          </cell>
          <cell r="F177" t="str">
            <v/>
          </cell>
          <cell r="G177" t="str">
            <v/>
          </cell>
        </row>
        <row r="178">
          <cell r="A178" t="str">
            <v/>
          </cell>
          <cell r="B178" t="str">
            <v/>
          </cell>
          <cell r="F178" t="str">
            <v/>
          </cell>
          <cell r="G178" t="str">
            <v/>
          </cell>
        </row>
        <row r="179">
          <cell r="A179" t="str">
            <v/>
          </cell>
          <cell r="B179" t="str">
            <v/>
          </cell>
          <cell r="F179" t="str">
            <v/>
          </cell>
          <cell r="G179" t="str">
            <v/>
          </cell>
        </row>
        <row r="180">
          <cell r="A180" t="str">
            <v/>
          </cell>
          <cell r="B180" t="str">
            <v/>
          </cell>
          <cell r="F180" t="str">
            <v/>
          </cell>
          <cell r="G180" t="str">
            <v/>
          </cell>
        </row>
        <row r="181">
          <cell r="A181" t="str">
            <v/>
          </cell>
          <cell r="B181" t="str">
            <v/>
          </cell>
          <cell r="F181" t="str">
            <v/>
          </cell>
          <cell r="G181" t="str">
            <v/>
          </cell>
        </row>
        <row r="182">
          <cell r="A182" t="str">
            <v/>
          </cell>
          <cell r="B182" t="str">
            <v/>
          </cell>
          <cell r="F182" t="str">
            <v/>
          </cell>
          <cell r="G182" t="str">
            <v/>
          </cell>
        </row>
        <row r="183">
          <cell r="A183" t="str">
            <v/>
          </cell>
          <cell r="B183" t="str">
            <v/>
          </cell>
          <cell r="F183" t="str">
            <v/>
          </cell>
          <cell r="G183" t="str">
            <v/>
          </cell>
        </row>
        <row r="184">
          <cell r="A184" t="str">
            <v/>
          </cell>
          <cell r="B184" t="str">
            <v/>
          </cell>
          <cell r="F184" t="str">
            <v/>
          </cell>
          <cell r="G184" t="str">
            <v/>
          </cell>
        </row>
        <row r="185">
          <cell r="A185" t="str">
            <v/>
          </cell>
          <cell r="B185" t="str">
            <v/>
          </cell>
          <cell r="F185" t="str">
            <v/>
          </cell>
          <cell r="G185" t="str">
            <v/>
          </cell>
        </row>
        <row r="186">
          <cell r="A186" t="str">
            <v/>
          </cell>
          <cell r="B186" t="str">
            <v/>
          </cell>
          <cell r="F186" t="str">
            <v/>
          </cell>
          <cell r="G186" t="str">
            <v/>
          </cell>
        </row>
        <row r="187">
          <cell r="A187" t="str">
            <v/>
          </cell>
          <cell r="B187" t="str">
            <v/>
          </cell>
          <cell r="F187" t="str">
            <v/>
          </cell>
          <cell r="G187" t="str">
            <v/>
          </cell>
        </row>
        <row r="188">
          <cell r="A188" t="str">
            <v/>
          </cell>
          <cell r="B188" t="str">
            <v/>
          </cell>
          <cell r="F188" t="str">
            <v/>
          </cell>
          <cell r="G188" t="str">
            <v/>
          </cell>
        </row>
        <row r="189">
          <cell r="A189" t="str">
            <v/>
          </cell>
          <cell r="B189" t="str">
            <v/>
          </cell>
          <cell r="F189" t="str">
            <v/>
          </cell>
          <cell r="G189" t="str">
            <v/>
          </cell>
        </row>
        <row r="190">
          <cell r="A190" t="str">
            <v/>
          </cell>
          <cell r="B190" t="str">
            <v/>
          </cell>
          <cell r="F190" t="str">
            <v/>
          </cell>
          <cell r="G190" t="str">
            <v/>
          </cell>
        </row>
        <row r="191">
          <cell r="A191" t="str">
            <v/>
          </cell>
          <cell r="B191" t="str">
            <v/>
          </cell>
          <cell r="F191" t="str">
            <v/>
          </cell>
          <cell r="G191" t="str">
            <v/>
          </cell>
        </row>
        <row r="192">
          <cell r="A192" t="str">
            <v/>
          </cell>
          <cell r="B192" t="str">
            <v/>
          </cell>
          <cell r="F192" t="str">
            <v/>
          </cell>
          <cell r="G192" t="str">
            <v/>
          </cell>
        </row>
        <row r="193">
          <cell r="A193" t="str">
            <v/>
          </cell>
          <cell r="B193" t="str">
            <v/>
          </cell>
          <cell r="F193" t="str">
            <v/>
          </cell>
          <cell r="G193" t="str">
            <v/>
          </cell>
        </row>
        <row r="194">
          <cell r="A194" t="str">
            <v/>
          </cell>
          <cell r="B194" t="str">
            <v/>
          </cell>
          <cell r="F194" t="str">
            <v/>
          </cell>
          <cell r="G194" t="str">
            <v/>
          </cell>
        </row>
        <row r="195">
          <cell r="A195" t="str">
            <v/>
          </cell>
          <cell r="B195" t="str">
            <v/>
          </cell>
          <cell r="F195" t="str">
            <v/>
          </cell>
          <cell r="G195" t="str">
            <v/>
          </cell>
        </row>
        <row r="196">
          <cell r="A196" t="str">
            <v/>
          </cell>
          <cell r="B196" t="str">
            <v/>
          </cell>
          <cell r="F196" t="str">
            <v/>
          </cell>
          <cell r="G196" t="str">
            <v/>
          </cell>
        </row>
        <row r="197">
          <cell r="A197" t="str">
            <v/>
          </cell>
          <cell r="B197" t="str">
            <v/>
          </cell>
          <cell r="F197" t="str">
            <v/>
          </cell>
          <cell r="G197" t="str">
            <v/>
          </cell>
        </row>
        <row r="198">
          <cell r="A198" t="str">
            <v/>
          </cell>
          <cell r="B198" t="str">
            <v/>
          </cell>
          <cell r="F198" t="str">
            <v/>
          </cell>
          <cell r="G198" t="str">
            <v/>
          </cell>
        </row>
        <row r="199">
          <cell r="A199" t="str">
            <v/>
          </cell>
          <cell r="B199" t="str">
            <v/>
          </cell>
          <cell r="F199" t="str">
            <v/>
          </cell>
          <cell r="G199" t="str">
            <v/>
          </cell>
        </row>
        <row r="200">
          <cell r="A200" t="str">
            <v/>
          </cell>
          <cell r="B200" t="str">
            <v/>
          </cell>
          <cell r="F200" t="str">
            <v/>
          </cell>
          <cell r="G200" t="str">
            <v/>
          </cell>
        </row>
        <row r="201">
          <cell r="A201" t="str">
            <v/>
          </cell>
          <cell r="B201" t="str">
            <v/>
          </cell>
          <cell r="F201" t="str">
            <v/>
          </cell>
          <cell r="G201" t="str">
            <v/>
          </cell>
        </row>
        <row r="202">
          <cell r="A202" t="str">
            <v/>
          </cell>
          <cell r="B202" t="str">
            <v/>
          </cell>
          <cell r="F202" t="str">
            <v/>
          </cell>
          <cell r="G202" t="str">
            <v/>
          </cell>
        </row>
        <row r="203">
          <cell r="A203" t="str">
            <v/>
          </cell>
          <cell r="B203" t="str">
            <v/>
          </cell>
          <cell r="F203" t="str">
            <v/>
          </cell>
          <cell r="G203" t="str">
            <v/>
          </cell>
        </row>
        <row r="204">
          <cell r="A204" t="str">
            <v/>
          </cell>
          <cell r="B204" t="str">
            <v/>
          </cell>
          <cell r="F204" t="str">
            <v/>
          </cell>
          <cell r="G204" t="str">
            <v/>
          </cell>
        </row>
        <row r="205">
          <cell r="A205" t="str">
            <v/>
          </cell>
          <cell r="B205" t="str">
            <v/>
          </cell>
          <cell r="F205" t="str">
            <v/>
          </cell>
          <cell r="G205" t="str">
            <v/>
          </cell>
        </row>
        <row r="206">
          <cell r="A206" t="str">
            <v/>
          </cell>
          <cell r="B206" t="str">
            <v/>
          </cell>
          <cell r="F206" t="str">
            <v/>
          </cell>
          <cell r="G206" t="str">
            <v/>
          </cell>
        </row>
        <row r="207">
          <cell r="A207" t="str">
            <v/>
          </cell>
          <cell r="B207" t="str">
            <v/>
          </cell>
          <cell r="F207" t="str">
            <v/>
          </cell>
          <cell r="G207" t="str">
            <v/>
          </cell>
        </row>
        <row r="208">
          <cell r="A208" t="str">
            <v/>
          </cell>
          <cell r="B208" t="str">
            <v/>
          </cell>
          <cell r="F208" t="str">
            <v/>
          </cell>
          <cell r="G208" t="str">
            <v/>
          </cell>
        </row>
        <row r="209">
          <cell r="A209" t="str">
            <v/>
          </cell>
          <cell r="B209" t="str">
            <v/>
          </cell>
          <cell r="F209" t="str">
            <v/>
          </cell>
          <cell r="G209" t="str">
            <v/>
          </cell>
        </row>
        <row r="210">
          <cell r="A210" t="str">
            <v/>
          </cell>
          <cell r="B210" t="str">
            <v/>
          </cell>
          <cell r="F210" t="str">
            <v/>
          </cell>
          <cell r="G210" t="str">
            <v/>
          </cell>
        </row>
        <row r="211">
          <cell r="A211" t="str">
            <v/>
          </cell>
          <cell r="B211" t="str">
            <v/>
          </cell>
          <cell r="F211" t="str">
            <v/>
          </cell>
          <cell r="G211" t="str">
            <v/>
          </cell>
        </row>
        <row r="212">
          <cell r="A212" t="str">
            <v/>
          </cell>
          <cell r="B212" t="str">
            <v/>
          </cell>
          <cell r="F212" t="str">
            <v/>
          </cell>
          <cell r="G212" t="str">
            <v/>
          </cell>
        </row>
        <row r="213">
          <cell r="A213" t="str">
            <v/>
          </cell>
          <cell r="B213" t="str">
            <v/>
          </cell>
          <cell r="F213" t="str">
            <v/>
          </cell>
          <cell r="G213" t="str">
            <v/>
          </cell>
        </row>
        <row r="214">
          <cell r="A214" t="str">
            <v/>
          </cell>
          <cell r="B214" t="str">
            <v/>
          </cell>
          <cell r="F214" t="str">
            <v/>
          </cell>
          <cell r="G214" t="str">
            <v/>
          </cell>
        </row>
        <row r="215">
          <cell r="A215" t="str">
            <v/>
          </cell>
          <cell r="B215" t="str">
            <v/>
          </cell>
          <cell r="F215" t="str">
            <v/>
          </cell>
          <cell r="G215" t="str">
            <v/>
          </cell>
        </row>
        <row r="216">
          <cell r="A216" t="str">
            <v/>
          </cell>
          <cell r="B216" t="str">
            <v/>
          </cell>
          <cell r="F216" t="str">
            <v/>
          </cell>
          <cell r="G216" t="str">
            <v/>
          </cell>
        </row>
        <row r="217">
          <cell r="A217" t="str">
            <v/>
          </cell>
          <cell r="B217" t="str">
            <v/>
          </cell>
          <cell r="F217" t="str">
            <v/>
          </cell>
          <cell r="G217" t="str">
            <v/>
          </cell>
        </row>
        <row r="218">
          <cell r="A218" t="str">
            <v/>
          </cell>
          <cell r="B218" t="str">
            <v/>
          </cell>
          <cell r="F218" t="str">
            <v/>
          </cell>
          <cell r="G218" t="str">
            <v/>
          </cell>
        </row>
        <row r="219">
          <cell r="A219" t="str">
            <v/>
          </cell>
          <cell r="B219" t="str">
            <v/>
          </cell>
          <cell r="F219" t="str">
            <v/>
          </cell>
          <cell r="G219" t="str">
            <v/>
          </cell>
        </row>
        <row r="220">
          <cell r="A220" t="str">
            <v/>
          </cell>
          <cell r="B220" t="str">
            <v/>
          </cell>
          <cell r="F220" t="str">
            <v/>
          </cell>
          <cell r="G220" t="str">
            <v/>
          </cell>
        </row>
        <row r="221">
          <cell r="A221" t="str">
            <v/>
          </cell>
          <cell r="B221" t="str">
            <v/>
          </cell>
          <cell r="F221" t="str">
            <v/>
          </cell>
          <cell r="G221" t="str">
            <v/>
          </cell>
        </row>
        <row r="222">
          <cell r="A222" t="str">
            <v/>
          </cell>
          <cell r="B222" t="str">
            <v/>
          </cell>
          <cell r="F222" t="str">
            <v/>
          </cell>
          <cell r="G222" t="str">
            <v/>
          </cell>
        </row>
        <row r="223">
          <cell r="A223" t="str">
            <v/>
          </cell>
          <cell r="B223" t="str">
            <v/>
          </cell>
          <cell r="F223" t="str">
            <v/>
          </cell>
          <cell r="G223" t="str">
            <v/>
          </cell>
        </row>
        <row r="224">
          <cell r="A224" t="str">
            <v/>
          </cell>
          <cell r="B224" t="str">
            <v/>
          </cell>
          <cell r="F224" t="str">
            <v/>
          </cell>
          <cell r="G224" t="str">
            <v/>
          </cell>
        </row>
        <row r="225">
          <cell r="A225" t="str">
            <v/>
          </cell>
          <cell r="B225" t="str">
            <v/>
          </cell>
          <cell r="F225" t="str">
            <v/>
          </cell>
          <cell r="G225" t="str">
            <v/>
          </cell>
        </row>
        <row r="226">
          <cell r="A226" t="str">
            <v/>
          </cell>
          <cell r="B226" t="str">
            <v/>
          </cell>
          <cell r="F226" t="str">
            <v/>
          </cell>
          <cell r="G226" t="str">
            <v/>
          </cell>
        </row>
        <row r="227">
          <cell r="A227" t="str">
            <v/>
          </cell>
          <cell r="B227" t="str">
            <v/>
          </cell>
          <cell r="F227" t="str">
            <v/>
          </cell>
          <cell r="G227" t="str">
            <v/>
          </cell>
        </row>
        <row r="228">
          <cell r="A228" t="str">
            <v/>
          </cell>
          <cell r="B228" t="str">
            <v/>
          </cell>
          <cell r="F228" t="str">
            <v/>
          </cell>
          <cell r="G228" t="str">
            <v/>
          </cell>
        </row>
        <row r="229">
          <cell r="A229" t="str">
            <v/>
          </cell>
          <cell r="B229" t="str">
            <v/>
          </cell>
          <cell r="F229" t="str">
            <v/>
          </cell>
          <cell r="G229" t="str">
            <v/>
          </cell>
        </row>
        <row r="230">
          <cell r="A230" t="str">
            <v/>
          </cell>
          <cell r="B230" t="str">
            <v/>
          </cell>
          <cell r="F230" t="str">
            <v/>
          </cell>
          <cell r="G230" t="str">
            <v/>
          </cell>
        </row>
        <row r="231">
          <cell r="A231" t="str">
            <v/>
          </cell>
          <cell r="B231" t="str">
            <v/>
          </cell>
          <cell r="F231" t="str">
            <v/>
          </cell>
          <cell r="G231" t="str">
            <v/>
          </cell>
        </row>
        <row r="232">
          <cell r="A232" t="str">
            <v/>
          </cell>
          <cell r="B232" t="str">
            <v/>
          </cell>
          <cell r="F232" t="str">
            <v/>
          </cell>
          <cell r="G232" t="str">
            <v/>
          </cell>
        </row>
        <row r="233">
          <cell r="A233" t="str">
            <v/>
          </cell>
          <cell r="B233" t="str">
            <v/>
          </cell>
          <cell r="F233" t="str">
            <v/>
          </cell>
          <cell r="G233" t="str">
            <v/>
          </cell>
        </row>
        <row r="234">
          <cell r="A234" t="str">
            <v/>
          </cell>
          <cell r="B234" t="str">
            <v/>
          </cell>
          <cell r="F234" t="str">
            <v/>
          </cell>
          <cell r="G234" t="str">
            <v/>
          </cell>
        </row>
        <row r="235">
          <cell r="A235" t="str">
            <v/>
          </cell>
          <cell r="B235" t="str">
            <v/>
          </cell>
          <cell r="F235" t="str">
            <v/>
          </cell>
          <cell r="G235" t="str">
            <v/>
          </cell>
        </row>
        <row r="236">
          <cell r="A236" t="str">
            <v/>
          </cell>
          <cell r="B236" t="str">
            <v/>
          </cell>
          <cell r="F236" t="str">
            <v/>
          </cell>
          <cell r="G236" t="str">
            <v/>
          </cell>
        </row>
        <row r="237">
          <cell r="A237" t="str">
            <v/>
          </cell>
          <cell r="B237" t="str">
            <v/>
          </cell>
          <cell r="F237" t="str">
            <v/>
          </cell>
          <cell r="G237" t="str">
            <v/>
          </cell>
        </row>
        <row r="238">
          <cell r="A238" t="str">
            <v/>
          </cell>
          <cell r="B238" t="str">
            <v/>
          </cell>
          <cell r="F238" t="str">
            <v/>
          </cell>
          <cell r="G238" t="str">
            <v/>
          </cell>
        </row>
        <row r="239">
          <cell r="A239" t="str">
            <v/>
          </cell>
          <cell r="B239" t="str">
            <v/>
          </cell>
          <cell r="F239" t="str">
            <v/>
          </cell>
          <cell r="G239" t="str">
            <v/>
          </cell>
        </row>
        <row r="240">
          <cell r="A240" t="str">
            <v/>
          </cell>
          <cell r="B240" t="str">
            <v/>
          </cell>
          <cell r="F240" t="str">
            <v/>
          </cell>
          <cell r="G240" t="str">
            <v/>
          </cell>
        </row>
        <row r="241">
          <cell r="A241" t="str">
            <v/>
          </cell>
          <cell r="B241" t="str">
            <v/>
          </cell>
          <cell r="F241" t="str">
            <v/>
          </cell>
          <cell r="G241" t="str">
            <v/>
          </cell>
        </row>
        <row r="242">
          <cell r="A242" t="str">
            <v/>
          </cell>
          <cell r="B242" t="str">
            <v/>
          </cell>
          <cell r="F242" t="str">
            <v/>
          </cell>
          <cell r="G242" t="str">
            <v/>
          </cell>
        </row>
        <row r="243">
          <cell r="A243" t="str">
            <v/>
          </cell>
          <cell r="B243" t="str">
            <v/>
          </cell>
          <cell r="F243" t="str">
            <v/>
          </cell>
          <cell r="G243" t="str">
            <v/>
          </cell>
        </row>
        <row r="244">
          <cell r="A244" t="str">
            <v/>
          </cell>
          <cell r="B244" t="str">
            <v/>
          </cell>
          <cell r="F244" t="str">
            <v/>
          </cell>
          <cell r="G244" t="str">
            <v/>
          </cell>
        </row>
        <row r="245">
          <cell r="A245" t="str">
            <v/>
          </cell>
          <cell r="B245" t="str">
            <v/>
          </cell>
          <cell r="F245" t="str">
            <v/>
          </cell>
          <cell r="G245" t="str">
            <v/>
          </cell>
        </row>
        <row r="246">
          <cell r="A246" t="str">
            <v/>
          </cell>
          <cell r="B246" t="str">
            <v/>
          </cell>
          <cell r="F246" t="str">
            <v/>
          </cell>
          <cell r="G246" t="str">
            <v/>
          </cell>
        </row>
        <row r="247">
          <cell r="A247" t="str">
            <v/>
          </cell>
          <cell r="B247" t="str">
            <v/>
          </cell>
          <cell r="F247" t="str">
            <v/>
          </cell>
          <cell r="G247" t="str">
            <v/>
          </cell>
        </row>
        <row r="248">
          <cell r="A248" t="str">
            <v/>
          </cell>
          <cell r="B248" t="str">
            <v/>
          </cell>
          <cell r="F248" t="str">
            <v/>
          </cell>
          <cell r="G248" t="str">
            <v/>
          </cell>
        </row>
        <row r="249">
          <cell r="A249" t="str">
            <v/>
          </cell>
          <cell r="B249" t="str">
            <v/>
          </cell>
          <cell r="F249" t="str">
            <v/>
          </cell>
          <cell r="G249" t="str">
            <v/>
          </cell>
        </row>
        <row r="250">
          <cell r="A250" t="str">
            <v/>
          </cell>
          <cell r="B250" t="str">
            <v/>
          </cell>
          <cell r="F250" t="str">
            <v/>
          </cell>
          <cell r="G250" t="str">
            <v/>
          </cell>
        </row>
        <row r="251">
          <cell r="A251" t="str">
            <v/>
          </cell>
          <cell r="B251" t="str">
            <v/>
          </cell>
          <cell r="F251" t="str">
            <v/>
          </cell>
          <cell r="G251" t="str">
            <v/>
          </cell>
        </row>
        <row r="252">
          <cell r="A252" t="str">
            <v/>
          </cell>
          <cell r="B252" t="str">
            <v/>
          </cell>
          <cell r="F252" t="str">
            <v/>
          </cell>
          <cell r="G252" t="str">
            <v/>
          </cell>
        </row>
        <row r="253">
          <cell r="A253" t="str">
            <v/>
          </cell>
          <cell r="B253" t="str">
            <v/>
          </cell>
          <cell r="F253" t="str">
            <v/>
          </cell>
          <cell r="G253" t="str">
            <v/>
          </cell>
        </row>
        <row r="254">
          <cell r="A254" t="str">
            <v/>
          </cell>
          <cell r="B254" t="str">
            <v/>
          </cell>
          <cell r="F254" t="str">
            <v/>
          </cell>
          <cell r="G254" t="str">
            <v/>
          </cell>
        </row>
        <row r="255">
          <cell r="A255" t="str">
            <v/>
          </cell>
          <cell r="B255" t="str">
            <v/>
          </cell>
          <cell r="F255" t="str">
            <v/>
          </cell>
          <cell r="G255" t="str">
            <v/>
          </cell>
        </row>
        <row r="256">
          <cell r="A256" t="str">
            <v/>
          </cell>
          <cell r="B256" t="str">
            <v/>
          </cell>
          <cell r="F256" t="str">
            <v/>
          </cell>
          <cell r="G256" t="str">
            <v/>
          </cell>
        </row>
        <row r="257">
          <cell r="A257" t="str">
            <v/>
          </cell>
          <cell r="B257" t="str">
            <v/>
          </cell>
          <cell r="F257" t="str">
            <v/>
          </cell>
          <cell r="G257" t="str">
            <v/>
          </cell>
        </row>
        <row r="258">
          <cell r="A258" t="str">
            <v/>
          </cell>
          <cell r="B258" t="str">
            <v/>
          </cell>
          <cell r="F258" t="str">
            <v/>
          </cell>
          <cell r="G258" t="str">
            <v/>
          </cell>
        </row>
        <row r="259">
          <cell r="A259" t="str">
            <v/>
          </cell>
          <cell r="B259" t="str">
            <v/>
          </cell>
          <cell r="F259" t="str">
            <v/>
          </cell>
          <cell r="G259" t="str">
            <v/>
          </cell>
        </row>
        <row r="260">
          <cell r="A260" t="str">
            <v/>
          </cell>
          <cell r="B260" t="str">
            <v/>
          </cell>
          <cell r="F260" t="str">
            <v/>
          </cell>
          <cell r="G260" t="str">
            <v/>
          </cell>
        </row>
        <row r="261">
          <cell r="A261" t="str">
            <v/>
          </cell>
          <cell r="B261" t="str">
            <v/>
          </cell>
          <cell r="F261" t="str">
            <v/>
          </cell>
          <cell r="G261" t="str">
            <v/>
          </cell>
        </row>
        <row r="262">
          <cell r="A262" t="str">
            <v/>
          </cell>
          <cell r="B262" t="str">
            <v/>
          </cell>
          <cell r="F262" t="str">
            <v/>
          </cell>
          <cell r="G262" t="str">
            <v/>
          </cell>
        </row>
        <row r="263">
          <cell r="A263" t="str">
            <v/>
          </cell>
          <cell r="B263" t="str">
            <v/>
          </cell>
          <cell r="F263" t="str">
            <v/>
          </cell>
          <cell r="G263" t="str">
            <v/>
          </cell>
        </row>
        <row r="264">
          <cell r="A264" t="str">
            <v/>
          </cell>
          <cell r="B264" t="str">
            <v/>
          </cell>
          <cell r="F264" t="str">
            <v/>
          </cell>
          <cell r="G264" t="str">
            <v/>
          </cell>
        </row>
        <row r="265">
          <cell r="A265" t="str">
            <v/>
          </cell>
          <cell r="B265" t="str">
            <v/>
          </cell>
          <cell r="F265" t="str">
            <v/>
          </cell>
          <cell r="G265" t="str">
            <v/>
          </cell>
        </row>
        <row r="266">
          <cell r="A266" t="str">
            <v/>
          </cell>
          <cell r="B266" t="str">
            <v/>
          </cell>
          <cell r="F266" t="str">
            <v/>
          </cell>
          <cell r="G266" t="str">
            <v/>
          </cell>
        </row>
        <row r="267">
          <cell r="A267" t="str">
            <v/>
          </cell>
          <cell r="B267" t="str">
            <v/>
          </cell>
          <cell r="F267" t="str">
            <v/>
          </cell>
          <cell r="G267" t="str">
            <v/>
          </cell>
        </row>
        <row r="268">
          <cell r="A268" t="str">
            <v/>
          </cell>
          <cell r="B268" t="str">
            <v/>
          </cell>
          <cell r="F268" t="str">
            <v/>
          </cell>
          <cell r="G268" t="str">
            <v/>
          </cell>
        </row>
        <row r="269">
          <cell r="A269" t="str">
            <v/>
          </cell>
          <cell r="B269" t="str">
            <v/>
          </cell>
          <cell r="F269" t="str">
            <v/>
          </cell>
          <cell r="G269" t="str">
            <v/>
          </cell>
        </row>
        <row r="270">
          <cell r="A270" t="str">
            <v/>
          </cell>
          <cell r="B270" t="str">
            <v/>
          </cell>
          <cell r="F270" t="str">
            <v/>
          </cell>
          <cell r="G270" t="str">
            <v/>
          </cell>
        </row>
        <row r="271">
          <cell r="A271" t="str">
            <v/>
          </cell>
          <cell r="B271" t="str">
            <v/>
          </cell>
          <cell r="F271" t="str">
            <v/>
          </cell>
          <cell r="G271" t="str">
            <v/>
          </cell>
        </row>
        <row r="272">
          <cell r="A272" t="str">
            <v/>
          </cell>
          <cell r="B272" t="str">
            <v/>
          </cell>
          <cell r="F272" t="str">
            <v/>
          </cell>
          <cell r="G272" t="str">
            <v/>
          </cell>
        </row>
        <row r="273">
          <cell r="A273" t="str">
            <v/>
          </cell>
          <cell r="B273" t="str">
            <v/>
          </cell>
          <cell r="F273" t="str">
            <v/>
          </cell>
          <cell r="G273" t="str">
            <v/>
          </cell>
        </row>
        <row r="274">
          <cell r="A274" t="str">
            <v/>
          </cell>
          <cell r="B274" t="str">
            <v/>
          </cell>
          <cell r="F274" t="str">
            <v/>
          </cell>
          <cell r="G274" t="str">
            <v/>
          </cell>
        </row>
        <row r="275">
          <cell r="A275" t="str">
            <v/>
          </cell>
          <cell r="B275" t="str">
            <v/>
          </cell>
          <cell r="F275" t="str">
            <v/>
          </cell>
          <cell r="G275" t="str">
            <v/>
          </cell>
        </row>
        <row r="276">
          <cell r="A276" t="str">
            <v/>
          </cell>
          <cell r="B276" t="str">
            <v/>
          </cell>
          <cell r="F276" t="str">
            <v/>
          </cell>
          <cell r="G276" t="str">
            <v/>
          </cell>
        </row>
        <row r="277">
          <cell r="A277" t="str">
            <v/>
          </cell>
          <cell r="B277" t="str">
            <v/>
          </cell>
          <cell r="F277" t="str">
            <v/>
          </cell>
          <cell r="G277" t="str">
            <v/>
          </cell>
        </row>
        <row r="278">
          <cell r="A278" t="str">
            <v/>
          </cell>
          <cell r="B278" t="str">
            <v/>
          </cell>
          <cell r="F278" t="str">
            <v/>
          </cell>
          <cell r="G278" t="str">
            <v/>
          </cell>
        </row>
        <row r="279">
          <cell r="A279" t="str">
            <v/>
          </cell>
          <cell r="B279" t="str">
            <v/>
          </cell>
          <cell r="F279" t="str">
            <v/>
          </cell>
          <cell r="G279" t="str">
            <v/>
          </cell>
        </row>
        <row r="280">
          <cell r="A280" t="str">
            <v/>
          </cell>
          <cell r="B280" t="str">
            <v/>
          </cell>
          <cell r="F280" t="str">
            <v/>
          </cell>
          <cell r="G280" t="str">
            <v/>
          </cell>
        </row>
        <row r="281">
          <cell r="A281" t="str">
            <v/>
          </cell>
          <cell r="B281" t="str">
            <v/>
          </cell>
          <cell r="F281" t="str">
            <v/>
          </cell>
          <cell r="G281" t="str">
            <v/>
          </cell>
        </row>
        <row r="282">
          <cell r="A282" t="str">
            <v/>
          </cell>
          <cell r="B282" t="str">
            <v/>
          </cell>
          <cell r="F282" t="str">
            <v/>
          </cell>
          <cell r="G282" t="str">
            <v/>
          </cell>
        </row>
        <row r="283">
          <cell r="A283" t="str">
            <v/>
          </cell>
          <cell r="B283" t="str">
            <v/>
          </cell>
          <cell r="F283" t="str">
            <v/>
          </cell>
          <cell r="G283" t="str">
            <v/>
          </cell>
        </row>
        <row r="284">
          <cell r="A284" t="str">
            <v/>
          </cell>
          <cell r="B284" t="str">
            <v/>
          </cell>
          <cell r="F284" t="str">
            <v/>
          </cell>
          <cell r="G284" t="str">
            <v/>
          </cell>
        </row>
        <row r="285">
          <cell r="A285" t="str">
            <v/>
          </cell>
          <cell r="B285" t="str">
            <v/>
          </cell>
          <cell r="F285" t="str">
            <v/>
          </cell>
          <cell r="G285" t="str">
            <v/>
          </cell>
        </row>
        <row r="286">
          <cell r="A286" t="str">
            <v/>
          </cell>
          <cell r="B286" t="str">
            <v/>
          </cell>
          <cell r="F286" t="str">
            <v/>
          </cell>
          <cell r="G286" t="str">
            <v/>
          </cell>
        </row>
        <row r="287">
          <cell r="A287" t="str">
            <v/>
          </cell>
          <cell r="B287" t="str">
            <v/>
          </cell>
          <cell r="F287" t="str">
            <v/>
          </cell>
          <cell r="G287" t="str">
            <v/>
          </cell>
        </row>
        <row r="288">
          <cell r="A288" t="str">
            <v/>
          </cell>
          <cell r="B288" t="str">
            <v/>
          </cell>
          <cell r="F288" t="str">
            <v/>
          </cell>
          <cell r="G288" t="str">
            <v/>
          </cell>
        </row>
        <row r="289">
          <cell r="A289" t="str">
            <v/>
          </cell>
          <cell r="B289" t="str">
            <v/>
          </cell>
          <cell r="F289" t="str">
            <v/>
          </cell>
          <cell r="G289" t="str">
            <v/>
          </cell>
        </row>
        <row r="290">
          <cell r="A290" t="str">
            <v/>
          </cell>
          <cell r="B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F1003" t="str">
            <v/>
          </cell>
          <cell r="G1003" t="str">
            <v/>
          </cell>
        </row>
        <row r="1004">
          <cell r="A1004" t="str">
            <v/>
          </cell>
          <cell r="B1004" t="str">
            <v/>
          </cell>
          <cell r="F1004" t="str">
            <v/>
          </cell>
          <cell r="G1004" t="str">
            <v/>
          </cell>
        </row>
        <row r="1005">
          <cell r="A1005" t="str">
            <v/>
          </cell>
          <cell r="B1005" t="str">
            <v/>
          </cell>
          <cell r="F1005" t="str">
            <v/>
          </cell>
          <cell r="G1005" t="str">
            <v/>
          </cell>
        </row>
        <row r="1006">
          <cell r="A1006" t="str">
            <v/>
          </cell>
          <cell r="B1006" t="str">
            <v/>
          </cell>
          <cell r="F1006" t="str">
            <v/>
          </cell>
          <cell r="G1006" t="str">
            <v/>
          </cell>
        </row>
        <row r="1007">
          <cell r="A1007" t="str">
            <v/>
          </cell>
          <cell r="B1007" t="str">
            <v/>
          </cell>
          <cell r="F1007" t="str">
            <v/>
          </cell>
          <cell r="G1007" t="str">
            <v/>
          </cell>
        </row>
        <row r="1008">
          <cell r="A1008" t="str">
            <v/>
          </cell>
          <cell r="B1008" t="str">
            <v/>
          </cell>
          <cell r="F1008" t="str">
            <v/>
          </cell>
          <cell r="G1008" t="str">
            <v/>
          </cell>
        </row>
        <row r="1009">
          <cell r="A1009" t="str">
            <v/>
          </cell>
          <cell r="B1009" t="str">
            <v/>
          </cell>
          <cell r="F1009" t="str">
            <v/>
          </cell>
          <cell r="G1009" t="str">
            <v/>
          </cell>
        </row>
        <row r="1010">
          <cell r="A1010" t="str">
            <v/>
          </cell>
          <cell r="B1010" t="str">
            <v/>
          </cell>
          <cell r="F1010" t="str">
            <v/>
          </cell>
          <cell r="G1010" t="str">
            <v/>
          </cell>
        </row>
        <row r="1011">
          <cell r="A1011" t="str">
            <v/>
          </cell>
          <cell r="B1011" t="str">
            <v/>
          </cell>
          <cell r="F1011" t="str">
            <v/>
          </cell>
          <cell r="G1011" t="str">
            <v/>
          </cell>
        </row>
        <row r="1012">
          <cell r="A1012" t="str">
            <v/>
          </cell>
          <cell r="B1012" t="str">
            <v/>
          </cell>
          <cell r="F1012" t="str">
            <v/>
          </cell>
          <cell r="G1012" t="str">
            <v/>
          </cell>
        </row>
        <row r="1013">
          <cell r="A1013" t="str">
            <v/>
          </cell>
          <cell r="B1013" t="str">
            <v/>
          </cell>
          <cell r="F1013" t="str">
            <v/>
          </cell>
          <cell r="G1013" t="str">
            <v/>
          </cell>
        </row>
        <row r="1014">
          <cell r="A1014" t="str">
            <v/>
          </cell>
          <cell r="B1014" t="str">
            <v/>
          </cell>
          <cell r="F1014" t="str">
            <v/>
          </cell>
          <cell r="G1014" t="str">
            <v/>
          </cell>
        </row>
        <row r="1015">
          <cell r="A1015" t="str">
            <v/>
          </cell>
          <cell r="B1015" t="str">
            <v/>
          </cell>
          <cell r="F1015" t="str">
            <v/>
          </cell>
          <cell r="G1015" t="str">
            <v/>
          </cell>
        </row>
        <row r="1016">
          <cell r="A1016" t="str">
            <v/>
          </cell>
          <cell r="B1016" t="str">
            <v/>
          </cell>
          <cell r="F1016" t="str">
            <v/>
          </cell>
          <cell r="G1016" t="str">
            <v/>
          </cell>
        </row>
        <row r="1017">
          <cell r="A1017" t="str">
            <v/>
          </cell>
          <cell r="B1017" t="str">
            <v/>
          </cell>
          <cell r="F1017" t="str">
            <v/>
          </cell>
          <cell r="G1017" t="str">
            <v/>
          </cell>
        </row>
        <row r="1018">
          <cell r="A1018" t="str">
            <v/>
          </cell>
          <cell r="B1018" t="str">
            <v/>
          </cell>
          <cell r="F1018" t="str">
            <v/>
          </cell>
          <cell r="G1018" t="str">
            <v/>
          </cell>
        </row>
        <row r="1019">
          <cell r="A1019" t="str">
            <v/>
          </cell>
          <cell r="B1019" t="str">
            <v/>
          </cell>
          <cell r="F1019" t="str">
            <v/>
          </cell>
          <cell r="G1019" t="str">
            <v/>
          </cell>
        </row>
        <row r="1020">
          <cell r="A1020" t="str">
            <v/>
          </cell>
          <cell r="B1020" t="str">
            <v/>
          </cell>
          <cell r="F1020" t="str">
            <v/>
          </cell>
          <cell r="G1020" t="str">
            <v/>
          </cell>
        </row>
        <row r="1021">
          <cell r="A1021" t="str">
            <v/>
          </cell>
          <cell r="B1021" t="str">
            <v/>
          </cell>
          <cell r="F1021" t="str">
            <v/>
          </cell>
          <cell r="G1021" t="str">
            <v/>
          </cell>
        </row>
        <row r="1022">
          <cell r="A1022" t="str">
            <v/>
          </cell>
          <cell r="B1022" t="str">
            <v/>
          </cell>
          <cell r="F1022" t="str">
            <v/>
          </cell>
          <cell r="G1022" t="str">
            <v/>
          </cell>
        </row>
        <row r="1023">
          <cell r="A1023" t="str">
            <v/>
          </cell>
          <cell r="B1023" t="str">
            <v/>
          </cell>
          <cell r="F1023" t="str">
            <v/>
          </cell>
          <cell r="G1023" t="str">
            <v/>
          </cell>
        </row>
        <row r="1024">
          <cell r="A1024" t="str">
            <v/>
          </cell>
          <cell r="B1024" t="str">
            <v/>
          </cell>
          <cell r="F1024" t="str">
            <v/>
          </cell>
          <cell r="G1024" t="str">
            <v/>
          </cell>
        </row>
        <row r="1025">
          <cell r="A1025" t="str">
            <v/>
          </cell>
          <cell r="B1025" t="str">
            <v/>
          </cell>
          <cell r="F1025" t="str">
            <v/>
          </cell>
          <cell r="G1025" t="str">
            <v/>
          </cell>
        </row>
        <row r="1026">
          <cell r="A1026" t="str">
            <v/>
          </cell>
          <cell r="B1026" t="str">
            <v/>
          </cell>
          <cell r="F1026" t="str">
            <v/>
          </cell>
          <cell r="G1026" t="str">
            <v/>
          </cell>
        </row>
        <row r="1027">
          <cell r="A1027" t="str">
            <v/>
          </cell>
          <cell r="B1027" t="str">
            <v/>
          </cell>
          <cell r="F1027" t="str">
            <v/>
          </cell>
          <cell r="G1027" t="str">
            <v/>
          </cell>
        </row>
        <row r="1028">
          <cell r="A1028" t="str">
            <v/>
          </cell>
          <cell r="B1028" t="str">
            <v/>
          </cell>
          <cell r="F1028" t="str">
            <v/>
          </cell>
          <cell r="G1028" t="str">
            <v/>
          </cell>
        </row>
        <row r="1029">
          <cell r="A1029" t="str">
            <v/>
          </cell>
          <cell r="B1029" t="str">
            <v/>
          </cell>
          <cell r="F1029" t="str">
            <v/>
          </cell>
          <cell r="G1029" t="str">
            <v/>
          </cell>
        </row>
        <row r="1030">
          <cell r="A1030" t="str">
            <v/>
          </cell>
          <cell r="B1030" t="str">
            <v/>
          </cell>
          <cell r="F1030" t="str">
            <v/>
          </cell>
          <cell r="G1030" t="str">
            <v/>
          </cell>
        </row>
        <row r="1031">
          <cell r="A1031" t="str">
            <v/>
          </cell>
          <cell r="B1031" t="str">
            <v/>
          </cell>
          <cell r="F1031" t="str">
            <v/>
          </cell>
          <cell r="G1031" t="str">
            <v/>
          </cell>
        </row>
        <row r="1032">
          <cell r="A1032" t="str">
            <v/>
          </cell>
          <cell r="B1032" t="str">
            <v/>
          </cell>
          <cell r="F1032" t="str">
            <v/>
          </cell>
          <cell r="G1032" t="str">
            <v/>
          </cell>
        </row>
        <row r="1033">
          <cell r="A1033" t="str">
            <v/>
          </cell>
          <cell r="B1033" t="str">
            <v/>
          </cell>
          <cell r="F1033" t="str">
            <v/>
          </cell>
          <cell r="G1033" t="str">
            <v/>
          </cell>
        </row>
        <row r="1034">
          <cell r="A1034" t="str">
            <v/>
          </cell>
          <cell r="B1034" t="str">
            <v/>
          </cell>
          <cell r="F1034" t="str">
            <v/>
          </cell>
          <cell r="G1034" t="str">
            <v/>
          </cell>
        </row>
        <row r="1035">
          <cell r="A1035" t="str">
            <v/>
          </cell>
          <cell r="B1035" t="str">
            <v/>
          </cell>
          <cell r="F1035" t="str">
            <v/>
          </cell>
          <cell r="G1035" t="str">
            <v/>
          </cell>
        </row>
        <row r="1036">
          <cell r="A1036" t="str">
            <v/>
          </cell>
          <cell r="B1036" t="str">
            <v/>
          </cell>
          <cell r="F1036" t="str">
            <v/>
          </cell>
          <cell r="G1036" t="str">
            <v/>
          </cell>
        </row>
        <row r="1037">
          <cell r="A1037" t="str">
            <v/>
          </cell>
          <cell r="B1037" t="str">
            <v/>
          </cell>
          <cell r="F1037" t="str">
            <v/>
          </cell>
          <cell r="G1037" t="str">
            <v/>
          </cell>
        </row>
        <row r="1038">
          <cell r="A1038" t="str">
            <v/>
          </cell>
          <cell r="B1038" t="str">
            <v/>
          </cell>
          <cell r="F1038" t="str">
            <v/>
          </cell>
          <cell r="G1038" t="str">
            <v/>
          </cell>
        </row>
        <row r="1039">
          <cell r="A1039" t="str">
            <v/>
          </cell>
          <cell r="B1039" t="str">
            <v/>
          </cell>
          <cell r="F1039" t="str">
            <v/>
          </cell>
          <cell r="G1039" t="str">
            <v/>
          </cell>
        </row>
        <row r="1040">
          <cell r="A1040" t="str">
            <v/>
          </cell>
          <cell r="B1040" t="str">
            <v/>
          </cell>
          <cell r="F1040" t="str">
            <v/>
          </cell>
          <cell r="G1040" t="str">
            <v/>
          </cell>
        </row>
        <row r="1041">
          <cell r="A1041" t="str">
            <v/>
          </cell>
          <cell r="B1041" t="str">
            <v/>
          </cell>
          <cell r="F1041" t="str">
            <v/>
          </cell>
          <cell r="G1041" t="str">
            <v/>
          </cell>
        </row>
        <row r="1042">
          <cell r="A1042" t="str">
            <v/>
          </cell>
          <cell r="B1042" t="str">
            <v/>
          </cell>
          <cell r="F1042" t="str">
            <v/>
          </cell>
          <cell r="G1042" t="str">
            <v/>
          </cell>
        </row>
        <row r="1043">
          <cell r="A1043" t="str">
            <v/>
          </cell>
          <cell r="B1043" t="str">
            <v/>
          </cell>
          <cell r="F1043" t="str">
            <v/>
          </cell>
          <cell r="G1043" t="str">
            <v/>
          </cell>
        </row>
        <row r="1044">
          <cell r="A1044" t="str">
            <v/>
          </cell>
          <cell r="B1044" t="str">
            <v/>
          </cell>
          <cell r="F1044" t="str">
            <v/>
          </cell>
          <cell r="G1044" t="str">
            <v/>
          </cell>
        </row>
        <row r="1045">
          <cell r="A1045" t="str">
            <v/>
          </cell>
          <cell r="B1045" t="str">
            <v/>
          </cell>
          <cell r="F1045" t="str">
            <v/>
          </cell>
          <cell r="G1045" t="str">
            <v/>
          </cell>
        </row>
        <row r="1046">
          <cell r="A1046" t="str">
            <v/>
          </cell>
          <cell r="B1046" t="str">
            <v/>
          </cell>
          <cell r="F1046" t="str">
            <v/>
          </cell>
          <cell r="G1046" t="str">
            <v/>
          </cell>
        </row>
        <row r="1047">
          <cell r="A1047" t="str">
            <v/>
          </cell>
          <cell r="B1047" t="str">
            <v/>
          </cell>
          <cell r="F1047" t="str">
            <v/>
          </cell>
          <cell r="G1047" t="str">
            <v/>
          </cell>
        </row>
        <row r="1048">
          <cell r="A1048" t="str">
            <v/>
          </cell>
          <cell r="B1048" t="str">
            <v/>
          </cell>
          <cell r="F1048" t="str">
            <v/>
          </cell>
          <cell r="G1048" t="str">
            <v/>
          </cell>
        </row>
        <row r="1049">
          <cell r="A1049" t="str">
            <v/>
          </cell>
          <cell r="B1049" t="str">
            <v/>
          </cell>
          <cell r="F1049" t="str">
            <v/>
          </cell>
          <cell r="G1049" t="str">
            <v/>
          </cell>
        </row>
        <row r="1050">
          <cell r="A1050" t="str">
            <v/>
          </cell>
          <cell r="B1050" t="str">
            <v/>
          </cell>
          <cell r="F1050" t="str">
            <v/>
          </cell>
          <cell r="G1050" t="str">
            <v/>
          </cell>
        </row>
        <row r="1051">
          <cell r="A1051" t="str">
            <v/>
          </cell>
          <cell r="B1051" t="str">
            <v/>
          </cell>
          <cell r="F1051" t="str">
            <v/>
          </cell>
          <cell r="G1051" t="str">
            <v/>
          </cell>
        </row>
        <row r="1052">
          <cell r="A1052" t="str">
            <v/>
          </cell>
          <cell r="B1052" t="str">
            <v/>
          </cell>
          <cell r="F1052" t="str">
            <v/>
          </cell>
          <cell r="G1052" t="str">
            <v/>
          </cell>
        </row>
        <row r="1053">
          <cell r="A1053" t="str">
            <v/>
          </cell>
          <cell r="B1053" t="str">
            <v/>
          </cell>
          <cell r="F1053" t="str">
            <v/>
          </cell>
          <cell r="G1053" t="str">
            <v/>
          </cell>
        </row>
        <row r="1054">
          <cell r="A1054" t="str">
            <v/>
          </cell>
          <cell r="B1054" t="str">
            <v/>
          </cell>
          <cell r="F1054" t="str">
            <v/>
          </cell>
          <cell r="G1054" t="str">
            <v/>
          </cell>
        </row>
        <row r="1055">
          <cell r="A1055" t="str">
            <v/>
          </cell>
          <cell r="B1055" t="str">
            <v/>
          </cell>
          <cell r="F1055" t="str">
            <v/>
          </cell>
          <cell r="G1055" t="str">
            <v/>
          </cell>
        </row>
        <row r="1056">
          <cell r="A1056" t="str">
            <v/>
          </cell>
          <cell r="B1056" t="str">
            <v/>
          </cell>
          <cell r="F1056" t="str">
            <v/>
          </cell>
          <cell r="G1056" t="str">
            <v/>
          </cell>
        </row>
        <row r="1057">
          <cell r="A1057" t="str">
            <v/>
          </cell>
          <cell r="B1057" t="str">
            <v/>
          </cell>
          <cell r="F1057" t="str">
            <v/>
          </cell>
          <cell r="G1057" t="str">
            <v/>
          </cell>
        </row>
        <row r="1058">
          <cell r="A1058" t="str">
            <v/>
          </cell>
          <cell r="B1058" t="str">
            <v/>
          </cell>
          <cell r="F1058" t="str">
            <v/>
          </cell>
          <cell r="G1058" t="str">
            <v/>
          </cell>
        </row>
        <row r="1059">
          <cell r="A1059" t="str">
            <v/>
          </cell>
          <cell r="B1059" t="str">
            <v/>
          </cell>
          <cell r="F1059" t="str">
            <v/>
          </cell>
          <cell r="G1059" t="str">
            <v/>
          </cell>
        </row>
        <row r="1060">
          <cell r="A1060" t="str">
            <v/>
          </cell>
          <cell r="B1060" t="str">
            <v/>
          </cell>
          <cell r="F1060" t="str">
            <v/>
          </cell>
          <cell r="G1060" t="str">
            <v/>
          </cell>
        </row>
        <row r="1061">
          <cell r="A1061" t="str">
            <v/>
          </cell>
          <cell r="B1061" t="str">
            <v/>
          </cell>
          <cell r="F1061" t="str">
            <v/>
          </cell>
          <cell r="G1061" t="str">
            <v/>
          </cell>
        </row>
        <row r="1062">
          <cell r="A1062" t="str">
            <v/>
          </cell>
          <cell r="B1062" t="str">
            <v/>
          </cell>
          <cell r="F1062" t="str">
            <v/>
          </cell>
          <cell r="G1062" t="str">
            <v/>
          </cell>
        </row>
        <row r="1063">
          <cell r="A1063" t="str">
            <v/>
          </cell>
          <cell r="B1063" t="str">
            <v/>
          </cell>
          <cell r="F1063" t="str">
            <v/>
          </cell>
          <cell r="G1063" t="str">
            <v/>
          </cell>
        </row>
        <row r="1064">
          <cell r="A1064" t="str">
            <v/>
          </cell>
          <cell r="B1064" t="str">
            <v/>
          </cell>
          <cell r="F1064" t="str">
            <v/>
          </cell>
          <cell r="G1064" t="str">
            <v/>
          </cell>
        </row>
        <row r="1065">
          <cell r="A1065" t="str">
            <v/>
          </cell>
          <cell r="B1065" t="str">
            <v/>
          </cell>
          <cell r="F1065" t="str">
            <v/>
          </cell>
          <cell r="G1065" t="str">
            <v/>
          </cell>
        </row>
        <row r="1066">
          <cell r="A1066" t="str">
            <v/>
          </cell>
          <cell r="B1066" t="str">
            <v/>
          </cell>
          <cell r="F1066" t="str">
            <v/>
          </cell>
          <cell r="G1066" t="str">
            <v/>
          </cell>
        </row>
        <row r="1067">
          <cell r="A1067" t="str">
            <v/>
          </cell>
          <cell r="B1067" t="str">
            <v/>
          </cell>
          <cell r="F1067" t="str">
            <v/>
          </cell>
          <cell r="G1067" t="str">
            <v/>
          </cell>
        </row>
        <row r="1068">
          <cell r="A1068" t="str">
            <v/>
          </cell>
          <cell r="B1068" t="str">
            <v/>
          </cell>
          <cell r="F1068" t="str">
            <v/>
          </cell>
          <cell r="G1068" t="str">
            <v/>
          </cell>
        </row>
        <row r="1069">
          <cell r="A1069" t="str">
            <v/>
          </cell>
          <cell r="B1069" t="str">
            <v/>
          </cell>
          <cell r="F1069" t="str">
            <v/>
          </cell>
          <cell r="G1069" t="str">
            <v/>
          </cell>
        </row>
        <row r="1070">
          <cell r="A1070" t="str">
            <v/>
          </cell>
          <cell r="B1070" t="str">
            <v/>
          </cell>
          <cell r="F1070" t="str">
            <v/>
          </cell>
          <cell r="G1070" t="str">
            <v/>
          </cell>
        </row>
        <row r="1071">
          <cell r="A1071" t="str">
            <v/>
          </cell>
          <cell r="B1071" t="str">
            <v/>
          </cell>
          <cell r="F1071" t="str">
            <v/>
          </cell>
          <cell r="G1071" t="str">
            <v/>
          </cell>
        </row>
        <row r="1072">
          <cell r="A1072" t="str">
            <v/>
          </cell>
          <cell r="B1072" t="str">
            <v/>
          </cell>
          <cell r="F1072" t="str">
            <v/>
          </cell>
          <cell r="G1072" t="str">
            <v/>
          </cell>
        </row>
        <row r="1073">
          <cell r="A1073" t="str">
            <v/>
          </cell>
          <cell r="B1073" t="str">
            <v/>
          </cell>
          <cell r="F1073" t="str">
            <v/>
          </cell>
          <cell r="G1073" t="str">
            <v/>
          </cell>
        </row>
        <row r="1074">
          <cell r="A1074" t="str">
            <v/>
          </cell>
          <cell r="B1074" t="str">
            <v/>
          </cell>
          <cell r="F1074" t="str">
            <v/>
          </cell>
          <cell r="G1074" t="str">
            <v/>
          </cell>
        </row>
        <row r="1075">
          <cell r="A1075" t="str">
            <v/>
          </cell>
          <cell r="B1075" t="str">
            <v/>
          </cell>
          <cell r="F1075" t="str">
            <v/>
          </cell>
          <cell r="G1075" t="str">
            <v/>
          </cell>
        </row>
        <row r="1076">
          <cell r="A1076" t="str">
            <v/>
          </cell>
          <cell r="B1076" t="str">
            <v/>
          </cell>
          <cell r="F1076" t="str">
            <v/>
          </cell>
          <cell r="G1076" t="str">
            <v/>
          </cell>
        </row>
        <row r="1077">
          <cell r="A1077" t="str">
            <v/>
          </cell>
          <cell r="B1077" t="str">
            <v/>
          </cell>
          <cell r="F1077" t="str">
            <v/>
          </cell>
          <cell r="G1077" t="str">
            <v/>
          </cell>
        </row>
        <row r="1078">
          <cell r="A1078" t="str">
            <v/>
          </cell>
          <cell r="B1078" t="str">
            <v/>
          </cell>
          <cell r="F1078" t="str">
            <v/>
          </cell>
          <cell r="G1078" t="str">
            <v/>
          </cell>
        </row>
        <row r="1079">
          <cell r="A1079" t="str">
            <v/>
          </cell>
          <cell r="B1079" t="str">
            <v/>
          </cell>
          <cell r="F1079" t="str">
            <v/>
          </cell>
          <cell r="G1079" t="str">
            <v/>
          </cell>
        </row>
        <row r="1080">
          <cell r="A1080" t="str">
            <v/>
          </cell>
          <cell r="B1080" t="str">
            <v/>
          </cell>
          <cell r="F1080" t="str">
            <v/>
          </cell>
          <cell r="G1080" t="str">
            <v/>
          </cell>
        </row>
        <row r="1081">
          <cell r="A1081" t="str">
            <v/>
          </cell>
          <cell r="B1081" t="str">
            <v/>
          </cell>
          <cell r="F1081" t="str">
            <v/>
          </cell>
          <cell r="G1081" t="str">
            <v/>
          </cell>
        </row>
        <row r="1082">
          <cell r="A1082" t="str">
            <v/>
          </cell>
          <cell r="B1082" t="str">
            <v/>
          </cell>
          <cell r="F1082" t="str">
            <v/>
          </cell>
          <cell r="G1082" t="str">
            <v/>
          </cell>
        </row>
        <row r="1083">
          <cell r="A1083" t="str">
            <v/>
          </cell>
          <cell r="B1083" t="str">
            <v/>
          </cell>
          <cell r="F1083" t="str">
            <v/>
          </cell>
          <cell r="G1083" t="str">
            <v/>
          </cell>
        </row>
        <row r="1084">
          <cell r="A1084" t="str">
            <v/>
          </cell>
          <cell r="B1084" t="str">
            <v/>
          </cell>
          <cell r="F1084" t="str">
            <v/>
          </cell>
          <cell r="G1084" t="str">
            <v/>
          </cell>
        </row>
        <row r="1085">
          <cell r="A1085" t="str">
            <v/>
          </cell>
          <cell r="B1085" t="str">
            <v/>
          </cell>
          <cell r="F1085" t="str">
            <v/>
          </cell>
          <cell r="G1085" t="str">
            <v/>
          </cell>
        </row>
        <row r="1086">
          <cell r="A1086" t="str">
            <v/>
          </cell>
          <cell r="B1086" t="str">
            <v/>
          </cell>
          <cell r="F1086" t="str">
            <v/>
          </cell>
          <cell r="G1086" t="str">
            <v/>
          </cell>
        </row>
        <row r="1087">
          <cell r="A1087" t="str">
            <v/>
          </cell>
          <cell r="B1087" t="str">
            <v/>
          </cell>
          <cell r="F1087" t="str">
            <v/>
          </cell>
          <cell r="G1087" t="str">
            <v/>
          </cell>
        </row>
        <row r="1088">
          <cell r="A1088" t="str">
            <v/>
          </cell>
          <cell r="B1088" t="str">
            <v/>
          </cell>
          <cell r="F1088" t="str">
            <v/>
          </cell>
          <cell r="G1088" t="str">
            <v/>
          </cell>
        </row>
        <row r="1089">
          <cell r="A1089" t="str">
            <v/>
          </cell>
          <cell r="B1089" t="str">
            <v/>
          </cell>
          <cell r="F1089" t="str">
            <v/>
          </cell>
          <cell r="G1089" t="str">
            <v/>
          </cell>
        </row>
        <row r="1090">
          <cell r="A1090" t="str">
            <v/>
          </cell>
          <cell r="B1090" t="str">
            <v/>
          </cell>
          <cell r="F1090" t="str">
            <v/>
          </cell>
          <cell r="G1090" t="str">
            <v/>
          </cell>
        </row>
        <row r="1091">
          <cell r="A1091" t="str">
            <v/>
          </cell>
          <cell r="B1091" t="str">
            <v/>
          </cell>
          <cell r="F1091" t="str">
            <v/>
          </cell>
          <cell r="G1091" t="str">
            <v/>
          </cell>
        </row>
        <row r="1092">
          <cell r="A1092" t="str">
            <v/>
          </cell>
          <cell r="B1092" t="str">
            <v/>
          </cell>
          <cell r="F1092" t="str">
            <v/>
          </cell>
          <cell r="G1092" t="str">
            <v/>
          </cell>
        </row>
        <row r="1093">
          <cell r="A1093" t="str">
            <v/>
          </cell>
          <cell r="B1093" t="str">
            <v/>
          </cell>
          <cell r="F1093" t="str">
            <v/>
          </cell>
          <cell r="G1093" t="str">
            <v/>
          </cell>
        </row>
        <row r="1094">
          <cell r="A1094" t="str">
            <v/>
          </cell>
          <cell r="B1094" t="str">
            <v/>
          </cell>
          <cell r="F1094" t="str">
            <v/>
          </cell>
          <cell r="G1094" t="str">
            <v/>
          </cell>
        </row>
        <row r="1095">
          <cell r="A1095" t="str">
            <v/>
          </cell>
          <cell r="B1095" t="str">
            <v/>
          </cell>
          <cell r="F1095" t="str">
            <v/>
          </cell>
          <cell r="G1095" t="str">
            <v/>
          </cell>
        </row>
        <row r="1096">
          <cell r="A1096" t="str">
            <v/>
          </cell>
          <cell r="B1096" t="str">
            <v/>
          </cell>
          <cell r="F1096" t="str">
            <v/>
          </cell>
          <cell r="G1096" t="str">
            <v/>
          </cell>
        </row>
        <row r="1097">
          <cell r="A1097" t="str">
            <v/>
          </cell>
          <cell r="B1097" t="str">
            <v/>
          </cell>
          <cell r="F1097" t="str">
            <v/>
          </cell>
          <cell r="G1097" t="str">
            <v/>
          </cell>
        </row>
        <row r="1098">
          <cell r="A1098" t="str">
            <v/>
          </cell>
          <cell r="B1098" t="str">
            <v/>
          </cell>
          <cell r="F1098" t="str">
            <v/>
          </cell>
          <cell r="G1098" t="str">
            <v/>
          </cell>
        </row>
        <row r="1099">
          <cell r="A1099" t="str">
            <v/>
          </cell>
          <cell r="B1099" t="str">
            <v/>
          </cell>
          <cell r="F1099" t="str">
            <v/>
          </cell>
          <cell r="G1099" t="str">
            <v/>
          </cell>
        </row>
        <row r="1100">
          <cell r="A1100" t="str">
            <v/>
          </cell>
          <cell r="B1100" t="str">
            <v/>
          </cell>
          <cell r="F1100" t="str">
            <v/>
          </cell>
          <cell r="G1100" t="str">
            <v/>
          </cell>
        </row>
        <row r="1101">
          <cell r="A1101" t="str">
            <v/>
          </cell>
          <cell r="B1101" t="str">
            <v/>
          </cell>
          <cell r="F1101" t="str">
            <v/>
          </cell>
          <cell r="G1101" t="str">
            <v/>
          </cell>
        </row>
        <row r="1102">
          <cell r="A1102" t="str">
            <v/>
          </cell>
          <cell r="B1102" t="str">
            <v/>
          </cell>
          <cell r="F1102" t="str">
            <v/>
          </cell>
          <cell r="G1102" t="str">
            <v/>
          </cell>
        </row>
        <row r="1103">
          <cell r="A1103" t="str">
            <v/>
          </cell>
          <cell r="B1103" t="str">
            <v/>
          </cell>
          <cell r="F1103" t="str">
            <v/>
          </cell>
          <cell r="G1103" t="str">
            <v/>
          </cell>
        </row>
        <row r="1104">
          <cell r="A1104" t="str">
            <v/>
          </cell>
          <cell r="B1104" t="str">
            <v/>
          </cell>
          <cell r="F1104" t="str">
            <v/>
          </cell>
          <cell r="G1104" t="str">
            <v/>
          </cell>
        </row>
        <row r="1105">
          <cell r="A1105" t="str">
            <v/>
          </cell>
          <cell r="B1105" t="str">
            <v/>
          </cell>
          <cell r="F1105" t="str">
            <v/>
          </cell>
          <cell r="G1105" t="str">
            <v/>
          </cell>
        </row>
        <row r="1106">
          <cell r="A1106" t="str">
            <v/>
          </cell>
          <cell r="B1106" t="str">
            <v/>
          </cell>
          <cell r="F1106" t="str">
            <v/>
          </cell>
          <cell r="G1106" t="str">
            <v/>
          </cell>
        </row>
        <row r="1107">
          <cell r="A1107" t="str">
            <v/>
          </cell>
          <cell r="B1107" t="str">
            <v/>
          </cell>
          <cell r="F1107" t="str">
            <v/>
          </cell>
          <cell r="G1107" t="str">
            <v/>
          </cell>
        </row>
        <row r="1108">
          <cell r="A1108" t="str">
            <v/>
          </cell>
          <cell r="B1108" t="str">
            <v/>
          </cell>
          <cell r="F1108" t="str">
            <v/>
          </cell>
          <cell r="G1108" t="str">
            <v/>
          </cell>
        </row>
        <row r="1109">
          <cell r="A1109" t="str">
            <v/>
          </cell>
          <cell r="B1109" t="str">
            <v/>
          </cell>
          <cell r="F1109" t="str">
            <v/>
          </cell>
          <cell r="G1109" t="str">
            <v/>
          </cell>
        </row>
        <row r="1110">
          <cell r="A1110" t="str">
            <v/>
          </cell>
          <cell r="B1110" t="str">
            <v/>
          </cell>
          <cell r="F1110" t="str">
            <v/>
          </cell>
          <cell r="G1110" t="str">
            <v/>
          </cell>
        </row>
        <row r="1111">
          <cell r="A1111" t="str">
            <v/>
          </cell>
          <cell r="B1111" t="str">
            <v/>
          </cell>
          <cell r="F1111" t="str">
            <v/>
          </cell>
          <cell r="G1111" t="str">
            <v/>
          </cell>
        </row>
        <row r="1112">
          <cell r="A1112" t="str">
            <v/>
          </cell>
          <cell r="B1112" t="str">
            <v/>
          </cell>
          <cell r="F1112" t="str">
            <v/>
          </cell>
          <cell r="G1112" t="str">
            <v/>
          </cell>
        </row>
        <row r="1113">
          <cell r="A1113" t="str">
            <v/>
          </cell>
          <cell r="B1113" t="str">
            <v/>
          </cell>
          <cell r="F1113" t="str">
            <v/>
          </cell>
          <cell r="G1113" t="str">
            <v/>
          </cell>
        </row>
        <row r="1114">
          <cell r="A1114" t="str">
            <v/>
          </cell>
          <cell r="B1114" t="str">
            <v/>
          </cell>
          <cell r="F1114" t="str">
            <v/>
          </cell>
          <cell r="G1114" t="str">
            <v/>
          </cell>
        </row>
        <row r="1115">
          <cell r="A1115" t="str">
            <v/>
          </cell>
          <cell r="B1115" t="str">
            <v/>
          </cell>
          <cell r="F1115" t="str">
            <v/>
          </cell>
          <cell r="G1115" t="str">
            <v/>
          </cell>
        </row>
        <row r="1116">
          <cell r="A1116" t="str">
            <v/>
          </cell>
          <cell r="B1116" t="str">
            <v/>
          </cell>
          <cell r="F1116" t="str">
            <v/>
          </cell>
          <cell r="G1116" t="str">
            <v/>
          </cell>
        </row>
        <row r="1117">
          <cell r="A1117" t="str">
            <v/>
          </cell>
          <cell r="B1117" t="str">
            <v/>
          </cell>
          <cell r="F1117" t="str">
            <v/>
          </cell>
          <cell r="G1117" t="str">
            <v/>
          </cell>
        </row>
        <row r="1118">
          <cell r="A1118" t="str">
            <v/>
          </cell>
          <cell r="B1118" t="str">
            <v/>
          </cell>
          <cell r="F1118" t="str">
            <v/>
          </cell>
          <cell r="G1118" t="str">
            <v/>
          </cell>
        </row>
        <row r="1119">
          <cell r="A1119" t="str">
            <v/>
          </cell>
          <cell r="B1119" t="str">
            <v/>
          </cell>
          <cell r="F1119" t="str">
            <v/>
          </cell>
          <cell r="G1119" t="str">
            <v/>
          </cell>
        </row>
        <row r="1120">
          <cell r="A1120" t="str">
            <v/>
          </cell>
          <cell r="B1120" t="str">
            <v/>
          </cell>
          <cell r="F1120" t="str">
            <v/>
          </cell>
          <cell r="G1120" t="str">
            <v/>
          </cell>
        </row>
        <row r="1121">
          <cell r="A1121" t="str">
            <v/>
          </cell>
          <cell r="B1121" t="str">
            <v/>
          </cell>
          <cell r="F1121" t="str">
            <v/>
          </cell>
          <cell r="G1121" t="str">
            <v/>
          </cell>
        </row>
        <row r="1122">
          <cell r="A1122" t="str">
            <v/>
          </cell>
          <cell r="B1122" t="str">
            <v/>
          </cell>
          <cell r="F1122" t="str">
            <v/>
          </cell>
          <cell r="G1122" t="str">
            <v/>
          </cell>
        </row>
        <row r="1123">
          <cell r="A1123" t="str">
            <v/>
          </cell>
          <cell r="B1123" t="str">
            <v/>
          </cell>
          <cell r="F1123" t="str">
            <v/>
          </cell>
          <cell r="G1123" t="str">
            <v/>
          </cell>
        </row>
        <row r="1124">
          <cell r="A1124" t="str">
            <v/>
          </cell>
          <cell r="B1124" t="str">
            <v/>
          </cell>
          <cell r="F1124" t="str">
            <v/>
          </cell>
          <cell r="G1124" t="str">
            <v/>
          </cell>
        </row>
        <row r="1125">
          <cell r="A1125" t="str">
            <v/>
          </cell>
          <cell r="B1125" t="str">
            <v/>
          </cell>
          <cell r="F1125" t="str">
            <v/>
          </cell>
          <cell r="G1125" t="str">
            <v/>
          </cell>
        </row>
        <row r="1126">
          <cell r="A1126" t="str">
            <v/>
          </cell>
          <cell r="B1126" t="str">
            <v/>
          </cell>
          <cell r="F1126" t="str">
            <v/>
          </cell>
          <cell r="G1126" t="str">
            <v/>
          </cell>
        </row>
        <row r="1127">
          <cell r="A1127" t="str">
            <v/>
          </cell>
          <cell r="B1127" t="str">
            <v/>
          </cell>
          <cell r="F1127" t="str">
            <v/>
          </cell>
          <cell r="G1127" t="str">
            <v/>
          </cell>
        </row>
        <row r="1128">
          <cell r="A1128" t="str">
            <v/>
          </cell>
          <cell r="B1128" t="str">
            <v/>
          </cell>
          <cell r="F1128" t="str">
            <v/>
          </cell>
          <cell r="G1128" t="str">
            <v/>
          </cell>
        </row>
        <row r="1129">
          <cell r="A1129" t="str">
            <v/>
          </cell>
          <cell r="B1129" t="str">
            <v/>
          </cell>
          <cell r="F1129" t="str">
            <v/>
          </cell>
          <cell r="G1129" t="str">
            <v/>
          </cell>
        </row>
        <row r="1130">
          <cell r="A1130" t="str">
            <v/>
          </cell>
          <cell r="B1130" t="str">
            <v/>
          </cell>
          <cell r="F1130" t="str">
            <v/>
          </cell>
          <cell r="G1130" t="str">
            <v/>
          </cell>
        </row>
        <row r="1131">
          <cell r="A1131" t="str">
            <v/>
          </cell>
          <cell r="B1131" t="str">
            <v/>
          </cell>
          <cell r="F1131" t="str">
            <v/>
          </cell>
          <cell r="G1131" t="str">
            <v/>
          </cell>
        </row>
        <row r="1132">
          <cell r="A1132" t="str">
            <v/>
          </cell>
          <cell r="B1132" t="str">
            <v/>
          </cell>
          <cell r="F1132" t="str">
            <v/>
          </cell>
          <cell r="G1132" t="str">
            <v/>
          </cell>
        </row>
        <row r="1133">
          <cell r="A1133" t="str">
            <v/>
          </cell>
          <cell r="B1133" t="str">
            <v/>
          </cell>
          <cell r="F1133" t="str">
            <v/>
          </cell>
          <cell r="G1133" t="str">
            <v/>
          </cell>
        </row>
        <row r="1134">
          <cell r="A1134" t="str">
            <v/>
          </cell>
          <cell r="B1134" t="str">
            <v/>
          </cell>
          <cell r="F1134" t="str">
            <v/>
          </cell>
          <cell r="G1134" t="str">
            <v/>
          </cell>
        </row>
        <row r="1135">
          <cell r="A1135" t="str">
            <v/>
          </cell>
          <cell r="B1135" t="str">
            <v/>
          </cell>
          <cell r="F1135" t="str">
            <v/>
          </cell>
          <cell r="G1135" t="str">
            <v/>
          </cell>
        </row>
        <row r="1136">
          <cell r="A1136" t="str">
            <v/>
          </cell>
          <cell r="B1136" t="str">
            <v/>
          </cell>
          <cell r="F1136" t="str">
            <v/>
          </cell>
          <cell r="G1136" t="str">
            <v/>
          </cell>
        </row>
        <row r="1137">
          <cell r="A1137" t="str">
            <v/>
          </cell>
          <cell r="B1137" t="str">
            <v/>
          </cell>
          <cell r="F1137" t="str">
            <v/>
          </cell>
          <cell r="G1137" t="str">
            <v/>
          </cell>
        </row>
        <row r="1138">
          <cell r="A1138" t="str">
            <v/>
          </cell>
          <cell r="B1138" t="str">
            <v/>
          </cell>
          <cell r="F1138" t="str">
            <v/>
          </cell>
          <cell r="G1138" t="str">
            <v/>
          </cell>
        </row>
        <row r="1139">
          <cell r="A1139" t="str">
            <v/>
          </cell>
          <cell r="B1139" t="str">
            <v/>
          </cell>
          <cell r="F1139" t="str">
            <v/>
          </cell>
          <cell r="G1139" t="str">
            <v/>
          </cell>
        </row>
        <row r="1140">
          <cell r="A1140" t="str">
            <v/>
          </cell>
          <cell r="B1140" t="str">
            <v/>
          </cell>
          <cell r="F1140" t="str">
            <v/>
          </cell>
          <cell r="G1140" t="str">
            <v/>
          </cell>
        </row>
        <row r="1141">
          <cell r="A1141" t="str">
            <v/>
          </cell>
          <cell r="B1141" t="str">
            <v/>
          </cell>
          <cell r="F1141" t="str">
            <v/>
          </cell>
          <cell r="G1141" t="str">
            <v/>
          </cell>
        </row>
        <row r="1142">
          <cell r="A1142" t="str">
            <v/>
          </cell>
          <cell r="B1142" t="str">
            <v/>
          </cell>
          <cell r="F1142" t="str">
            <v/>
          </cell>
          <cell r="G1142" t="str">
            <v/>
          </cell>
        </row>
        <row r="1143">
          <cell r="A1143" t="str">
            <v/>
          </cell>
          <cell r="B1143" t="str">
            <v/>
          </cell>
          <cell r="F1143" t="str">
            <v/>
          </cell>
          <cell r="G1143" t="str">
            <v/>
          </cell>
        </row>
        <row r="1144">
          <cell r="A1144" t="str">
            <v/>
          </cell>
          <cell r="B1144" t="str">
            <v/>
          </cell>
          <cell r="F1144" t="str">
            <v/>
          </cell>
          <cell r="G1144" t="str">
            <v/>
          </cell>
        </row>
        <row r="1145">
          <cell r="A1145" t="str">
            <v/>
          </cell>
          <cell r="B1145" t="str">
            <v/>
          </cell>
          <cell r="F1145" t="str">
            <v/>
          </cell>
          <cell r="G1145" t="str">
            <v/>
          </cell>
        </row>
        <row r="1146">
          <cell r="A1146" t="str">
            <v/>
          </cell>
          <cell r="B1146" t="str">
            <v/>
          </cell>
          <cell r="F1146" t="str">
            <v/>
          </cell>
          <cell r="G1146" t="str">
            <v/>
          </cell>
        </row>
        <row r="1147">
          <cell r="A1147" t="str">
            <v/>
          </cell>
          <cell r="B1147" t="str">
            <v/>
          </cell>
          <cell r="F1147" t="str">
            <v/>
          </cell>
          <cell r="G1147" t="str">
            <v/>
          </cell>
        </row>
        <row r="1148">
          <cell r="A1148" t="str">
            <v/>
          </cell>
          <cell r="B1148" t="str">
            <v/>
          </cell>
          <cell r="F1148" t="str">
            <v/>
          </cell>
          <cell r="G1148" t="str">
            <v/>
          </cell>
        </row>
        <row r="1149">
          <cell r="A1149" t="str">
            <v/>
          </cell>
          <cell r="B1149" t="str">
            <v/>
          </cell>
          <cell r="F1149" t="str">
            <v/>
          </cell>
          <cell r="G1149" t="str">
            <v/>
          </cell>
        </row>
        <row r="1150">
          <cell r="A1150" t="str">
            <v/>
          </cell>
          <cell r="B1150" t="str">
            <v/>
          </cell>
          <cell r="F1150" t="str">
            <v/>
          </cell>
          <cell r="G1150" t="str">
            <v/>
          </cell>
        </row>
        <row r="1151">
          <cell r="A1151" t="str">
            <v/>
          </cell>
          <cell r="B1151" t="str">
            <v/>
          </cell>
          <cell r="F1151" t="str">
            <v/>
          </cell>
          <cell r="G1151" t="str">
            <v/>
          </cell>
        </row>
        <row r="1152">
          <cell r="A1152" t="str">
            <v/>
          </cell>
          <cell r="B1152" t="str">
            <v/>
          </cell>
          <cell r="F1152" t="str">
            <v/>
          </cell>
          <cell r="G1152" t="str">
            <v/>
          </cell>
        </row>
        <row r="1153">
          <cell r="A1153" t="str">
            <v/>
          </cell>
          <cell r="B1153" t="str">
            <v/>
          </cell>
          <cell r="F1153" t="str">
            <v/>
          </cell>
          <cell r="G1153" t="str">
            <v/>
          </cell>
        </row>
        <row r="1154">
          <cell r="A1154" t="str">
            <v/>
          </cell>
          <cell r="B1154" t="str">
            <v/>
          </cell>
          <cell r="F1154" t="str">
            <v/>
          </cell>
          <cell r="G1154" t="str">
            <v/>
          </cell>
        </row>
        <row r="1155">
          <cell r="A1155" t="str">
            <v/>
          </cell>
          <cell r="B1155" t="str">
            <v/>
          </cell>
          <cell r="F1155" t="str">
            <v/>
          </cell>
          <cell r="G1155" t="str">
            <v/>
          </cell>
        </row>
        <row r="1156">
          <cell r="A1156" t="str">
            <v/>
          </cell>
          <cell r="B1156" t="str">
            <v/>
          </cell>
          <cell r="F1156" t="str">
            <v/>
          </cell>
          <cell r="G1156" t="str">
            <v/>
          </cell>
        </row>
        <row r="1157">
          <cell r="A1157" t="str">
            <v/>
          </cell>
          <cell r="B1157" t="str">
            <v/>
          </cell>
          <cell r="F1157" t="str">
            <v/>
          </cell>
          <cell r="G1157" t="str">
            <v/>
          </cell>
        </row>
        <row r="1158">
          <cell r="A1158" t="str">
            <v/>
          </cell>
          <cell r="B1158" t="str">
            <v/>
          </cell>
          <cell r="F1158" t="str">
            <v/>
          </cell>
          <cell r="G1158" t="str">
            <v/>
          </cell>
        </row>
        <row r="1159">
          <cell r="A1159" t="str">
            <v/>
          </cell>
          <cell r="B1159" t="str">
            <v/>
          </cell>
          <cell r="F1159" t="str">
            <v/>
          </cell>
          <cell r="G1159" t="str">
            <v/>
          </cell>
        </row>
        <row r="1160">
          <cell r="A1160" t="str">
            <v/>
          </cell>
          <cell r="B1160" t="str">
            <v/>
          </cell>
          <cell r="F1160" t="str">
            <v/>
          </cell>
          <cell r="G1160" t="str">
            <v/>
          </cell>
        </row>
        <row r="1161">
          <cell r="A1161" t="str">
            <v/>
          </cell>
          <cell r="B1161" t="str">
            <v/>
          </cell>
          <cell r="F1161" t="str">
            <v/>
          </cell>
          <cell r="G1161" t="str">
            <v/>
          </cell>
        </row>
        <row r="1162">
          <cell r="A1162" t="str">
            <v/>
          </cell>
          <cell r="B1162" t="str">
            <v/>
          </cell>
          <cell r="F1162" t="str">
            <v/>
          </cell>
          <cell r="G1162" t="str">
            <v/>
          </cell>
        </row>
        <row r="1163">
          <cell r="A1163" t="str">
            <v/>
          </cell>
          <cell r="B1163" t="str">
            <v/>
          </cell>
          <cell r="F1163" t="str">
            <v/>
          </cell>
          <cell r="G1163" t="str">
            <v/>
          </cell>
        </row>
        <row r="1164">
          <cell r="A1164" t="str">
            <v/>
          </cell>
          <cell r="B1164" t="str">
            <v/>
          </cell>
          <cell r="F1164" t="str">
            <v/>
          </cell>
          <cell r="G1164" t="str">
            <v/>
          </cell>
        </row>
        <row r="1165">
          <cell r="A1165" t="str">
            <v/>
          </cell>
          <cell r="B1165" t="str">
            <v/>
          </cell>
          <cell r="F1165" t="str">
            <v/>
          </cell>
          <cell r="G1165" t="str">
            <v/>
          </cell>
        </row>
        <row r="1166">
          <cell r="A1166" t="str">
            <v/>
          </cell>
          <cell r="B1166" t="str">
            <v/>
          </cell>
          <cell r="F1166" t="str">
            <v/>
          </cell>
          <cell r="G1166" t="str">
            <v/>
          </cell>
        </row>
        <row r="1167">
          <cell r="A1167" t="str">
            <v/>
          </cell>
          <cell r="B1167" t="str">
            <v/>
          </cell>
          <cell r="F1167" t="str">
            <v/>
          </cell>
          <cell r="G1167" t="str">
            <v/>
          </cell>
        </row>
        <row r="1168">
          <cell r="A1168" t="str">
            <v/>
          </cell>
          <cell r="B1168" t="str">
            <v/>
          </cell>
          <cell r="F1168" t="str">
            <v/>
          </cell>
          <cell r="G1168" t="str">
            <v/>
          </cell>
        </row>
        <row r="1169">
          <cell r="A1169" t="str">
            <v/>
          </cell>
          <cell r="B1169" t="str">
            <v/>
          </cell>
          <cell r="F1169" t="str">
            <v/>
          </cell>
          <cell r="G1169" t="str">
            <v/>
          </cell>
        </row>
        <row r="1170">
          <cell r="A1170" t="str">
            <v/>
          </cell>
          <cell r="B1170" t="str">
            <v/>
          </cell>
          <cell r="F1170" t="str">
            <v/>
          </cell>
          <cell r="G1170" t="str">
            <v/>
          </cell>
        </row>
        <row r="1171">
          <cell r="A1171" t="str">
            <v/>
          </cell>
          <cell r="B1171" t="str">
            <v/>
          </cell>
          <cell r="F1171" t="str">
            <v/>
          </cell>
          <cell r="G1171" t="str">
            <v/>
          </cell>
        </row>
        <row r="1172">
          <cell r="A1172" t="str">
            <v/>
          </cell>
          <cell r="B1172" t="str">
            <v/>
          </cell>
          <cell r="F1172" t="str">
            <v/>
          </cell>
          <cell r="G1172" t="str">
            <v/>
          </cell>
        </row>
        <row r="1173">
          <cell r="A1173" t="str">
            <v/>
          </cell>
          <cell r="B1173" t="str">
            <v/>
          </cell>
          <cell r="F1173" t="str">
            <v/>
          </cell>
          <cell r="G1173" t="str">
            <v/>
          </cell>
        </row>
        <row r="1174">
          <cell r="A1174" t="str">
            <v/>
          </cell>
          <cell r="B1174" t="str">
            <v/>
          </cell>
          <cell r="F1174" t="str">
            <v/>
          </cell>
          <cell r="G1174" t="str">
            <v/>
          </cell>
        </row>
        <row r="1175">
          <cell r="A1175" t="str">
            <v/>
          </cell>
          <cell r="B1175" t="str">
            <v/>
          </cell>
          <cell r="F1175" t="str">
            <v/>
          </cell>
          <cell r="G1175" t="str">
            <v/>
          </cell>
        </row>
        <row r="1176">
          <cell r="A1176" t="str">
            <v/>
          </cell>
          <cell r="B1176" t="str">
            <v/>
          </cell>
          <cell r="F1176" t="str">
            <v/>
          </cell>
          <cell r="G1176" t="str">
            <v/>
          </cell>
        </row>
        <row r="1177">
          <cell r="A1177" t="str">
            <v/>
          </cell>
          <cell r="B1177" t="str">
            <v/>
          </cell>
          <cell r="F1177" t="str">
            <v/>
          </cell>
          <cell r="G1177" t="str">
            <v/>
          </cell>
        </row>
        <row r="1178">
          <cell r="A1178" t="str">
            <v/>
          </cell>
          <cell r="B1178" t="str">
            <v/>
          </cell>
          <cell r="F1178" t="str">
            <v/>
          </cell>
          <cell r="G1178" t="str">
            <v/>
          </cell>
        </row>
        <row r="1179">
          <cell r="A1179" t="str">
            <v/>
          </cell>
          <cell r="B1179" t="str">
            <v/>
          </cell>
          <cell r="F1179" t="str">
            <v/>
          </cell>
          <cell r="G1179" t="str">
            <v/>
          </cell>
        </row>
        <row r="1180">
          <cell r="A1180" t="str">
            <v/>
          </cell>
          <cell r="B1180" t="str">
            <v/>
          </cell>
          <cell r="F1180" t="str">
            <v/>
          </cell>
          <cell r="G1180" t="str">
            <v/>
          </cell>
        </row>
        <row r="1181">
          <cell r="A1181" t="str">
            <v/>
          </cell>
          <cell r="B1181" t="str">
            <v/>
          </cell>
          <cell r="F1181" t="str">
            <v/>
          </cell>
          <cell r="G1181" t="str">
            <v/>
          </cell>
        </row>
        <row r="1182">
          <cell r="A1182" t="str">
            <v/>
          </cell>
          <cell r="B1182" t="str">
            <v/>
          </cell>
          <cell r="F1182" t="str">
            <v/>
          </cell>
          <cell r="G1182" t="str">
            <v/>
          </cell>
        </row>
        <row r="1183">
          <cell r="A1183" t="str">
            <v/>
          </cell>
          <cell r="B1183" t="str">
            <v/>
          </cell>
          <cell r="F1183" t="str">
            <v/>
          </cell>
          <cell r="G1183" t="str">
            <v/>
          </cell>
        </row>
        <row r="1184">
          <cell r="A1184" t="str">
            <v/>
          </cell>
          <cell r="B1184" t="str">
            <v/>
          </cell>
          <cell r="F1184" t="str">
            <v/>
          </cell>
          <cell r="G1184" t="str">
            <v/>
          </cell>
        </row>
        <row r="1185">
          <cell r="A1185" t="str">
            <v/>
          </cell>
          <cell r="B1185" t="str">
            <v/>
          </cell>
          <cell r="F1185" t="str">
            <v/>
          </cell>
          <cell r="G1185" t="str">
            <v/>
          </cell>
        </row>
        <row r="1186">
          <cell r="A1186" t="str">
            <v/>
          </cell>
          <cell r="B1186" t="str">
            <v/>
          </cell>
          <cell r="F1186" t="str">
            <v/>
          </cell>
          <cell r="G1186" t="str">
            <v/>
          </cell>
        </row>
        <row r="1187">
          <cell r="A1187" t="str">
            <v/>
          </cell>
          <cell r="B1187" t="str">
            <v/>
          </cell>
          <cell r="F1187" t="str">
            <v/>
          </cell>
          <cell r="G1187" t="str">
            <v/>
          </cell>
        </row>
        <row r="1188">
          <cell r="A1188" t="str">
            <v/>
          </cell>
          <cell r="B1188" t="str">
            <v/>
          </cell>
          <cell r="F1188" t="str">
            <v/>
          </cell>
          <cell r="G1188" t="str">
            <v/>
          </cell>
        </row>
        <row r="1189">
          <cell r="A1189" t="str">
            <v/>
          </cell>
          <cell r="B1189" t="str">
            <v/>
          </cell>
          <cell r="F1189" t="str">
            <v/>
          </cell>
          <cell r="G1189" t="str">
            <v/>
          </cell>
        </row>
        <row r="1190">
          <cell r="A1190" t="str">
            <v/>
          </cell>
          <cell r="B1190" t="str">
            <v/>
          </cell>
          <cell r="F1190" t="str">
            <v/>
          </cell>
          <cell r="G1190" t="str">
            <v/>
          </cell>
        </row>
        <row r="1191">
          <cell r="A1191" t="str">
            <v/>
          </cell>
          <cell r="B1191" t="str">
            <v/>
          </cell>
          <cell r="F1191" t="str">
            <v/>
          </cell>
          <cell r="G1191" t="str">
            <v/>
          </cell>
        </row>
        <row r="1192">
          <cell r="A1192" t="str">
            <v/>
          </cell>
          <cell r="B1192" t="str">
            <v/>
          </cell>
          <cell r="F1192" t="str">
            <v/>
          </cell>
          <cell r="G1192" t="str">
            <v/>
          </cell>
        </row>
        <row r="1193">
          <cell r="A1193" t="str">
            <v/>
          </cell>
          <cell r="B1193" t="str">
            <v/>
          </cell>
          <cell r="F1193" t="str">
            <v/>
          </cell>
          <cell r="G1193" t="str">
            <v/>
          </cell>
        </row>
        <row r="1194">
          <cell r="A1194" t="str">
            <v/>
          </cell>
          <cell r="B1194" t="str">
            <v/>
          </cell>
          <cell r="F1194" t="str">
            <v/>
          </cell>
          <cell r="G1194" t="str">
            <v/>
          </cell>
        </row>
        <row r="1195">
          <cell r="A1195" t="str">
            <v/>
          </cell>
          <cell r="B1195" t="str">
            <v/>
          </cell>
          <cell r="F1195" t="str">
            <v/>
          </cell>
          <cell r="G1195" t="str">
            <v/>
          </cell>
        </row>
        <row r="1196">
          <cell r="A1196" t="str">
            <v/>
          </cell>
          <cell r="B1196" t="str">
            <v/>
          </cell>
          <cell r="F1196" t="str">
            <v/>
          </cell>
          <cell r="G1196" t="str">
            <v/>
          </cell>
        </row>
        <row r="1197">
          <cell r="A1197" t="str">
            <v/>
          </cell>
          <cell r="B1197" t="str">
            <v/>
          </cell>
          <cell r="F1197" t="str">
            <v/>
          </cell>
          <cell r="G1197" t="str">
            <v/>
          </cell>
        </row>
        <row r="1198">
          <cell r="A1198" t="str">
            <v/>
          </cell>
          <cell r="B1198" t="str">
            <v/>
          </cell>
          <cell r="F1198" t="str">
            <v/>
          </cell>
          <cell r="G1198" t="str">
            <v/>
          </cell>
        </row>
        <row r="1199">
          <cell r="A1199" t="str">
            <v/>
          </cell>
          <cell r="B1199" t="str">
            <v/>
          </cell>
          <cell r="F1199" t="str">
            <v/>
          </cell>
          <cell r="G1199" t="str">
            <v/>
          </cell>
        </row>
        <row r="1200">
          <cell r="A1200" t="str">
            <v/>
          </cell>
          <cell r="B1200" t="str">
            <v/>
          </cell>
          <cell r="F1200" t="str">
            <v/>
          </cell>
          <cell r="G1200" t="str">
            <v/>
          </cell>
        </row>
        <row r="1201">
          <cell r="A1201" t="str">
            <v/>
          </cell>
          <cell r="B1201" t="str">
            <v/>
          </cell>
          <cell r="F1201" t="str">
            <v/>
          </cell>
          <cell r="G1201" t="str">
            <v/>
          </cell>
        </row>
        <row r="1202">
          <cell r="A1202" t="str">
            <v/>
          </cell>
          <cell r="B1202" t="str">
            <v/>
          </cell>
          <cell r="F1202" t="str">
            <v/>
          </cell>
          <cell r="G1202" t="str">
            <v/>
          </cell>
        </row>
        <row r="1203">
          <cell r="A1203" t="str">
            <v/>
          </cell>
          <cell r="B1203" t="str">
            <v/>
          </cell>
          <cell r="F1203" t="str">
            <v/>
          </cell>
          <cell r="G1203" t="str">
            <v/>
          </cell>
        </row>
        <row r="1204">
          <cell r="A1204" t="str">
            <v/>
          </cell>
          <cell r="B1204" t="str">
            <v/>
          </cell>
          <cell r="F1204" t="str">
            <v/>
          </cell>
          <cell r="G1204" t="str">
            <v/>
          </cell>
        </row>
        <row r="1205">
          <cell r="A1205" t="str">
            <v/>
          </cell>
          <cell r="B1205" t="str">
            <v/>
          </cell>
          <cell r="F1205" t="str">
            <v/>
          </cell>
          <cell r="G1205" t="str">
            <v/>
          </cell>
        </row>
        <row r="1206">
          <cell r="A1206" t="str">
            <v/>
          </cell>
          <cell r="B1206" t="str">
            <v/>
          </cell>
          <cell r="F1206" t="str">
            <v/>
          </cell>
          <cell r="G1206" t="str">
            <v/>
          </cell>
        </row>
        <row r="1207">
          <cell r="A1207" t="str">
            <v/>
          </cell>
          <cell r="B1207" t="str">
            <v/>
          </cell>
          <cell r="F1207" t="str">
            <v/>
          </cell>
          <cell r="G1207" t="str">
            <v/>
          </cell>
        </row>
        <row r="1208">
          <cell r="A1208" t="str">
            <v/>
          </cell>
          <cell r="B1208" t="str">
            <v/>
          </cell>
          <cell r="F1208" t="str">
            <v/>
          </cell>
          <cell r="G1208" t="str">
            <v/>
          </cell>
        </row>
        <row r="1209">
          <cell r="A1209" t="str">
            <v/>
          </cell>
          <cell r="B1209" t="str">
            <v/>
          </cell>
          <cell r="F1209" t="str">
            <v/>
          </cell>
          <cell r="G1209" t="str">
            <v/>
          </cell>
        </row>
        <row r="1210">
          <cell r="A1210" t="str">
            <v/>
          </cell>
          <cell r="B1210" t="str">
            <v/>
          </cell>
          <cell r="F1210" t="str">
            <v/>
          </cell>
          <cell r="G1210" t="str">
            <v/>
          </cell>
        </row>
        <row r="1211">
          <cell r="A1211" t="str">
            <v/>
          </cell>
          <cell r="B1211" t="str">
            <v/>
          </cell>
          <cell r="F1211" t="str">
            <v/>
          </cell>
          <cell r="G1211" t="str">
            <v/>
          </cell>
        </row>
        <row r="1212">
          <cell r="A1212" t="str">
            <v/>
          </cell>
          <cell r="B1212" t="str">
            <v/>
          </cell>
          <cell r="F1212" t="str">
            <v/>
          </cell>
          <cell r="G1212" t="str">
            <v/>
          </cell>
        </row>
        <row r="1213">
          <cell r="A1213" t="str">
            <v/>
          </cell>
          <cell r="B1213" t="str">
            <v/>
          </cell>
          <cell r="F1213" t="str">
            <v/>
          </cell>
          <cell r="G1213" t="str">
            <v/>
          </cell>
        </row>
        <row r="1214">
          <cell r="A1214" t="str">
            <v/>
          </cell>
          <cell r="B1214" t="str">
            <v/>
          </cell>
          <cell r="F1214" t="str">
            <v/>
          </cell>
          <cell r="G1214" t="str">
            <v/>
          </cell>
        </row>
        <row r="1215">
          <cell r="A1215" t="str">
            <v/>
          </cell>
          <cell r="B1215" t="str">
            <v/>
          </cell>
          <cell r="F1215" t="str">
            <v/>
          </cell>
          <cell r="G1215" t="str">
            <v/>
          </cell>
        </row>
        <row r="1216">
          <cell r="A1216" t="str">
            <v/>
          </cell>
          <cell r="B1216" t="str">
            <v/>
          </cell>
          <cell r="F1216" t="str">
            <v/>
          </cell>
          <cell r="G1216" t="str">
            <v/>
          </cell>
        </row>
        <row r="1217">
          <cell r="A1217" t="str">
            <v/>
          </cell>
          <cell r="B1217" t="str">
            <v/>
          </cell>
          <cell r="F1217" t="str">
            <v/>
          </cell>
          <cell r="G1217" t="str">
            <v/>
          </cell>
        </row>
        <row r="1218">
          <cell r="A1218" t="str">
            <v/>
          </cell>
          <cell r="B1218" t="str">
            <v/>
          </cell>
          <cell r="F1218" t="str">
            <v/>
          </cell>
          <cell r="G1218" t="str">
            <v/>
          </cell>
        </row>
        <row r="1219">
          <cell r="A1219" t="str">
            <v/>
          </cell>
          <cell r="B1219" t="str">
            <v/>
          </cell>
          <cell r="F1219" t="str">
            <v/>
          </cell>
          <cell r="G1219" t="str">
            <v/>
          </cell>
        </row>
        <row r="1220">
          <cell r="A1220" t="str">
            <v/>
          </cell>
          <cell r="B1220" t="str">
            <v/>
          </cell>
          <cell r="F1220" t="str">
            <v/>
          </cell>
          <cell r="G1220" t="str">
            <v/>
          </cell>
        </row>
        <row r="1221">
          <cell r="A1221" t="str">
            <v/>
          </cell>
          <cell r="B1221" t="str">
            <v/>
          </cell>
          <cell r="F1221" t="str">
            <v/>
          </cell>
          <cell r="G1221" t="str">
            <v/>
          </cell>
        </row>
        <row r="1222">
          <cell r="A1222" t="str">
            <v/>
          </cell>
          <cell r="B1222" t="str">
            <v/>
          </cell>
          <cell r="F1222" t="str">
            <v/>
          </cell>
          <cell r="G1222" t="str">
            <v/>
          </cell>
        </row>
        <row r="1223">
          <cell r="A1223" t="str">
            <v/>
          </cell>
          <cell r="B1223" t="str">
            <v/>
          </cell>
          <cell r="F1223" t="str">
            <v/>
          </cell>
          <cell r="G1223" t="str">
            <v/>
          </cell>
        </row>
        <row r="1224">
          <cell r="A1224" t="str">
            <v/>
          </cell>
          <cell r="B1224" t="str">
            <v/>
          </cell>
          <cell r="F1224" t="str">
            <v/>
          </cell>
          <cell r="G1224" t="str">
            <v/>
          </cell>
        </row>
        <row r="1225">
          <cell r="A1225" t="str">
            <v/>
          </cell>
          <cell r="B1225" t="str">
            <v/>
          </cell>
          <cell r="F1225" t="str">
            <v/>
          </cell>
          <cell r="G1225" t="str">
            <v/>
          </cell>
        </row>
        <row r="1226">
          <cell r="A1226" t="str">
            <v/>
          </cell>
          <cell r="B1226" t="str">
            <v/>
          </cell>
          <cell r="F1226" t="str">
            <v/>
          </cell>
          <cell r="G1226" t="str">
            <v/>
          </cell>
        </row>
        <row r="1227">
          <cell r="A1227" t="str">
            <v/>
          </cell>
          <cell r="B1227" t="str">
            <v/>
          </cell>
          <cell r="F1227" t="str">
            <v/>
          </cell>
          <cell r="G1227" t="str">
            <v/>
          </cell>
        </row>
        <row r="1228">
          <cell r="A1228" t="str">
            <v/>
          </cell>
          <cell r="B1228" t="str">
            <v/>
          </cell>
          <cell r="F1228" t="str">
            <v/>
          </cell>
          <cell r="G1228" t="str">
            <v/>
          </cell>
        </row>
        <row r="1229">
          <cell r="A1229" t="str">
            <v/>
          </cell>
          <cell r="B1229" t="str">
            <v/>
          </cell>
          <cell r="F1229" t="str">
            <v/>
          </cell>
          <cell r="G1229" t="str">
            <v/>
          </cell>
        </row>
        <row r="1230">
          <cell r="A1230" t="str">
            <v/>
          </cell>
          <cell r="B1230" t="str">
            <v/>
          </cell>
          <cell r="F1230" t="str">
            <v/>
          </cell>
          <cell r="G1230" t="str">
            <v/>
          </cell>
        </row>
        <row r="1231">
          <cell r="A1231" t="str">
            <v/>
          </cell>
          <cell r="B1231" t="str">
            <v/>
          </cell>
          <cell r="F1231" t="str">
            <v/>
          </cell>
          <cell r="G1231" t="str">
            <v/>
          </cell>
        </row>
        <row r="1232">
          <cell r="A1232" t="str">
            <v/>
          </cell>
          <cell r="B1232" t="str">
            <v/>
          </cell>
          <cell r="F1232" t="str">
            <v/>
          </cell>
          <cell r="G1232" t="str">
            <v/>
          </cell>
        </row>
        <row r="1233">
          <cell r="A1233" t="str">
            <v/>
          </cell>
          <cell r="B1233" t="str">
            <v/>
          </cell>
          <cell r="F1233" t="str">
            <v/>
          </cell>
          <cell r="G1233" t="str">
            <v/>
          </cell>
        </row>
        <row r="1234">
          <cell r="A1234" t="str">
            <v/>
          </cell>
          <cell r="B1234" t="str">
            <v/>
          </cell>
          <cell r="F1234" t="str">
            <v/>
          </cell>
          <cell r="G1234" t="str">
            <v/>
          </cell>
        </row>
        <row r="1235">
          <cell r="A1235" t="str">
            <v/>
          </cell>
          <cell r="B1235" t="str">
            <v/>
          </cell>
          <cell r="F1235" t="str">
            <v/>
          </cell>
          <cell r="G1235" t="str">
            <v/>
          </cell>
        </row>
        <row r="1236">
          <cell r="A1236" t="str">
            <v/>
          </cell>
          <cell r="B1236" t="str">
            <v/>
          </cell>
          <cell r="F1236" t="str">
            <v/>
          </cell>
          <cell r="G1236" t="str">
            <v/>
          </cell>
        </row>
        <row r="1237">
          <cell r="A1237" t="str">
            <v/>
          </cell>
          <cell r="B1237" t="str">
            <v/>
          </cell>
          <cell r="F1237" t="str">
            <v/>
          </cell>
          <cell r="G1237" t="str">
            <v/>
          </cell>
        </row>
        <row r="1238">
          <cell r="A1238" t="str">
            <v/>
          </cell>
          <cell r="B1238" t="str">
            <v/>
          </cell>
          <cell r="F1238" t="str">
            <v/>
          </cell>
          <cell r="G1238" t="str">
            <v/>
          </cell>
        </row>
        <row r="1239">
          <cell r="A1239" t="str">
            <v/>
          </cell>
          <cell r="B1239" t="str">
            <v/>
          </cell>
          <cell r="F1239" t="str">
            <v/>
          </cell>
          <cell r="G1239" t="str">
            <v/>
          </cell>
        </row>
        <row r="1240">
          <cell r="A1240" t="str">
            <v/>
          </cell>
          <cell r="B1240" t="str">
            <v/>
          </cell>
          <cell r="F1240" t="str">
            <v/>
          </cell>
          <cell r="G1240" t="str">
            <v/>
          </cell>
        </row>
        <row r="1241">
          <cell r="A1241" t="str">
            <v/>
          </cell>
          <cell r="B1241" t="str">
            <v/>
          </cell>
          <cell r="F1241" t="str">
            <v/>
          </cell>
          <cell r="G1241" t="str">
            <v/>
          </cell>
        </row>
        <row r="1242">
          <cell r="A1242" t="str">
            <v/>
          </cell>
          <cell r="B1242" t="str">
            <v/>
          </cell>
          <cell r="F1242" t="str">
            <v/>
          </cell>
          <cell r="G1242" t="str">
            <v/>
          </cell>
        </row>
        <row r="1243">
          <cell r="A1243" t="str">
            <v/>
          </cell>
          <cell r="B1243" t="str">
            <v/>
          </cell>
          <cell r="F1243" t="str">
            <v/>
          </cell>
          <cell r="G1243" t="str">
            <v/>
          </cell>
        </row>
        <row r="1244">
          <cell r="A1244" t="str">
            <v/>
          </cell>
          <cell r="B1244" t="str">
            <v/>
          </cell>
          <cell r="F1244" t="str">
            <v/>
          </cell>
          <cell r="G1244" t="str">
            <v/>
          </cell>
        </row>
        <row r="1245">
          <cell r="A1245" t="str">
            <v/>
          </cell>
          <cell r="B1245" t="str">
            <v/>
          </cell>
          <cell r="F1245" t="str">
            <v/>
          </cell>
          <cell r="G1245" t="str">
            <v/>
          </cell>
        </row>
        <row r="1246">
          <cell r="A1246" t="str">
            <v/>
          </cell>
          <cell r="B1246" t="str">
            <v/>
          </cell>
          <cell r="F1246" t="str">
            <v/>
          </cell>
          <cell r="G1246" t="str">
            <v/>
          </cell>
        </row>
        <row r="1247">
          <cell r="A1247" t="str">
            <v/>
          </cell>
          <cell r="B1247" t="str">
            <v/>
          </cell>
          <cell r="F1247" t="str">
            <v/>
          </cell>
          <cell r="G1247" t="str">
            <v/>
          </cell>
        </row>
        <row r="1248">
          <cell r="A1248" t="str">
            <v/>
          </cell>
          <cell r="B1248" t="str">
            <v/>
          </cell>
          <cell r="F1248" t="str">
            <v/>
          </cell>
          <cell r="G1248" t="str">
            <v/>
          </cell>
        </row>
        <row r="1249">
          <cell r="A1249" t="str">
            <v/>
          </cell>
          <cell r="B1249" t="str">
            <v/>
          </cell>
          <cell r="F1249" t="str">
            <v/>
          </cell>
          <cell r="G1249" t="str">
            <v/>
          </cell>
        </row>
        <row r="1250">
          <cell r="A1250" t="str">
            <v/>
          </cell>
          <cell r="B1250" t="str">
            <v/>
          </cell>
          <cell r="F1250" t="str">
            <v/>
          </cell>
          <cell r="G1250" t="str">
            <v/>
          </cell>
        </row>
        <row r="1251">
          <cell r="A1251" t="str">
            <v/>
          </cell>
          <cell r="B1251" t="str">
            <v/>
          </cell>
          <cell r="F1251" t="str">
            <v/>
          </cell>
          <cell r="G1251" t="str">
            <v/>
          </cell>
        </row>
        <row r="1252">
          <cell r="A1252" t="str">
            <v/>
          </cell>
          <cell r="B1252" t="str">
            <v/>
          </cell>
          <cell r="F1252" t="str">
            <v/>
          </cell>
          <cell r="G1252" t="str">
            <v/>
          </cell>
        </row>
        <row r="1253">
          <cell r="A1253" t="str">
            <v/>
          </cell>
          <cell r="B1253" t="str">
            <v/>
          </cell>
          <cell r="F1253" t="str">
            <v/>
          </cell>
          <cell r="G1253" t="str">
            <v/>
          </cell>
        </row>
        <row r="1254">
          <cell r="A1254" t="str">
            <v/>
          </cell>
          <cell r="B1254" t="str">
            <v/>
          </cell>
          <cell r="F1254" t="str">
            <v/>
          </cell>
          <cell r="G1254" t="str">
            <v/>
          </cell>
        </row>
        <row r="1255">
          <cell r="A1255" t="str">
            <v/>
          </cell>
          <cell r="B1255" t="str">
            <v/>
          </cell>
          <cell r="F1255" t="str">
            <v/>
          </cell>
          <cell r="G1255" t="str">
            <v/>
          </cell>
        </row>
        <row r="1256">
          <cell r="A1256" t="str">
            <v/>
          </cell>
          <cell r="B1256" t="str">
            <v/>
          </cell>
          <cell r="F1256" t="str">
            <v/>
          </cell>
          <cell r="G1256" t="str">
            <v/>
          </cell>
        </row>
        <row r="1257">
          <cell r="A1257" t="str">
            <v/>
          </cell>
          <cell r="B1257" t="str">
            <v/>
          </cell>
          <cell r="F1257" t="str">
            <v/>
          </cell>
          <cell r="G1257" t="str">
            <v/>
          </cell>
        </row>
        <row r="1258">
          <cell r="A1258" t="str">
            <v/>
          </cell>
          <cell r="B1258" t="str">
            <v/>
          </cell>
          <cell r="F1258" t="str">
            <v/>
          </cell>
          <cell r="G1258" t="str">
            <v/>
          </cell>
        </row>
        <row r="1259">
          <cell r="A1259" t="str">
            <v/>
          </cell>
          <cell r="B1259" t="str">
            <v/>
          </cell>
          <cell r="F1259" t="str">
            <v/>
          </cell>
          <cell r="G1259" t="str">
            <v/>
          </cell>
        </row>
        <row r="1260">
          <cell r="A1260" t="str">
            <v/>
          </cell>
          <cell r="B1260" t="str">
            <v/>
          </cell>
          <cell r="F1260" t="str">
            <v/>
          </cell>
          <cell r="G1260" t="str">
            <v/>
          </cell>
        </row>
        <row r="1261">
          <cell r="A1261" t="str">
            <v/>
          </cell>
          <cell r="B1261" t="str">
            <v/>
          </cell>
          <cell r="F1261" t="str">
            <v/>
          </cell>
          <cell r="G1261" t="str">
            <v/>
          </cell>
        </row>
        <row r="1262">
          <cell r="A1262" t="str">
            <v/>
          </cell>
          <cell r="B1262" t="str">
            <v/>
          </cell>
          <cell r="F1262" t="str">
            <v/>
          </cell>
          <cell r="G1262" t="str">
            <v/>
          </cell>
        </row>
        <row r="1263">
          <cell r="A1263" t="str">
            <v/>
          </cell>
          <cell r="B1263" t="str">
            <v/>
          </cell>
          <cell r="F1263" t="str">
            <v/>
          </cell>
          <cell r="G1263" t="str">
            <v/>
          </cell>
        </row>
        <row r="1264">
          <cell r="A1264" t="str">
            <v/>
          </cell>
          <cell r="B1264" t="str">
            <v/>
          </cell>
          <cell r="F1264" t="str">
            <v/>
          </cell>
          <cell r="G1264" t="str">
            <v/>
          </cell>
        </row>
        <row r="1265">
          <cell r="A1265" t="str">
            <v/>
          </cell>
          <cell r="B1265" t="str">
            <v/>
          </cell>
          <cell r="F1265" t="str">
            <v/>
          </cell>
          <cell r="G1265" t="str">
            <v/>
          </cell>
        </row>
        <row r="1266">
          <cell r="A1266" t="str">
            <v/>
          </cell>
          <cell r="B1266" t="str">
            <v/>
          </cell>
          <cell r="F1266" t="str">
            <v/>
          </cell>
          <cell r="G1266" t="str">
            <v/>
          </cell>
        </row>
        <row r="1267">
          <cell r="A1267" t="str">
            <v/>
          </cell>
          <cell r="B1267" t="str">
            <v/>
          </cell>
          <cell r="F1267" t="str">
            <v/>
          </cell>
          <cell r="G1267" t="str">
            <v/>
          </cell>
        </row>
        <row r="1268">
          <cell r="A1268" t="str">
            <v/>
          </cell>
          <cell r="B1268" t="str">
            <v/>
          </cell>
          <cell r="F1268" t="str">
            <v/>
          </cell>
          <cell r="G1268" t="str">
            <v/>
          </cell>
        </row>
        <row r="1269">
          <cell r="A1269" t="str">
            <v/>
          </cell>
          <cell r="B1269" t="str">
            <v/>
          </cell>
          <cell r="F1269" t="str">
            <v/>
          </cell>
          <cell r="G1269" t="str">
            <v/>
          </cell>
        </row>
        <row r="1270">
          <cell r="A1270" t="str">
            <v/>
          </cell>
          <cell r="B1270" t="str">
            <v/>
          </cell>
          <cell r="F1270" t="str">
            <v/>
          </cell>
          <cell r="G1270" t="str">
            <v/>
          </cell>
        </row>
        <row r="1271">
          <cell r="A1271" t="str">
            <v/>
          </cell>
          <cell r="B1271" t="str">
            <v/>
          </cell>
          <cell r="F1271" t="str">
            <v/>
          </cell>
          <cell r="G1271" t="str">
            <v/>
          </cell>
        </row>
        <row r="1272">
          <cell r="A1272" t="str">
            <v/>
          </cell>
          <cell r="B1272" t="str">
            <v/>
          </cell>
          <cell r="F1272" t="str">
            <v/>
          </cell>
          <cell r="G1272" t="str">
            <v/>
          </cell>
        </row>
        <row r="1273">
          <cell r="A1273" t="str">
            <v/>
          </cell>
          <cell r="B1273" t="str">
            <v/>
          </cell>
          <cell r="F1273" t="str">
            <v/>
          </cell>
          <cell r="G1273" t="str">
            <v/>
          </cell>
        </row>
        <row r="1274">
          <cell r="A1274" t="str">
            <v/>
          </cell>
          <cell r="B1274" t="str">
            <v/>
          </cell>
          <cell r="F1274" t="str">
            <v/>
          </cell>
          <cell r="G1274" t="str">
            <v/>
          </cell>
        </row>
        <row r="1275">
          <cell r="A1275" t="str">
            <v/>
          </cell>
          <cell r="B1275" t="str">
            <v/>
          </cell>
          <cell r="F1275" t="str">
            <v/>
          </cell>
          <cell r="G1275" t="str">
            <v/>
          </cell>
        </row>
        <row r="1276">
          <cell r="A1276" t="str">
            <v/>
          </cell>
          <cell r="B1276" t="str">
            <v/>
          </cell>
          <cell r="F1276" t="str">
            <v/>
          </cell>
          <cell r="G1276" t="str">
            <v/>
          </cell>
        </row>
        <row r="1277">
          <cell r="A1277" t="str">
            <v/>
          </cell>
          <cell r="B1277" t="str">
            <v/>
          </cell>
          <cell r="F1277" t="str">
            <v/>
          </cell>
          <cell r="G1277" t="str">
            <v/>
          </cell>
        </row>
        <row r="1278">
          <cell r="A1278" t="str">
            <v/>
          </cell>
          <cell r="B1278" t="str">
            <v/>
          </cell>
          <cell r="F1278" t="str">
            <v/>
          </cell>
          <cell r="G1278" t="str">
            <v/>
          </cell>
        </row>
        <row r="1279">
          <cell r="A1279" t="str">
            <v/>
          </cell>
          <cell r="B1279" t="str">
            <v/>
          </cell>
          <cell r="F1279" t="str">
            <v/>
          </cell>
          <cell r="G1279" t="str">
            <v/>
          </cell>
        </row>
        <row r="1280">
          <cell r="A1280" t="str">
            <v/>
          </cell>
          <cell r="B1280" t="str">
            <v/>
          </cell>
          <cell r="F1280" t="str">
            <v/>
          </cell>
          <cell r="G1280" t="str">
            <v/>
          </cell>
        </row>
        <row r="1281">
          <cell r="A1281" t="str">
            <v/>
          </cell>
          <cell r="B1281" t="str">
            <v/>
          </cell>
          <cell r="F1281" t="str">
            <v/>
          </cell>
          <cell r="G1281" t="str">
            <v/>
          </cell>
        </row>
        <row r="1282">
          <cell r="A1282" t="str">
            <v/>
          </cell>
          <cell r="B1282" t="str">
            <v/>
          </cell>
          <cell r="F1282" t="str">
            <v/>
          </cell>
          <cell r="G1282" t="str">
            <v/>
          </cell>
        </row>
        <row r="1283">
          <cell r="A1283" t="str">
            <v/>
          </cell>
          <cell r="B1283" t="str">
            <v/>
          </cell>
          <cell r="F1283" t="str">
            <v/>
          </cell>
          <cell r="G1283" t="str">
            <v/>
          </cell>
        </row>
        <row r="1284">
          <cell r="A1284" t="str">
            <v/>
          </cell>
          <cell r="B1284" t="str">
            <v/>
          </cell>
          <cell r="F1284" t="str">
            <v/>
          </cell>
          <cell r="G1284" t="str">
            <v/>
          </cell>
        </row>
        <row r="1285">
          <cell r="A1285" t="str">
            <v/>
          </cell>
          <cell r="B1285" t="str">
            <v/>
          </cell>
          <cell r="F1285" t="str">
            <v/>
          </cell>
          <cell r="G1285" t="str">
            <v/>
          </cell>
        </row>
        <row r="1286">
          <cell r="A1286" t="str">
            <v/>
          </cell>
          <cell r="B1286" t="str">
            <v/>
          </cell>
          <cell r="F1286" t="str">
            <v/>
          </cell>
          <cell r="G1286" t="str">
            <v/>
          </cell>
        </row>
        <row r="1287">
          <cell r="A1287" t="str">
            <v/>
          </cell>
          <cell r="B1287" t="str">
            <v/>
          </cell>
          <cell r="F1287" t="str">
            <v/>
          </cell>
          <cell r="G1287" t="str">
            <v/>
          </cell>
        </row>
        <row r="1288">
          <cell r="A1288" t="str">
            <v/>
          </cell>
          <cell r="B1288" t="str">
            <v/>
          </cell>
          <cell r="F1288" t="str">
            <v/>
          </cell>
          <cell r="G1288" t="str">
            <v/>
          </cell>
        </row>
        <row r="1289">
          <cell r="A1289" t="str">
            <v/>
          </cell>
          <cell r="B1289" t="str">
            <v/>
          </cell>
          <cell r="F1289" t="str">
            <v/>
          </cell>
          <cell r="G1289" t="str">
            <v/>
          </cell>
        </row>
        <row r="1290">
          <cell r="A1290" t="str">
            <v/>
          </cell>
          <cell r="B1290" t="str">
            <v/>
          </cell>
          <cell r="F1290" t="str">
            <v/>
          </cell>
          <cell r="G1290" t="str">
            <v/>
          </cell>
        </row>
        <row r="1291">
          <cell r="A1291" t="str">
            <v/>
          </cell>
          <cell r="B1291" t="str">
            <v/>
          </cell>
          <cell r="F1291" t="str">
            <v/>
          </cell>
          <cell r="G1291" t="str">
            <v/>
          </cell>
        </row>
        <row r="1292">
          <cell r="A1292" t="str">
            <v/>
          </cell>
          <cell r="B1292" t="str">
            <v/>
          </cell>
          <cell r="F1292" t="str">
            <v/>
          </cell>
          <cell r="G1292" t="str">
            <v/>
          </cell>
        </row>
        <row r="1293">
          <cell r="A1293" t="str">
            <v/>
          </cell>
          <cell r="B1293" t="str">
            <v/>
          </cell>
          <cell r="F1293" t="str">
            <v/>
          </cell>
          <cell r="G1293" t="str">
            <v/>
          </cell>
        </row>
        <row r="1294">
          <cell r="A1294" t="str">
            <v/>
          </cell>
          <cell r="B1294" t="str">
            <v/>
          </cell>
          <cell r="F1294" t="str">
            <v/>
          </cell>
          <cell r="G1294" t="str">
            <v/>
          </cell>
        </row>
        <row r="1295">
          <cell r="A1295" t="str">
            <v/>
          </cell>
          <cell r="B1295" t="str">
            <v/>
          </cell>
          <cell r="F1295" t="str">
            <v/>
          </cell>
          <cell r="G1295" t="str">
            <v/>
          </cell>
        </row>
        <row r="1296">
          <cell r="A1296" t="str">
            <v/>
          </cell>
          <cell r="B1296" t="str">
            <v/>
          </cell>
          <cell r="F1296" t="str">
            <v/>
          </cell>
          <cell r="G1296" t="str">
            <v/>
          </cell>
        </row>
        <row r="1297">
          <cell r="A1297" t="str">
            <v/>
          </cell>
          <cell r="B1297" t="str">
            <v/>
          </cell>
          <cell r="F1297" t="str">
            <v/>
          </cell>
          <cell r="G1297" t="str">
            <v/>
          </cell>
        </row>
        <row r="1298">
          <cell r="A1298" t="str">
            <v/>
          </cell>
          <cell r="B1298" t="str">
            <v/>
          </cell>
          <cell r="F1298" t="str">
            <v/>
          </cell>
          <cell r="G1298" t="str">
            <v/>
          </cell>
        </row>
        <row r="1299">
          <cell r="A1299" t="str">
            <v/>
          </cell>
          <cell r="B1299" t="str">
            <v/>
          </cell>
          <cell r="F1299" t="str">
            <v/>
          </cell>
          <cell r="G1299" t="str">
            <v/>
          </cell>
        </row>
        <row r="1300">
          <cell r="A1300" t="str">
            <v/>
          </cell>
          <cell r="B1300" t="str">
            <v/>
          </cell>
          <cell r="F1300" t="str">
            <v/>
          </cell>
          <cell r="G1300" t="str">
            <v/>
          </cell>
        </row>
        <row r="1301">
          <cell r="A1301" t="str">
            <v/>
          </cell>
          <cell r="B1301" t="str">
            <v/>
          </cell>
          <cell r="F1301" t="str">
            <v/>
          </cell>
          <cell r="G1301" t="str">
            <v/>
          </cell>
        </row>
        <row r="1302">
          <cell r="A1302" t="str">
            <v/>
          </cell>
          <cell r="B1302" t="str">
            <v/>
          </cell>
          <cell r="F1302" t="str">
            <v/>
          </cell>
          <cell r="G1302" t="str">
            <v/>
          </cell>
        </row>
        <row r="1303">
          <cell r="A1303" t="str">
            <v/>
          </cell>
          <cell r="B1303" t="str">
            <v/>
          </cell>
          <cell r="F1303" t="str">
            <v/>
          </cell>
          <cell r="G1303" t="str">
            <v/>
          </cell>
        </row>
        <row r="1304">
          <cell r="A1304" t="str">
            <v/>
          </cell>
          <cell r="B1304" t="str">
            <v/>
          </cell>
          <cell r="F1304" t="str">
            <v/>
          </cell>
          <cell r="G1304" t="str">
            <v/>
          </cell>
        </row>
        <row r="1305">
          <cell r="A1305" t="str">
            <v/>
          </cell>
          <cell r="B1305" t="str">
            <v/>
          </cell>
          <cell r="F1305" t="str">
            <v/>
          </cell>
          <cell r="G1305" t="str">
            <v/>
          </cell>
        </row>
        <row r="1306">
          <cell r="A1306" t="str">
            <v/>
          </cell>
          <cell r="B1306" t="str">
            <v/>
          </cell>
          <cell r="F1306" t="str">
            <v/>
          </cell>
          <cell r="G1306" t="str">
            <v/>
          </cell>
        </row>
        <row r="1307">
          <cell r="A1307" t="str">
            <v/>
          </cell>
          <cell r="B1307" t="str">
            <v/>
          </cell>
          <cell r="F1307" t="str">
            <v/>
          </cell>
          <cell r="G1307" t="str">
            <v/>
          </cell>
        </row>
        <row r="1308">
          <cell r="A1308" t="str">
            <v/>
          </cell>
          <cell r="B1308" t="str">
            <v/>
          </cell>
          <cell r="F1308" t="str">
            <v/>
          </cell>
          <cell r="G1308" t="str">
            <v/>
          </cell>
        </row>
        <row r="1309">
          <cell r="A1309" t="str">
            <v/>
          </cell>
          <cell r="B1309" t="str">
            <v/>
          </cell>
          <cell r="F1309" t="str">
            <v/>
          </cell>
          <cell r="G1309" t="str">
            <v/>
          </cell>
        </row>
        <row r="1310">
          <cell r="A1310" t="str">
            <v/>
          </cell>
          <cell r="B1310" t="str">
            <v/>
          </cell>
          <cell r="F1310" t="str">
            <v/>
          </cell>
          <cell r="G1310" t="str">
            <v/>
          </cell>
        </row>
        <row r="1311">
          <cell r="A1311" t="str">
            <v/>
          </cell>
          <cell r="B1311" t="str">
            <v/>
          </cell>
          <cell r="F1311" t="str">
            <v/>
          </cell>
          <cell r="G1311" t="str">
            <v/>
          </cell>
        </row>
        <row r="1312">
          <cell r="A1312" t="str">
            <v/>
          </cell>
          <cell r="B1312" t="str">
            <v/>
          </cell>
          <cell r="F1312" t="str">
            <v/>
          </cell>
          <cell r="G1312" t="str">
            <v/>
          </cell>
        </row>
        <row r="1313">
          <cell r="A1313" t="str">
            <v/>
          </cell>
          <cell r="B1313" t="str">
            <v/>
          </cell>
          <cell r="F1313" t="str">
            <v/>
          </cell>
          <cell r="G1313" t="str">
            <v/>
          </cell>
        </row>
        <row r="1314">
          <cell r="A1314" t="str">
            <v/>
          </cell>
          <cell r="B1314" t="str">
            <v/>
          </cell>
          <cell r="F1314" t="str">
            <v/>
          </cell>
          <cell r="G1314" t="str">
            <v/>
          </cell>
        </row>
        <row r="1315">
          <cell r="A1315" t="str">
            <v/>
          </cell>
          <cell r="B1315" t="str">
            <v/>
          </cell>
          <cell r="F1315" t="str">
            <v/>
          </cell>
          <cell r="G1315" t="str">
            <v/>
          </cell>
        </row>
        <row r="1316">
          <cell r="A1316" t="str">
            <v/>
          </cell>
          <cell r="B1316" t="str">
            <v/>
          </cell>
          <cell r="F1316" t="str">
            <v/>
          </cell>
          <cell r="G1316" t="str">
            <v/>
          </cell>
        </row>
        <row r="1317">
          <cell r="A1317" t="str">
            <v/>
          </cell>
          <cell r="B1317" t="str">
            <v/>
          </cell>
          <cell r="F1317" t="str">
            <v/>
          </cell>
          <cell r="G1317" t="str">
            <v/>
          </cell>
        </row>
        <row r="1318">
          <cell r="A1318" t="str">
            <v/>
          </cell>
          <cell r="B1318" t="str">
            <v/>
          </cell>
          <cell r="F1318" t="str">
            <v/>
          </cell>
          <cell r="G1318" t="str">
            <v/>
          </cell>
        </row>
        <row r="1319">
          <cell r="A1319" t="str">
            <v/>
          </cell>
          <cell r="B1319" t="str">
            <v/>
          </cell>
          <cell r="F1319" t="str">
            <v/>
          </cell>
          <cell r="G1319" t="str">
            <v/>
          </cell>
        </row>
        <row r="1320">
          <cell r="A1320" t="str">
            <v/>
          </cell>
          <cell r="B1320" t="str">
            <v/>
          </cell>
          <cell r="F1320" t="str">
            <v/>
          </cell>
          <cell r="G1320" t="str">
            <v/>
          </cell>
        </row>
        <row r="1321">
          <cell r="A1321" t="str">
            <v/>
          </cell>
          <cell r="B1321" t="str">
            <v/>
          </cell>
          <cell r="F1321" t="str">
            <v/>
          </cell>
          <cell r="G1321" t="str">
            <v/>
          </cell>
        </row>
        <row r="1322">
          <cell r="A1322" t="str">
            <v/>
          </cell>
          <cell r="B1322" t="str">
            <v/>
          </cell>
          <cell r="F1322" t="str">
            <v/>
          </cell>
          <cell r="G1322" t="str">
            <v/>
          </cell>
        </row>
        <row r="1323">
          <cell r="A1323" t="str">
            <v/>
          </cell>
          <cell r="B1323" t="str">
            <v/>
          </cell>
          <cell r="F1323" t="str">
            <v/>
          </cell>
          <cell r="G1323" t="str">
            <v/>
          </cell>
        </row>
        <row r="1324">
          <cell r="A1324" t="str">
            <v/>
          </cell>
          <cell r="B1324" t="str">
            <v/>
          </cell>
          <cell r="F1324" t="str">
            <v/>
          </cell>
          <cell r="G1324" t="str">
            <v/>
          </cell>
        </row>
        <row r="1325">
          <cell r="A1325" t="str">
            <v/>
          </cell>
          <cell r="B1325" t="str">
            <v/>
          </cell>
          <cell r="F1325" t="str">
            <v/>
          </cell>
          <cell r="G1325" t="str">
            <v/>
          </cell>
        </row>
        <row r="1326">
          <cell r="A1326" t="str">
            <v/>
          </cell>
          <cell r="B1326" t="str">
            <v/>
          </cell>
          <cell r="F1326" t="str">
            <v/>
          </cell>
          <cell r="G1326" t="str">
            <v/>
          </cell>
        </row>
        <row r="1327">
          <cell r="A1327" t="str">
            <v/>
          </cell>
          <cell r="B1327" t="str">
            <v/>
          </cell>
          <cell r="F1327" t="str">
            <v/>
          </cell>
          <cell r="G1327" t="str">
            <v/>
          </cell>
        </row>
        <row r="1328">
          <cell r="A1328" t="str">
            <v/>
          </cell>
          <cell r="B1328" t="str">
            <v/>
          </cell>
          <cell r="F1328" t="str">
            <v/>
          </cell>
          <cell r="G1328" t="str">
            <v/>
          </cell>
        </row>
        <row r="1329">
          <cell r="A1329" t="str">
            <v/>
          </cell>
          <cell r="B1329" t="str">
            <v/>
          </cell>
          <cell r="F1329" t="str">
            <v/>
          </cell>
          <cell r="G1329" t="str">
            <v/>
          </cell>
        </row>
        <row r="1330">
          <cell r="A1330" t="str">
            <v/>
          </cell>
          <cell r="B1330" t="str">
            <v/>
          </cell>
          <cell r="F1330" t="str">
            <v/>
          </cell>
          <cell r="G1330" t="str">
            <v/>
          </cell>
        </row>
        <row r="1331">
          <cell r="A1331" t="str">
            <v/>
          </cell>
          <cell r="B1331" t="str">
            <v/>
          </cell>
          <cell r="F1331" t="str">
            <v/>
          </cell>
          <cell r="G1331" t="str">
            <v/>
          </cell>
        </row>
        <row r="1332">
          <cell r="A1332" t="str">
            <v/>
          </cell>
          <cell r="B1332" t="str">
            <v/>
          </cell>
          <cell r="F1332" t="str">
            <v/>
          </cell>
          <cell r="G1332" t="str">
            <v/>
          </cell>
        </row>
        <row r="1333">
          <cell r="A1333" t="str">
            <v/>
          </cell>
          <cell r="B1333" t="str">
            <v/>
          </cell>
          <cell r="F1333" t="str">
            <v/>
          </cell>
          <cell r="G1333" t="str">
            <v/>
          </cell>
        </row>
        <row r="1334">
          <cell r="A1334" t="str">
            <v/>
          </cell>
          <cell r="B1334" t="str">
            <v/>
          </cell>
          <cell r="F1334" t="str">
            <v/>
          </cell>
          <cell r="G1334" t="str">
            <v/>
          </cell>
        </row>
        <row r="1335">
          <cell r="A1335" t="str">
            <v/>
          </cell>
          <cell r="B1335" t="str">
            <v/>
          </cell>
          <cell r="F1335" t="str">
            <v/>
          </cell>
          <cell r="G1335" t="str">
            <v/>
          </cell>
        </row>
        <row r="1336">
          <cell r="A1336" t="str">
            <v/>
          </cell>
          <cell r="B1336" t="str">
            <v/>
          </cell>
          <cell r="F1336" t="str">
            <v/>
          </cell>
          <cell r="G1336" t="str">
            <v/>
          </cell>
        </row>
        <row r="1337">
          <cell r="A1337" t="str">
            <v/>
          </cell>
          <cell r="B1337" t="str">
            <v/>
          </cell>
          <cell r="F1337" t="str">
            <v/>
          </cell>
          <cell r="G1337" t="str">
            <v/>
          </cell>
        </row>
        <row r="1338">
          <cell r="A1338" t="str">
            <v/>
          </cell>
          <cell r="B1338" t="str">
            <v/>
          </cell>
          <cell r="F1338" t="str">
            <v/>
          </cell>
          <cell r="G1338" t="str">
            <v/>
          </cell>
        </row>
        <row r="1339">
          <cell r="A1339" t="str">
            <v/>
          </cell>
          <cell r="B1339" t="str">
            <v/>
          </cell>
          <cell r="F1339" t="str">
            <v/>
          </cell>
          <cell r="G1339" t="str">
            <v/>
          </cell>
        </row>
        <row r="1340">
          <cell r="A1340" t="str">
            <v/>
          </cell>
          <cell r="B1340" t="str">
            <v/>
          </cell>
          <cell r="F1340" t="str">
            <v/>
          </cell>
          <cell r="G1340" t="str">
            <v/>
          </cell>
        </row>
        <row r="1341">
          <cell r="A1341" t="str">
            <v/>
          </cell>
          <cell r="B1341" t="str">
            <v/>
          </cell>
          <cell r="F1341" t="str">
            <v/>
          </cell>
          <cell r="G1341" t="str">
            <v/>
          </cell>
        </row>
        <row r="1342">
          <cell r="A1342" t="str">
            <v/>
          </cell>
          <cell r="B1342" t="str">
            <v/>
          </cell>
          <cell r="F1342" t="str">
            <v/>
          </cell>
          <cell r="G1342" t="str">
            <v/>
          </cell>
        </row>
        <row r="1343">
          <cell r="A1343" t="str">
            <v/>
          </cell>
          <cell r="B1343" t="str">
            <v/>
          </cell>
          <cell r="F1343" t="str">
            <v/>
          </cell>
          <cell r="G1343" t="str">
            <v/>
          </cell>
        </row>
        <row r="1344">
          <cell r="A1344" t="str">
            <v/>
          </cell>
          <cell r="B1344" t="str">
            <v/>
          </cell>
          <cell r="F1344" t="str">
            <v/>
          </cell>
          <cell r="G1344" t="str">
            <v/>
          </cell>
        </row>
        <row r="1345">
          <cell r="A1345" t="str">
            <v/>
          </cell>
          <cell r="B1345" t="str">
            <v/>
          </cell>
          <cell r="F1345" t="str">
            <v/>
          </cell>
          <cell r="G1345" t="str">
            <v/>
          </cell>
        </row>
        <row r="1346">
          <cell r="A1346" t="str">
            <v/>
          </cell>
          <cell r="B1346" t="str">
            <v/>
          </cell>
          <cell r="F1346" t="str">
            <v/>
          </cell>
          <cell r="G1346" t="str">
            <v/>
          </cell>
        </row>
        <row r="1347">
          <cell r="A1347" t="str">
            <v/>
          </cell>
          <cell r="B1347" t="str">
            <v/>
          </cell>
          <cell r="F1347" t="str">
            <v/>
          </cell>
          <cell r="G1347" t="str">
            <v/>
          </cell>
        </row>
        <row r="1348">
          <cell r="A1348" t="str">
            <v/>
          </cell>
          <cell r="B1348" t="str">
            <v/>
          </cell>
          <cell r="F1348" t="str">
            <v/>
          </cell>
          <cell r="G1348" t="str">
            <v/>
          </cell>
        </row>
        <row r="1349">
          <cell r="A1349" t="str">
            <v/>
          </cell>
          <cell r="B1349" t="str">
            <v/>
          </cell>
          <cell r="F1349" t="str">
            <v/>
          </cell>
          <cell r="G1349" t="str">
            <v/>
          </cell>
        </row>
        <row r="1350">
          <cell r="A1350" t="str">
            <v/>
          </cell>
          <cell r="B1350" t="str">
            <v/>
          </cell>
          <cell r="F1350" t="str">
            <v/>
          </cell>
          <cell r="G1350" t="str">
            <v/>
          </cell>
        </row>
        <row r="1351">
          <cell r="A1351" t="str">
            <v/>
          </cell>
          <cell r="B1351" t="str">
            <v/>
          </cell>
          <cell r="F1351" t="str">
            <v/>
          </cell>
          <cell r="G1351" t="str">
            <v/>
          </cell>
        </row>
        <row r="1352">
          <cell r="A1352" t="str">
            <v/>
          </cell>
          <cell r="B1352" t="str">
            <v/>
          </cell>
          <cell r="F1352" t="str">
            <v/>
          </cell>
          <cell r="G1352" t="str">
            <v/>
          </cell>
        </row>
        <row r="1353">
          <cell r="A1353" t="str">
            <v/>
          </cell>
          <cell r="B1353" t="str">
            <v/>
          </cell>
          <cell r="F1353" t="str">
            <v/>
          </cell>
          <cell r="G1353" t="str">
            <v/>
          </cell>
        </row>
        <row r="1354">
          <cell r="A1354" t="str">
            <v/>
          </cell>
          <cell r="B1354" t="str">
            <v/>
          </cell>
          <cell r="F1354" t="str">
            <v/>
          </cell>
          <cell r="G1354" t="str">
            <v/>
          </cell>
        </row>
        <row r="1355">
          <cell r="A1355" t="str">
            <v/>
          </cell>
          <cell r="B1355" t="str">
            <v/>
          </cell>
          <cell r="F1355" t="str">
            <v/>
          </cell>
          <cell r="G1355" t="str">
            <v/>
          </cell>
        </row>
        <row r="1356">
          <cell r="A1356" t="str">
            <v/>
          </cell>
          <cell r="B1356" t="str">
            <v/>
          </cell>
          <cell r="F1356" t="str">
            <v/>
          </cell>
          <cell r="G1356" t="str">
            <v/>
          </cell>
        </row>
        <row r="1357">
          <cell r="A1357" t="str">
            <v/>
          </cell>
          <cell r="B1357" t="str">
            <v/>
          </cell>
          <cell r="F1357" t="str">
            <v/>
          </cell>
          <cell r="G1357" t="str">
            <v/>
          </cell>
        </row>
        <row r="1358">
          <cell r="A1358" t="str">
            <v/>
          </cell>
          <cell r="B1358" t="str">
            <v/>
          </cell>
          <cell r="F1358" t="str">
            <v/>
          </cell>
          <cell r="G1358" t="str">
            <v/>
          </cell>
        </row>
        <row r="1359">
          <cell r="A1359" t="str">
            <v/>
          </cell>
          <cell r="B1359" t="str">
            <v/>
          </cell>
          <cell r="F1359" t="str">
            <v/>
          </cell>
          <cell r="G1359" t="str">
            <v/>
          </cell>
        </row>
        <row r="1360">
          <cell r="A1360" t="str">
            <v/>
          </cell>
          <cell r="B1360" t="str">
            <v/>
          </cell>
          <cell r="F1360" t="str">
            <v/>
          </cell>
          <cell r="G1360" t="str">
            <v/>
          </cell>
        </row>
        <row r="1361">
          <cell r="A1361" t="str">
            <v/>
          </cell>
          <cell r="B1361" t="str">
            <v/>
          </cell>
          <cell r="F1361" t="str">
            <v/>
          </cell>
          <cell r="G1361" t="str">
            <v/>
          </cell>
        </row>
        <row r="1362">
          <cell r="A1362" t="str">
            <v/>
          </cell>
          <cell r="B1362" t="str">
            <v/>
          </cell>
          <cell r="F1362" t="str">
            <v/>
          </cell>
          <cell r="G1362" t="str">
            <v/>
          </cell>
        </row>
        <row r="1363">
          <cell r="A1363" t="str">
            <v/>
          </cell>
          <cell r="B1363" t="str">
            <v/>
          </cell>
          <cell r="F1363" t="str">
            <v/>
          </cell>
          <cell r="G1363" t="str">
            <v/>
          </cell>
        </row>
        <row r="1364">
          <cell r="A1364" t="str">
            <v/>
          </cell>
          <cell r="B1364" t="str">
            <v/>
          </cell>
          <cell r="F1364" t="str">
            <v/>
          </cell>
          <cell r="G1364" t="str">
            <v/>
          </cell>
        </row>
        <row r="1365">
          <cell r="A1365" t="str">
            <v/>
          </cell>
          <cell r="B1365" t="str">
            <v/>
          </cell>
          <cell r="F1365" t="str">
            <v/>
          </cell>
          <cell r="G1365" t="str">
            <v/>
          </cell>
        </row>
        <row r="1366">
          <cell r="A1366" t="str">
            <v/>
          </cell>
          <cell r="B1366" t="str">
            <v/>
          </cell>
          <cell r="F1366" t="str">
            <v/>
          </cell>
          <cell r="G1366" t="str">
            <v/>
          </cell>
        </row>
        <row r="1367">
          <cell r="A1367" t="str">
            <v/>
          </cell>
          <cell r="B1367" t="str">
            <v/>
          </cell>
          <cell r="F1367" t="str">
            <v/>
          </cell>
          <cell r="G1367" t="str">
            <v/>
          </cell>
        </row>
        <row r="1368">
          <cell r="A1368" t="str">
            <v/>
          </cell>
          <cell r="B1368" t="str">
            <v/>
          </cell>
          <cell r="F1368" t="str">
            <v/>
          </cell>
          <cell r="G1368" t="str">
            <v/>
          </cell>
        </row>
        <row r="1369">
          <cell r="A1369" t="str">
            <v/>
          </cell>
          <cell r="B1369" t="str">
            <v/>
          </cell>
          <cell r="F1369" t="str">
            <v/>
          </cell>
          <cell r="G1369" t="str">
            <v/>
          </cell>
        </row>
        <row r="1370">
          <cell r="A1370" t="str">
            <v/>
          </cell>
          <cell r="B1370" t="str">
            <v/>
          </cell>
          <cell r="F1370" t="str">
            <v/>
          </cell>
          <cell r="G1370" t="str">
            <v/>
          </cell>
        </row>
        <row r="1371">
          <cell r="A1371" t="str">
            <v/>
          </cell>
          <cell r="B1371" t="str">
            <v/>
          </cell>
          <cell r="F1371" t="str">
            <v/>
          </cell>
          <cell r="G1371" t="str">
            <v/>
          </cell>
        </row>
        <row r="1372">
          <cell r="A1372" t="str">
            <v/>
          </cell>
          <cell r="B1372" t="str">
            <v/>
          </cell>
          <cell r="F1372" t="str">
            <v/>
          </cell>
          <cell r="G1372" t="str">
            <v/>
          </cell>
        </row>
        <row r="1373">
          <cell r="A1373" t="str">
            <v/>
          </cell>
          <cell r="B1373" t="str">
            <v/>
          </cell>
          <cell r="F1373" t="str">
            <v/>
          </cell>
          <cell r="G1373" t="str">
            <v/>
          </cell>
        </row>
        <row r="1374">
          <cell r="A1374" t="str">
            <v/>
          </cell>
          <cell r="B1374" t="str">
            <v/>
          </cell>
          <cell r="F1374" t="str">
            <v/>
          </cell>
          <cell r="G1374" t="str">
            <v/>
          </cell>
        </row>
        <row r="1375">
          <cell r="A1375" t="str">
            <v/>
          </cell>
          <cell r="B1375" t="str">
            <v/>
          </cell>
          <cell r="F1375" t="str">
            <v/>
          </cell>
          <cell r="G1375" t="str">
            <v/>
          </cell>
        </row>
        <row r="1376">
          <cell r="A1376" t="str">
            <v/>
          </cell>
          <cell r="B1376" t="str">
            <v/>
          </cell>
          <cell r="F1376" t="str">
            <v/>
          </cell>
          <cell r="G1376" t="str">
            <v/>
          </cell>
        </row>
        <row r="1377">
          <cell r="A1377" t="str">
            <v/>
          </cell>
          <cell r="B1377" t="str">
            <v/>
          </cell>
          <cell r="F1377" t="str">
            <v/>
          </cell>
          <cell r="G1377" t="str">
            <v/>
          </cell>
        </row>
        <row r="1378">
          <cell r="A1378" t="str">
            <v/>
          </cell>
          <cell r="B1378" t="str">
            <v/>
          </cell>
          <cell r="F1378" t="str">
            <v/>
          </cell>
          <cell r="G1378" t="str">
            <v/>
          </cell>
        </row>
        <row r="1379">
          <cell r="A1379" t="str">
            <v/>
          </cell>
          <cell r="B1379" t="str">
            <v/>
          </cell>
          <cell r="F1379" t="str">
            <v/>
          </cell>
          <cell r="G1379" t="str">
            <v/>
          </cell>
        </row>
        <row r="1380">
          <cell r="A1380" t="str">
            <v/>
          </cell>
          <cell r="B1380" t="str">
            <v/>
          </cell>
          <cell r="F1380" t="str">
            <v/>
          </cell>
          <cell r="G1380" t="str">
            <v/>
          </cell>
        </row>
        <row r="1381">
          <cell r="A1381" t="str">
            <v/>
          </cell>
          <cell r="B1381" t="str">
            <v/>
          </cell>
          <cell r="F1381" t="str">
            <v/>
          </cell>
          <cell r="G1381" t="str">
            <v/>
          </cell>
        </row>
        <row r="1382">
          <cell r="A1382" t="str">
            <v/>
          </cell>
          <cell r="B1382" t="str">
            <v/>
          </cell>
          <cell r="F1382" t="str">
            <v/>
          </cell>
          <cell r="G1382" t="str">
            <v/>
          </cell>
        </row>
        <row r="1383">
          <cell r="A1383" t="str">
            <v/>
          </cell>
          <cell r="B1383" t="str">
            <v/>
          </cell>
          <cell r="F1383" t="str">
            <v/>
          </cell>
          <cell r="G1383" t="str">
            <v/>
          </cell>
        </row>
        <row r="1384">
          <cell r="A1384" t="str">
            <v/>
          </cell>
          <cell r="B1384" t="str">
            <v/>
          </cell>
          <cell r="F1384" t="str">
            <v/>
          </cell>
          <cell r="G1384" t="str">
            <v/>
          </cell>
        </row>
        <row r="1385">
          <cell r="A1385" t="str">
            <v/>
          </cell>
          <cell r="B1385" t="str">
            <v/>
          </cell>
          <cell r="F1385" t="str">
            <v/>
          </cell>
          <cell r="G1385" t="str">
            <v/>
          </cell>
        </row>
        <row r="1386">
          <cell r="A1386" t="str">
            <v/>
          </cell>
          <cell r="B1386" t="str">
            <v/>
          </cell>
          <cell r="F1386" t="str">
            <v/>
          </cell>
          <cell r="G1386" t="str">
            <v/>
          </cell>
        </row>
        <row r="1387">
          <cell r="A1387" t="str">
            <v/>
          </cell>
          <cell r="B1387" t="str">
            <v/>
          </cell>
          <cell r="F1387" t="str">
            <v/>
          </cell>
          <cell r="G1387" t="str">
            <v/>
          </cell>
        </row>
        <row r="1388">
          <cell r="A1388" t="str">
            <v/>
          </cell>
          <cell r="B1388" t="str">
            <v/>
          </cell>
          <cell r="F1388" t="str">
            <v/>
          </cell>
          <cell r="G1388" t="str">
            <v/>
          </cell>
        </row>
        <row r="1389">
          <cell r="A1389" t="str">
            <v/>
          </cell>
          <cell r="B1389" t="str">
            <v/>
          </cell>
          <cell r="F1389" t="str">
            <v/>
          </cell>
          <cell r="G1389" t="str">
            <v/>
          </cell>
        </row>
        <row r="1390">
          <cell r="A1390" t="str">
            <v/>
          </cell>
          <cell r="B1390" t="str">
            <v/>
          </cell>
          <cell r="F1390" t="str">
            <v/>
          </cell>
          <cell r="G1390" t="str">
            <v/>
          </cell>
        </row>
        <row r="1391">
          <cell r="A1391" t="str">
            <v/>
          </cell>
          <cell r="B1391" t="str">
            <v/>
          </cell>
          <cell r="F1391" t="str">
            <v/>
          </cell>
          <cell r="G1391" t="str">
            <v/>
          </cell>
        </row>
        <row r="1392">
          <cell r="A1392" t="str">
            <v/>
          </cell>
          <cell r="B1392" t="str">
            <v/>
          </cell>
          <cell r="F1392" t="str">
            <v/>
          </cell>
          <cell r="G1392" t="str">
            <v/>
          </cell>
        </row>
        <row r="1393">
          <cell r="A1393" t="str">
            <v/>
          </cell>
          <cell r="B1393" t="str">
            <v/>
          </cell>
          <cell r="F1393" t="str">
            <v/>
          </cell>
          <cell r="G1393" t="str">
            <v/>
          </cell>
        </row>
        <row r="1394">
          <cell r="A1394" t="str">
            <v/>
          </cell>
          <cell r="B1394" t="str">
            <v/>
          </cell>
          <cell r="F1394" t="str">
            <v/>
          </cell>
          <cell r="G1394" t="str">
            <v/>
          </cell>
        </row>
        <row r="1395">
          <cell r="A1395" t="str">
            <v/>
          </cell>
          <cell r="B1395" t="str">
            <v/>
          </cell>
          <cell r="F1395" t="str">
            <v/>
          </cell>
          <cell r="G1395" t="str">
            <v/>
          </cell>
        </row>
        <row r="1396">
          <cell r="A1396" t="str">
            <v/>
          </cell>
          <cell r="B1396" t="str">
            <v/>
          </cell>
          <cell r="F1396" t="str">
            <v/>
          </cell>
          <cell r="G1396" t="str">
            <v/>
          </cell>
        </row>
        <row r="1397">
          <cell r="A1397" t="str">
            <v/>
          </cell>
          <cell r="B1397" t="str">
            <v/>
          </cell>
          <cell r="F1397" t="str">
            <v/>
          </cell>
          <cell r="G1397" t="str">
            <v/>
          </cell>
        </row>
        <row r="1398">
          <cell r="A1398" t="str">
            <v/>
          </cell>
          <cell r="B1398" t="str">
            <v/>
          </cell>
          <cell r="F1398" t="str">
            <v/>
          </cell>
          <cell r="G1398" t="str">
            <v/>
          </cell>
        </row>
        <row r="1399">
          <cell r="A1399" t="str">
            <v/>
          </cell>
          <cell r="B1399" t="str">
            <v/>
          </cell>
          <cell r="F1399" t="str">
            <v/>
          </cell>
          <cell r="G1399" t="str">
            <v/>
          </cell>
        </row>
        <row r="1400">
          <cell r="A1400" t="str">
            <v/>
          </cell>
          <cell r="B1400" t="str">
            <v/>
          </cell>
          <cell r="F1400" t="str">
            <v/>
          </cell>
          <cell r="G1400" t="str">
            <v/>
          </cell>
        </row>
        <row r="1401">
          <cell r="A1401" t="str">
            <v/>
          </cell>
          <cell r="B1401" t="str">
            <v/>
          </cell>
          <cell r="F1401" t="str">
            <v/>
          </cell>
          <cell r="G1401" t="str">
            <v/>
          </cell>
        </row>
        <row r="1402">
          <cell r="A1402" t="str">
            <v/>
          </cell>
          <cell r="B1402" t="str">
            <v/>
          </cell>
          <cell r="F1402" t="str">
            <v/>
          </cell>
          <cell r="G1402" t="str">
            <v/>
          </cell>
        </row>
        <row r="1403">
          <cell r="A1403" t="str">
            <v/>
          </cell>
          <cell r="B1403" t="str">
            <v/>
          </cell>
          <cell r="F1403" t="str">
            <v/>
          </cell>
          <cell r="G1403" t="str">
            <v/>
          </cell>
        </row>
        <row r="1404">
          <cell r="A1404" t="str">
            <v/>
          </cell>
          <cell r="B1404" t="str">
            <v/>
          </cell>
          <cell r="F1404" t="str">
            <v/>
          </cell>
          <cell r="G1404" t="str">
            <v/>
          </cell>
        </row>
        <row r="1405">
          <cell r="A1405" t="str">
            <v/>
          </cell>
          <cell r="B1405" t="str">
            <v/>
          </cell>
          <cell r="F1405" t="str">
            <v/>
          </cell>
          <cell r="G1405" t="str">
            <v/>
          </cell>
        </row>
        <row r="1406">
          <cell r="A1406" t="str">
            <v/>
          </cell>
          <cell r="B1406" t="str">
            <v/>
          </cell>
          <cell r="F1406" t="str">
            <v/>
          </cell>
          <cell r="G1406" t="str">
            <v/>
          </cell>
        </row>
        <row r="1407">
          <cell r="A1407" t="str">
            <v/>
          </cell>
          <cell r="B1407" t="str">
            <v/>
          </cell>
          <cell r="F1407" t="str">
            <v/>
          </cell>
          <cell r="G1407" t="str">
            <v/>
          </cell>
        </row>
        <row r="1408">
          <cell r="A1408" t="str">
            <v/>
          </cell>
          <cell r="B1408" t="str">
            <v/>
          </cell>
          <cell r="F1408" t="str">
            <v/>
          </cell>
          <cell r="G1408" t="str">
            <v/>
          </cell>
        </row>
        <row r="1409">
          <cell r="A1409" t="str">
            <v/>
          </cell>
          <cell r="B1409" t="str">
            <v/>
          </cell>
          <cell r="F1409" t="str">
            <v/>
          </cell>
          <cell r="G1409" t="str">
            <v/>
          </cell>
        </row>
        <row r="1410">
          <cell r="A1410" t="str">
            <v/>
          </cell>
          <cell r="B1410" t="str">
            <v/>
          </cell>
          <cell r="F1410" t="str">
            <v/>
          </cell>
          <cell r="G1410" t="str">
            <v/>
          </cell>
        </row>
        <row r="1411">
          <cell r="A1411" t="str">
            <v/>
          </cell>
          <cell r="B1411" t="str">
            <v/>
          </cell>
          <cell r="F1411" t="str">
            <v/>
          </cell>
          <cell r="G1411" t="str">
            <v/>
          </cell>
        </row>
        <row r="1412">
          <cell r="A1412" t="str">
            <v/>
          </cell>
          <cell r="B1412" t="str">
            <v/>
          </cell>
          <cell r="F1412" t="str">
            <v/>
          </cell>
          <cell r="G1412" t="str">
            <v/>
          </cell>
        </row>
        <row r="1413">
          <cell r="A1413" t="str">
            <v/>
          </cell>
          <cell r="B1413" t="str">
            <v/>
          </cell>
          <cell r="F1413" t="str">
            <v/>
          </cell>
          <cell r="G1413" t="str">
            <v/>
          </cell>
        </row>
        <row r="1414">
          <cell r="A1414" t="str">
            <v/>
          </cell>
          <cell r="B1414" t="str">
            <v/>
          </cell>
          <cell r="F1414" t="str">
            <v/>
          </cell>
          <cell r="G1414" t="str">
            <v/>
          </cell>
        </row>
        <row r="1415">
          <cell r="A1415" t="str">
            <v/>
          </cell>
          <cell r="B1415" t="str">
            <v/>
          </cell>
          <cell r="F1415" t="str">
            <v/>
          </cell>
          <cell r="G1415" t="str">
            <v/>
          </cell>
        </row>
        <row r="1416">
          <cell r="A1416" t="str">
            <v/>
          </cell>
          <cell r="B1416" t="str">
            <v/>
          </cell>
          <cell r="F1416" t="str">
            <v/>
          </cell>
          <cell r="G1416" t="str">
            <v/>
          </cell>
        </row>
        <row r="1417">
          <cell r="A1417" t="str">
            <v/>
          </cell>
          <cell r="B1417" t="str">
            <v/>
          </cell>
          <cell r="F1417" t="str">
            <v/>
          </cell>
          <cell r="G1417" t="str">
            <v/>
          </cell>
        </row>
        <row r="1418">
          <cell r="A1418" t="str">
            <v/>
          </cell>
          <cell r="B1418" t="str">
            <v/>
          </cell>
          <cell r="F1418" t="str">
            <v/>
          </cell>
          <cell r="G1418" t="str">
            <v/>
          </cell>
        </row>
        <row r="1419">
          <cell r="A1419" t="str">
            <v/>
          </cell>
          <cell r="B1419" t="str">
            <v/>
          </cell>
          <cell r="F1419" t="str">
            <v/>
          </cell>
          <cell r="G1419" t="str">
            <v/>
          </cell>
        </row>
        <row r="1420">
          <cell r="A1420" t="str">
            <v/>
          </cell>
          <cell r="B1420" t="str">
            <v/>
          </cell>
          <cell r="F1420" t="str">
            <v/>
          </cell>
          <cell r="G1420" t="str">
            <v/>
          </cell>
        </row>
        <row r="1421">
          <cell r="A1421" t="str">
            <v/>
          </cell>
          <cell r="B1421" t="str">
            <v/>
          </cell>
          <cell r="F1421" t="str">
            <v/>
          </cell>
          <cell r="G1421" t="str">
            <v/>
          </cell>
        </row>
        <row r="1422">
          <cell r="A1422" t="str">
            <v/>
          </cell>
          <cell r="B1422" t="str">
            <v/>
          </cell>
          <cell r="F1422" t="str">
            <v/>
          </cell>
          <cell r="G1422" t="str">
            <v/>
          </cell>
        </row>
        <row r="1423">
          <cell r="A1423" t="str">
            <v/>
          </cell>
          <cell r="B1423" t="str">
            <v/>
          </cell>
          <cell r="F1423" t="str">
            <v/>
          </cell>
          <cell r="G1423" t="str">
            <v/>
          </cell>
        </row>
        <row r="1424">
          <cell r="A1424" t="str">
            <v/>
          </cell>
          <cell r="B1424" t="str">
            <v/>
          </cell>
          <cell r="F1424" t="str">
            <v/>
          </cell>
          <cell r="G1424" t="str">
            <v/>
          </cell>
        </row>
        <row r="1425">
          <cell r="A1425" t="str">
            <v/>
          </cell>
          <cell r="B1425" t="str">
            <v/>
          </cell>
          <cell r="F1425" t="str">
            <v/>
          </cell>
          <cell r="G1425" t="str">
            <v/>
          </cell>
        </row>
        <row r="1426">
          <cell r="A1426" t="str">
            <v/>
          </cell>
          <cell r="B1426" t="str">
            <v/>
          </cell>
          <cell r="F1426" t="str">
            <v/>
          </cell>
          <cell r="G1426" t="str">
            <v/>
          </cell>
        </row>
        <row r="1427">
          <cell r="A1427" t="str">
            <v/>
          </cell>
          <cell r="B1427" t="str">
            <v/>
          </cell>
          <cell r="F1427" t="str">
            <v/>
          </cell>
          <cell r="G1427" t="str">
            <v/>
          </cell>
        </row>
        <row r="1428">
          <cell r="A1428" t="str">
            <v/>
          </cell>
          <cell r="B1428" t="str">
            <v/>
          </cell>
          <cell r="F1428" t="str">
            <v/>
          </cell>
          <cell r="G1428" t="str">
            <v/>
          </cell>
        </row>
        <row r="1429">
          <cell r="A1429" t="str">
            <v/>
          </cell>
          <cell r="B1429" t="str">
            <v/>
          </cell>
          <cell r="F1429" t="str">
            <v/>
          </cell>
          <cell r="G1429" t="str">
            <v/>
          </cell>
        </row>
        <row r="1430">
          <cell r="A1430" t="str">
            <v/>
          </cell>
          <cell r="B1430" t="str">
            <v/>
          </cell>
          <cell r="F1430" t="str">
            <v/>
          </cell>
          <cell r="G1430" t="str">
            <v/>
          </cell>
        </row>
        <row r="1431">
          <cell r="A1431" t="str">
            <v/>
          </cell>
          <cell r="B1431" t="str">
            <v/>
          </cell>
          <cell r="F1431" t="str">
            <v/>
          </cell>
          <cell r="G1431" t="str">
            <v/>
          </cell>
        </row>
        <row r="1432">
          <cell r="A1432" t="str">
            <v/>
          </cell>
          <cell r="B1432" t="str">
            <v/>
          </cell>
          <cell r="F1432" t="str">
            <v/>
          </cell>
          <cell r="G1432" t="str">
            <v/>
          </cell>
        </row>
        <row r="1433">
          <cell r="A1433" t="str">
            <v/>
          </cell>
          <cell r="B1433" t="str">
            <v/>
          </cell>
          <cell r="F1433" t="str">
            <v/>
          </cell>
          <cell r="G1433" t="str">
            <v/>
          </cell>
        </row>
        <row r="1434">
          <cell r="A1434" t="str">
            <v/>
          </cell>
          <cell r="B1434" t="str">
            <v/>
          </cell>
          <cell r="F1434" t="str">
            <v/>
          </cell>
          <cell r="G1434" t="str">
            <v/>
          </cell>
        </row>
        <row r="1435">
          <cell r="A1435" t="str">
            <v/>
          </cell>
          <cell r="B1435" t="str">
            <v/>
          </cell>
          <cell r="F1435" t="str">
            <v/>
          </cell>
          <cell r="G1435" t="str">
            <v/>
          </cell>
        </row>
        <row r="1436">
          <cell r="A1436" t="str">
            <v/>
          </cell>
          <cell r="B1436" t="str">
            <v/>
          </cell>
          <cell r="F1436" t="str">
            <v/>
          </cell>
          <cell r="G1436" t="str">
            <v/>
          </cell>
        </row>
        <row r="1437">
          <cell r="A1437" t="str">
            <v/>
          </cell>
          <cell r="B1437" t="str">
            <v/>
          </cell>
          <cell r="F1437" t="str">
            <v/>
          </cell>
          <cell r="G1437" t="str">
            <v/>
          </cell>
        </row>
        <row r="1438">
          <cell r="A1438" t="str">
            <v/>
          </cell>
          <cell r="B1438" t="str">
            <v/>
          </cell>
          <cell r="F1438" t="str">
            <v/>
          </cell>
          <cell r="G1438" t="str">
            <v/>
          </cell>
        </row>
        <row r="1439">
          <cell r="A1439" t="str">
            <v/>
          </cell>
          <cell r="B1439" t="str">
            <v/>
          </cell>
          <cell r="F1439" t="str">
            <v/>
          </cell>
          <cell r="G1439" t="str">
            <v/>
          </cell>
        </row>
        <row r="1440">
          <cell r="A1440" t="str">
            <v/>
          </cell>
          <cell r="B1440" t="str">
            <v/>
          </cell>
          <cell r="F1440" t="str">
            <v/>
          </cell>
          <cell r="G1440" t="str">
            <v/>
          </cell>
        </row>
        <row r="1441">
          <cell r="A1441" t="str">
            <v/>
          </cell>
          <cell r="B1441" t="str">
            <v/>
          </cell>
          <cell r="F1441" t="str">
            <v/>
          </cell>
          <cell r="G1441" t="str">
            <v/>
          </cell>
        </row>
        <row r="1442">
          <cell r="A1442" t="str">
            <v/>
          </cell>
          <cell r="B1442" t="str">
            <v/>
          </cell>
          <cell r="F1442" t="str">
            <v/>
          </cell>
          <cell r="G1442" t="str">
            <v/>
          </cell>
        </row>
        <row r="1443">
          <cell r="A1443" t="str">
            <v/>
          </cell>
          <cell r="B1443" t="str">
            <v/>
          </cell>
          <cell r="F1443" t="str">
            <v/>
          </cell>
          <cell r="G1443" t="str">
            <v/>
          </cell>
        </row>
        <row r="1444">
          <cell r="A1444" t="str">
            <v/>
          </cell>
          <cell r="B1444" t="str">
            <v/>
          </cell>
          <cell r="F1444" t="str">
            <v/>
          </cell>
          <cell r="G1444" t="str">
            <v/>
          </cell>
        </row>
        <row r="1445">
          <cell r="A1445" t="str">
            <v/>
          </cell>
          <cell r="B1445" t="str">
            <v/>
          </cell>
          <cell r="F1445" t="str">
            <v/>
          </cell>
          <cell r="G1445" t="str">
            <v/>
          </cell>
        </row>
        <row r="1446">
          <cell r="A1446" t="str">
            <v/>
          </cell>
          <cell r="B1446" t="str">
            <v/>
          </cell>
          <cell r="F1446" t="str">
            <v/>
          </cell>
          <cell r="G1446" t="str">
            <v/>
          </cell>
        </row>
        <row r="1447">
          <cell r="A1447" t="str">
            <v/>
          </cell>
          <cell r="B1447" t="str">
            <v/>
          </cell>
          <cell r="F1447" t="str">
            <v/>
          </cell>
          <cell r="G1447" t="str">
            <v/>
          </cell>
        </row>
        <row r="1448">
          <cell r="A1448" t="str">
            <v/>
          </cell>
          <cell r="B1448" t="str">
            <v/>
          </cell>
          <cell r="F1448" t="str">
            <v/>
          </cell>
          <cell r="G1448" t="str">
            <v/>
          </cell>
        </row>
        <row r="1449">
          <cell r="A1449" t="str">
            <v/>
          </cell>
          <cell r="B1449" t="str">
            <v/>
          </cell>
          <cell r="F1449" t="str">
            <v/>
          </cell>
          <cell r="G1449" t="str">
            <v/>
          </cell>
        </row>
        <row r="1450">
          <cell r="A1450" t="str">
            <v/>
          </cell>
          <cell r="B1450" t="str">
            <v/>
          </cell>
          <cell r="F1450" t="str">
            <v/>
          </cell>
          <cell r="G1450" t="str">
            <v/>
          </cell>
        </row>
        <row r="1451">
          <cell r="A1451" t="str">
            <v/>
          </cell>
          <cell r="B1451" t="str">
            <v/>
          </cell>
          <cell r="F1451" t="str">
            <v/>
          </cell>
          <cell r="G1451" t="str">
            <v/>
          </cell>
        </row>
        <row r="1452">
          <cell r="A1452" t="str">
            <v/>
          </cell>
          <cell r="B1452" t="str">
            <v/>
          </cell>
          <cell r="F1452" t="str">
            <v/>
          </cell>
          <cell r="G1452" t="str">
            <v/>
          </cell>
        </row>
        <row r="1453">
          <cell r="A1453" t="str">
            <v/>
          </cell>
          <cell r="B1453" t="str">
            <v/>
          </cell>
          <cell r="F1453" t="str">
            <v/>
          </cell>
          <cell r="G1453" t="str">
            <v/>
          </cell>
        </row>
        <row r="1454">
          <cell r="A1454" t="str">
            <v/>
          </cell>
          <cell r="B1454" t="str">
            <v/>
          </cell>
          <cell r="F1454" t="str">
            <v/>
          </cell>
          <cell r="G1454" t="str">
            <v/>
          </cell>
        </row>
        <row r="1455">
          <cell r="A1455" t="str">
            <v/>
          </cell>
          <cell r="B1455" t="str">
            <v/>
          </cell>
          <cell r="F1455" t="str">
            <v/>
          </cell>
          <cell r="G1455" t="str">
            <v/>
          </cell>
        </row>
        <row r="1456">
          <cell r="A1456" t="str">
            <v/>
          </cell>
          <cell r="B1456" t="str">
            <v/>
          </cell>
          <cell r="F1456" t="str">
            <v/>
          </cell>
          <cell r="G1456" t="str">
            <v/>
          </cell>
        </row>
        <row r="1457">
          <cell r="A1457" t="str">
            <v/>
          </cell>
          <cell r="B1457" t="str">
            <v/>
          </cell>
          <cell r="F1457" t="str">
            <v/>
          </cell>
          <cell r="G1457" t="str">
            <v/>
          </cell>
        </row>
        <row r="1458">
          <cell r="A1458" t="str">
            <v/>
          </cell>
          <cell r="B1458" t="str">
            <v/>
          </cell>
          <cell r="F1458" t="str">
            <v/>
          </cell>
          <cell r="G1458" t="str">
            <v/>
          </cell>
        </row>
        <row r="1459">
          <cell r="A1459" t="str">
            <v/>
          </cell>
          <cell r="B1459" t="str">
            <v/>
          </cell>
          <cell r="F1459" t="str">
            <v/>
          </cell>
          <cell r="G1459" t="str">
            <v/>
          </cell>
        </row>
        <row r="1460">
          <cell r="A1460" t="str">
            <v/>
          </cell>
          <cell r="B1460" t="str">
            <v/>
          </cell>
          <cell r="F1460" t="str">
            <v/>
          </cell>
          <cell r="G1460" t="str">
            <v/>
          </cell>
        </row>
        <row r="1461">
          <cell r="A1461" t="str">
            <v/>
          </cell>
          <cell r="B1461" t="str">
            <v/>
          </cell>
          <cell r="F1461" t="str">
            <v/>
          </cell>
          <cell r="G1461" t="str">
            <v/>
          </cell>
        </row>
        <row r="1462">
          <cell r="A1462" t="str">
            <v/>
          </cell>
          <cell r="B1462" t="str">
            <v/>
          </cell>
          <cell r="F1462" t="str">
            <v/>
          </cell>
          <cell r="G1462" t="str">
            <v/>
          </cell>
        </row>
        <row r="1463">
          <cell r="A1463" t="str">
            <v/>
          </cell>
          <cell r="B1463" t="str">
            <v/>
          </cell>
          <cell r="F1463" t="str">
            <v/>
          </cell>
          <cell r="G1463" t="str">
            <v/>
          </cell>
        </row>
        <row r="1464">
          <cell r="A1464" t="str">
            <v/>
          </cell>
          <cell r="B1464" t="str">
            <v/>
          </cell>
          <cell r="F1464" t="str">
            <v/>
          </cell>
          <cell r="G1464" t="str">
            <v/>
          </cell>
        </row>
        <row r="1465">
          <cell r="A1465" t="str">
            <v/>
          </cell>
          <cell r="B1465" t="str">
            <v/>
          </cell>
          <cell r="F1465" t="str">
            <v/>
          </cell>
          <cell r="G1465" t="str">
            <v/>
          </cell>
        </row>
        <row r="1466">
          <cell r="A1466" t="str">
            <v/>
          </cell>
          <cell r="B1466" t="str">
            <v/>
          </cell>
          <cell r="F1466" t="str">
            <v/>
          </cell>
          <cell r="G1466" t="str">
            <v/>
          </cell>
        </row>
        <row r="1467">
          <cell r="A1467" t="str">
            <v/>
          </cell>
          <cell r="B1467" t="str">
            <v/>
          </cell>
          <cell r="F1467" t="str">
            <v/>
          </cell>
          <cell r="G1467" t="str">
            <v/>
          </cell>
        </row>
        <row r="1468">
          <cell r="A1468" t="str">
            <v/>
          </cell>
          <cell r="B1468" t="str">
            <v/>
          </cell>
          <cell r="F1468" t="str">
            <v/>
          </cell>
          <cell r="G1468" t="str">
            <v/>
          </cell>
        </row>
        <row r="1469">
          <cell r="A1469" t="str">
            <v/>
          </cell>
          <cell r="B1469" t="str">
            <v/>
          </cell>
          <cell r="F1469" t="str">
            <v/>
          </cell>
          <cell r="G1469" t="str">
            <v/>
          </cell>
        </row>
        <row r="1470">
          <cell r="A1470" t="str">
            <v/>
          </cell>
          <cell r="B1470" t="str">
            <v/>
          </cell>
          <cell r="F1470" t="str">
            <v/>
          </cell>
          <cell r="G1470" t="str">
            <v/>
          </cell>
        </row>
        <row r="1471">
          <cell r="A1471" t="str">
            <v/>
          </cell>
          <cell r="B1471" t="str">
            <v/>
          </cell>
          <cell r="F1471" t="str">
            <v/>
          </cell>
          <cell r="G1471" t="str">
            <v/>
          </cell>
        </row>
        <row r="1472">
          <cell r="A1472" t="str">
            <v/>
          </cell>
          <cell r="B1472" t="str">
            <v/>
          </cell>
          <cell r="F1472" t="str">
            <v/>
          </cell>
          <cell r="G1472" t="str">
            <v/>
          </cell>
        </row>
        <row r="1473">
          <cell r="A1473" t="str">
            <v/>
          </cell>
          <cell r="B1473" t="str">
            <v/>
          </cell>
          <cell r="F1473" t="str">
            <v/>
          </cell>
          <cell r="G1473" t="str">
            <v/>
          </cell>
        </row>
        <row r="1474">
          <cell r="A1474" t="str">
            <v/>
          </cell>
          <cell r="B1474" t="str">
            <v/>
          </cell>
          <cell r="F1474" t="str">
            <v/>
          </cell>
          <cell r="G1474" t="str">
            <v/>
          </cell>
        </row>
        <row r="1475">
          <cell r="A1475" t="str">
            <v/>
          </cell>
          <cell r="B1475" t="str">
            <v/>
          </cell>
          <cell r="F1475" t="str">
            <v/>
          </cell>
          <cell r="G1475" t="str">
            <v/>
          </cell>
        </row>
        <row r="1476">
          <cell r="A1476" t="str">
            <v/>
          </cell>
          <cell r="B1476" t="str">
            <v/>
          </cell>
          <cell r="F1476" t="str">
            <v/>
          </cell>
          <cell r="G1476" t="str">
            <v/>
          </cell>
        </row>
        <row r="1477">
          <cell r="A1477" t="str">
            <v/>
          </cell>
          <cell r="B1477" t="str">
            <v/>
          </cell>
          <cell r="F1477" t="str">
            <v/>
          </cell>
          <cell r="G1477" t="str">
            <v/>
          </cell>
        </row>
        <row r="1478">
          <cell r="A1478" t="str">
            <v/>
          </cell>
          <cell r="B1478" t="str">
            <v/>
          </cell>
          <cell r="F1478" t="str">
            <v/>
          </cell>
          <cell r="G1478" t="str">
            <v/>
          </cell>
        </row>
        <row r="1479">
          <cell r="A1479" t="str">
            <v/>
          </cell>
          <cell r="B1479" t="str">
            <v/>
          </cell>
          <cell r="F1479" t="str">
            <v/>
          </cell>
          <cell r="G1479" t="str">
            <v/>
          </cell>
        </row>
        <row r="1480">
          <cell r="A1480" t="str">
            <v/>
          </cell>
          <cell r="B1480" t="str">
            <v/>
          </cell>
          <cell r="F1480" t="str">
            <v/>
          </cell>
          <cell r="G1480" t="str">
            <v/>
          </cell>
        </row>
        <row r="1481">
          <cell r="A1481" t="str">
            <v/>
          </cell>
          <cell r="B1481" t="str">
            <v/>
          </cell>
          <cell r="F1481" t="str">
            <v/>
          </cell>
          <cell r="G1481" t="str">
            <v/>
          </cell>
        </row>
        <row r="1482">
          <cell r="A1482" t="str">
            <v/>
          </cell>
          <cell r="B1482" t="str">
            <v/>
          </cell>
          <cell r="F1482" t="str">
            <v/>
          </cell>
          <cell r="G1482" t="str">
            <v/>
          </cell>
        </row>
        <row r="1483">
          <cell r="A1483" t="str">
            <v/>
          </cell>
          <cell r="B1483" t="str">
            <v/>
          </cell>
          <cell r="F1483" t="str">
            <v/>
          </cell>
          <cell r="G1483" t="str">
            <v/>
          </cell>
        </row>
        <row r="1484">
          <cell r="A1484" t="str">
            <v/>
          </cell>
          <cell r="B1484" t="str">
            <v/>
          </cell>
          <cell r="F1484" t="str">
            <v/>
          </cell>
          <cell r="G1484" t="str">
            <v/>
          </cell>
        </row>
        <row r="1485">
          <cell r="A1485" t="str">
            <v/>
          </cell>
          <cell r="B1485" t="str">
            <v/>
          </cell>
          <cell r="F1485" t="str">
            <v/>
          </cell>
          <cell r="G1485" t="str">
            <v/>
          </cell>
        </row>
        <row r="1486">
          <cell r="A1486" t="str">
            <v/>
          </cell>
          <cell r="B1486" t="str">
            <v/>
          </cell>
          <cell r="F1486" t="str">
            <v/>
          </cell>
          <cell r="G1486" t="str">
            <v/>
          </cell>
        </row>
        <row r="1487">
          <cell r="A1487" t="str">
            <v/>
          </cell>
          <cell r="B1487" t="str">
            <v/>
          </cell>
          <cell r="F1487" t="str">
            <v/>
          </cell>
          <cell r="G1487" t="str">
            <v/>
          </cell>
        </row>
        <row r="1488">
          <cell r="A1488" t="str">
            <v/>
          </cell>
          <cell r="B1488" t="str">
            <v/>
          </cell>
          <cell r="F1488" t="str">
            <v/>
          </cell>
          <cell r="G1488" t="str">
            <v/>
          </cell>
        </row>
        <row r="1489">
          <cell r="A1489" t="str">
            <v/>
          </cell>
          <cell r="B1489" t="str">
            <v/>
          </cell>
          <cell r="F1489" t="str">
            <v/>
          </cell>
          <cell r="G1489" t="str">
            <v/>
          </cell>
        </row>
        <row r="1490">
          <cell r="A1490" t="str">
            <v/>
          </cell>
          <cell r="B1490" t="str">
            <v/>
          </cell>
          <cell r="F1490" t="str">
            <v/>
          </cell>
          <cell r="G1490" t="str">
            <v/>
          </cell>
        </row>
        <row r="1491">
          <cell r="A1491" t="str">
            <v/>
          </cell>
          <cell r="B1491" t="str">
            <v/>
          </cell>
          <cell r="F1491" t="str">
            <v/>
          </cell>
          <cell r="G1491" t="str">
            <v/>
          </cell>
        </row>
        <row r="1492">
          <cell r="A1492" t="str">
            <v/>
          </cell>
          <cell r="B1492" t="str">
            <v/>
          </cell>
          <cell r="F1492" t="str">
            <v/>
          </cell>
          <cell r="G1492" t="str">
            <v/>
          </cell>
        </row>
        <row r="1493">
          <cell r="A1493" t="str">
            <v/>
          </cell>
          <cell r="B1493" t="str">
            <v/>
          </cell>
          <cell r="F1493" t="str">
            <v/>
          </cell>
          <cell r="G1493" t="str">
            <v/>
          </cell>
        </row>
        <row r="1494">
          <cell r="A1494" t="str">
            <v/>
          </cell>
          <cell r="B1494" t="str">
            <v/>
          </cell>
          <cell r="F1494" t="str">
            <v/>
          </cell>
          <cell r="G1494" t="str">
            <v/>
          </cell>
        </row>
        <row r="1495">
          <cell r="A1495" t="str">
            <v/>
          </cell>
          <cell r="B1495" t="str">
            <v/>
          </cell>
          <cell r="F1495" t="str">
            <v/>
          </cell>
          <cell r="G1495" t="str">
            <v/>
          </cell>
        </row>
        <row r="1496">
          <cell r="A1496" t="str">
            <v/>
          </cell>
          <cell r="B1496" t="str">
            <v/>
          </cell>
          <cell r="F1496" t="str">
            <v/>
          </cell>
          <cell r="G1496" t="str">
            <v/>
          </cell>
        </row>
        <row r="1497">
          <cell r="A1497" t="str">
            <v/>
          </cell>
          <cell r="B1497" t="str">
            <v/>
          </cell>
          <cell r="F1497" t="str">
            <v/>
          </cell>
          <cell r="G1497" t="str">
            <v/>
          </cell>
        </row>
        <row r="1498">
          <cell r="A1498" t="str">
            <v/>
          </cell>
          <cell r="B1498" t="str">
            <v/>
          </cell>
          <cell r="F1498" t="str">
            <v/>
          </cell>
          <cell r="G1498" t="str">
            <v/>
          </cell>
        </row>
        <row r="1499">
          <cell r="A1499" t="str">
            <v/>
          </cell>
          <cell r="B1499" t="str">
            <v/>
          </cell>
          <cell r="F1499" t="str">
            <v/>
          </cell>
          <cell r="G1499" t="str">
            <v/>
          </cell>
        </row>
        <row r="1500">
          <cell r="A1500" t="str">
            <v/>
          </cell>
          <cell r="B1500" t="str">
            <v/>
          </cell>
          <cell r="F1500" t="str">
            <v/>
          </cell>
          <cell r="G1500" t="str">
            <v/>
          </cell>
        </row>
        <row r="1501">
          <cell r="A1501" t="str">
            <v/>
          </cell>
          <cell r="B1501" t="str">
            <v/>
          </cell>
          <cell r="F1501" t="str">
            <v/>
          </cell>
          <cell r="G1501" t="str">
            <v/>
          </cell>
        </row>
        <row r="1502">
          <cell r="A1502" t="str">
            <v/>
          </cell>
          <cell r="B1502" t="str">
            <v/>
          </cell>
          <cell r="F1502" t="str">
            <v/>
          </cell>
          <cell r="G1502" t="str">
            <v/>
          </cell>
        </row>
        <row r="1503">
          <cell r="A1503" t="str">
            <v/>
          </cell>
          <cell r="B1503" t="str">
            <v/>
          </cell>
          <cell r="F1503" t="str">
            <v/>
          </cell>
          <cell r="G1503" t="str">
            <v/>
          </cell>
        </row>
        <row r="1504">
          <cell r="A1504" t="str">
            <v/>
          </cell>
          <cell r="B1504" t="str">
            <v/>
          </cell>
          <cell r="F1504" t="str">
            <v/>
          </cell>
          <cell r="G1504" t="str">
            <v/>
          </cell>
        </row>
        <row r="1505">
          <cell r="A1505" t="str">
            <v/>
          </cell>
          <cell r="B1505" t="str">
            <v/>
          </cell>
          <cell r="F1505" t="str">
            <v/>
          </cell>
          <cell r="G1505" t="str">
            <v/>
          </cell>
        </row>
        <row r="1506">
          <cell r="A1506" t="str">
            <v/>
          </cell>
          <cell r="B1506" t="str">
            <v/>
          </cell>
          <cell r="F1506" t="str">
            <v/>
          </cell>
          <cell r="G1506" t="str">
            <v/>
          </cell>
        </row>
        <row r="1507">
          <cell r="A1507" t="str">
            <v/>
          </cell>
          <cell r="B1507" t="str">
            <v/>
          </cell>
          <cell r="F1507" t="str">
            <v/>
          </cell>
          <cell r="G1507" t="str">
            <v/>
          </cell>
        </row>
        <row r="1508">
          <cell r="A1508" t="str">
            <v/>
          </cell>
          <cell r="B1508" t="str">
            <v/>
          </cell>
          <cell r="F1508" t="str">
            <v/>
          </cell>
          <cell r="G1508" t="str">
            <v/>
          </cell>
        </row>
        <row r="1509">
          <cell r="A1509" t="str">
            <v/>
          </cell>
          <cell r="B1509" t="str">
            <v/>
          </cell>
          <cell r="F1509" t="str">
            <v/>
          </cell>
          <cell r="G1509" t="str">
            <v/>
          </cell>
        </row>
        <row r="1510">
          <cell r="A1510" t="str">
            <v/>
          </cell>
          <cell r="B1510" t="str">
            <v/>
          </cell>
          <cell r="F1510" t="str">
            <v/>
          </cell>
          <cell r="G1510" t="str">
            <v/>
          </cell>
        </row>
        <row r="1511">
          <cell r="A1511" t="str">
            <v/>
          </cell>
          <cell r="B1511" t="str">
            <v/>
          </cell>
          <cell r="F1511" t="str">
            <v/>
          </cell>
          <cell r="G1511" t="str">
            <v/>
          </cell>
        </row>
        <row r="1512">
          <cell r="A1512" t="str">
            <v/>
          </cell>
          <cell r="B1512" t="str">
            <v/>
          </cell>
          <cell r="F1512" t="str">
            <v/>
          </cell>
          <cell r="G1512" t="str">
            <v/>
          </cell>
        </row>
        <row r="1513">
          <cell r="A1513" t="str">
            <v/>
          </cell>
          <cell r="B1513" t="str">
            <v/>
          </cell>
          <cell r="F1513" t="str">
            <v/>
          </cell>
          <cell r="G1513" t="str">
            <v/>
          </cell>
        </row>
        <row r="1514">
          <cell r="A1514" t="str">
            <v/>
          </cell>
          <cell r="B1514" t="str">
            <v/>
          </cell>
          <cell r="F1514" t="str">
            <v/>
          </cell>
          <cell r="G1514" t="str">
            <v/>
          </cell>
        </row>
        <row r="1515">
          <cell r="A1515" t="str">
            <v/>
          </cell>
          <cell r="B1515" t="str">
            <v/>
          </cell>
          <cell r="F1515" t="str">
            <v/>
          </cell>
          <cell r="G1515" t="str">
            <v/>
          </cell>
        </row>
        <row r="1516">
          <cell r="A1516" t="str">
            <v/>
          </cell>
          <cell r="B1516" t="str">
            <v/>
          </cell>
          <cell r="F1516" t="str">
            <v/>
          </cell>
          <cell r="G1516" t="str">
            <v/>
          </cell>
        </row>
        <row r="1517">
          <cell r="A1517" t="str">
            <v/>
          </cell>
          <cell r="B1517" t="str">
            <v/>
          </cell>
          <cell r="F1517" t="str">
            <v/>
          </cell>
          <cell r="G1517" t="str">
            <v/>
          </cell>
        </row>
        <row r="1518">
          <cell r="A1518" t="str">
            <v/>
          </cell>
          <cell r="B1518" t="str">
            <v/>
          </cell>
          <cell r="F1518" t="str">
            <v/>
          </cell>
          <cell r="G1518" t="str">
            <v/>
          </cell>
        </row>
        <row r="1519">
          <cell r="A1519" t="str">
            <v/>
          </cell>
          <cell r="B1519" t="str">
            <v/>
          </cell>
          <cell r="F1519" t="str">
            <v/>
          </cell>
          <cell r="G1519" t="str">
            <v/>
          </cell>
        </row>
        <row r="1520">
          <cell r="A1520" t="str">
            <v/>
          </cell>
          <cell r="B1520" t="str">
            <v/>
          </cell>
          <cell r="F1520" t="str">
            <v/>
          </cell>
          <cell r="G1520" t="str">
            <v/>
          </cell>
        </row>
        <row r="1521">
          <cell r="A1521" t="str">
            <v/>
          </cell>
          <cell r="B1521" t="str">
            <v/>
          </cell>
          <cell r="F1521" t="str">
            <v/>
          </cell>
          <cell r="G1521" t="str">
            <v/>
          </cell>
        </row>
        <row r="1522">
          <cell r="A1522" t="str">
            <v/>
          </cell>
          <cell r="B1522" t="str">
            <v/>
          </cell>
          <cell r="F1522" t="str">
            <v/>
          </cell>
          <cell r="G1522" t="str">
            <v/>
          </cell>
        </row>
        <row r="1523">
          <cell r="A1523" t="str">
            <v/>
          </cell>
          <cell r="B1523" t="str">
            <v/>
          </cell>
          <cell r="F1523" t="str">
            <v/>
          </cell>
          <cell r="G1523" t="str">
            <v/>
          </cell>
        </row>
        <row r="1524">
          <cell r="A1524" t="str">
            <v/>
          </cell>
          <cell r="B1524" t="str">
            <v/>
          </cell>
          <cell r="F1524" t="str">
            <v/>
          </cell>
          <cell r="G1524" t="str">
            <v/>
          </cell>
        </row>
        <row r="1525">
          <cell r="A1525" t="str">
            <v/>
          </cell>
          <cell r="B1525" t="str">
            <v/>
          </cell>
          <cell r="F1525" t="str">
            <v/>
          </cell>
          <cell r="G1525" t="str">
            <v/>
          </cell>
        </row>
        <row r="1526">
          <cell r="A1526" t="str">
            <v/>
          </cell>
          <cell r="B1526" t="str">
            <v/>
          </cell>
          <cell r="F1526" t="str">
            <v/>
          </cell>
          <cell r="G1526" t="str">
            <v/>
          </cell>
        </row>
        <row r="1527">
          <cell r="A1527" t="str">
            <v/>
          </cell>
          <cell r="B1527" t="str">
            <v/>
          </cell>
          <cell r="F1527" t="str">
            <v/>
          </cell>
          <cell r="G1527" t="str">
            <v/>
          </cell>
        </row>
        <row r="1528">
          <cell r="A1528" t="str">
            <v/>
          </cell>
          <cell r="B1528" t="str">
            <v/>
          </cell>
          <cell r="F1528" t="str">
            <v/>
          </cell>
          <cell r="G1528" t="str">
            <v/>
          </cell>
        </row>
        <row r="1529">
          <cell r="A1529" t="str">
            <v/>
          </cell>
          <cell r="B1529" t="str">
            <v/>
          </cell>
          <cell r="F1529" t="str">
            <v/>
          </cell>
          <cell r="G1529" t="str">
            <v/>
          </cell>
        </row>
        <row r="1530">
          <cell r="A1530" t="str">
            <v/>
          </cell>
          <cell r="B1530" t="str">
            <v/>
          </cell>
          <cell r="F1530" t="str">
            <v/>
          </cell>
          <cell r="G1530" t="str">
            <v/>
          </cell>
        </row>
        <row r="1531">
          <cell r="A1531" t="str">
            <v/>
          </cell>
          <cell r="B1531" t="str">
            <v/>
          </cell>
          <cell r="F1531" t="str">
            <v/>
          </cell>
          <cell r="G1531" t="str">
            <v/>
          </cell>
        </row>
        <row r="1532">
          <cell r="A1532" t="str">
            <v/>
          </cell>
          <cell r="B1532" t="str">
            <v/>
          </cell>
          <cell r="F1532" t="str">
            <v/>
          </cell>
          <cell r="G1532" t="str">
            <v/>
          </cell>
        </row>
        <row r="1533">
          <cell r="A1533" t="str">
            <v/>
          </cell>
          <cell r="B1533" t="str">
            <v/>
          </cell>
          <cell r="F1533" t="str">
            <v/>
          </cell>
          <cell r="G1533" t="str">
            <v/>
          </cell>
        </row>
        <row r="1534">
          <cell r="A1534" t="str">
            <v/>
          </cell>
          <cell r="B1534" t="str">
            <v/>
          </cell>
          <cell r="F1534" t="str">
            <v/>
          </cell>
          <cell r="G1534" t="str">
            <v/>
          </cell>
        </row>
        <row r="1535">
          <cell r="A1535" t="str">
            <v/>
          </cell>
          <cell r="B1535" t="str">
            <v/>
          </cell>
          <cell r="F1535" t="str">
            <v/>
          </cell>
          <cell r="G1535" t="str">
            <v/>
          </cell>
        </row>
        <row r="1536">
          <cell r="A1536" t="str">
            <v/>
          </cell>
          <cell r="B1536" t="str">
            <v/>
          </cell>
          <cell r="F1536" t="str">
            <v/>
          </cell>
          <cell r="G1536" t="str">
            <v/>
          </cell>
        </row>
        <row r="1537">
          <cell r="A1537" t="str">
            <v/>
          </cell>
          <cell r="B1537" t="str">
            <v/>
          </cell>
          <cell r="F1537" t="str">
            <v/>
          </cell>
          <cell r="G1537" t="str">
            <v/>
          </cell>
        </row>
        <row r="1538">
          <cell r="A1538" t="str">
            <v/>
          </cell>
          <cell r="B1538" t="str">
            <v/>
          </cell>
          <cell r="F1538" t="str">
            <v/>
          </cell>
          <cell r="G1538" t="str">
            <v/>
          </cell>
        </row>
        <row r="1539">
          <cell r="A1539" t="str">
            <v/>
          </cell>
          <cell r="B1539" t="str">
            <v/>
          </cell>
          <cell r="F1539" t="str">
            <v/>
          </cell>
          <cell r="G1539" t="str">
            <v/>
          </cell>
        </row>
        <row r="1540">
          <cell r="A1540" t="str">
            <v/>
          </cell>
          <cell r="B1540" t="str">
            <v/>
          </cell>
          <cell r="F1540" t="str">
            <v/>
          </cell>
          <cell r="G1540" t="str">
            <v/>
          </cell>
        </row>
        <row r="1541">
          <cell r="A1541" t="str">
            <v/>
          </cell>
          <cell r="B1541" t="str">
            <v/>
          </cell>
          <cell r="F1541" t="str">
            <v/>
          </cell>
          <cell r="G1541" t="str">
            <v/>
          </cell>
        </row>
        <row r="1542">
          <cell r="A1542" t="str">
            <v/>
          </cell>
          <cell r="B1542" t="str">
            <v/>
          </cell>
          <cell r="F1542" t="str">
            <v/>
          </cell>
          <cell r="G1542" t="str">
            <v/>
          </cell>
        </row>
        <row r="1543">
          <cell r="A1543" t="str">
            <v/>
          </cell>
          <cell r="B1543" t="str">
            <v/>
          </cell>
          <cell r="F1543" t="str">
            <v/>
          </cell>
          <cell r="G1543" t="str">
            <v/>
          </cell>
        </row>
        <row r="1544">
          <cell r="A1544" t="str">
            <v/>
          </cell>
          <cell r="B1544" t="str">
            <v/>
          </cell>
          <cell r="F1544" t="str">
            <v/>
          </cell>
          <cell r="G1544" t="str">
            <v/>
          </cell>
        </row>
        <row r="1545">
          <cell r="A1545" t="str">
            <v/>
          </cell>
          <cell r="B1545" t="str">
            <v/>
          </cell>
          <cell r="F1545" t="str">
            <v/>
          </cell>
          <cell r="G1545" t="str">
            <v/>
          </cell>
        </row>
        <row r="1546">
          <cell r="A1546" t="str">
            <v/>
          </cell>
          <cell r="B1546" t="str">
            <v/>
          </cell>
          <cell r="F1546" t="str">
            <v/>
          </cell>
          <cell r="G1546" t="str">
            <v/>
          </cell>
        </row>
        <row r="1547">
          <cell r="A1547" t="str">
            <v/>
          </cell>
          <cell r="B1547" t="str">
            <v/>
          </cell>
          <cell r="F1547" t="str">
            <v/>
          </cell>
          <cell r="G1547" t="str">
            <v/>
          </cell>
        </row>
        <row r="1548">
          <cell r="A1548" t="str">
            <v/>
          </cell>
          <cell r="B1548" t="str">
            <v/>
          </cell>
          <cell r="F1548" t="str">
            <v/>
          </cell>
          <cell r="G1548" t="str">
            <v/>
          </cell>
        </row>
        <row r="1549">
          <cell r="A1549" t="str">
            <v/>
          </cell>
          <cell r="B1549" t="str">
            <v/>
          </cell>
          <cell r="F1549" t="str">
            <v/>
          </cell>
          <cell r="G1549" t="str">
            <v/>
          </cell>
        </row>
        <row r="1550">
          <cell r="A1550" t="str">
            <v/>
          </cell>
          <cell r="B1550" t="str">
            <v/>
          </cell>
          <cell r="F1550" t="str">
            <v/>
          </cell>
          <cell r="G1550" t="str">
            <v/>
          </cell>
        </row>
        <row r="1551">
          <cell r="A1551" t="str">
            <v/>
          </cell>
          <cell r="B1551" t="str">
            <v/>
          </cell>
          <cell r="F1551" t="str">
            <v/>
          </cell>
          <cell r="G1551" t="str">
            <v/>
          </cell>
        </row>
        <row r="1552">
          <cell r="A1552" t="str">
            <v/>
          </cell>
          <cell r="B1552" t="str">
            <v/>
          </cell>
          <cell r="F1552" t="str">
            <v/>
          </cell>
          <cell r="G1552" t="str">
            <v/>
          </cell>
        </row>
        <row r="1553">
          <cell r="A1553" t="str">
            <v/>
          </cell>
          <cell r="B1553" t="str">
            <v/>
          </cell>
          <cell r="F1553" t="str">
            <v/>
          </cell>
          <cell r="G1553" t="str">
            <v/>
          </cell>
        </row>
        <row r="1554">
          <cell r="A1554" t="str">
            <v/>
          </cell>
          <cell r="B1554" t="str">
            <v/>
          </cell>
          <cell r="F1554" t="str">
            <v/>
          </cell>
          <cell r="G1554" t="str">
            <v/>
          </cell>
        </row>
        <row r="1555">
          <cell r="A1555" t="str">
            <v/>
          </cell>
          <cell r="B1555" t="str">
            <v/>
          </cell>
          <cell r="F1555" t="str">
            <v/>
          </cell>
          <cell r="G1555" t="str">
            <v/>
          </cell>
        </row>
        <row r="1556">
          <cell r="A1556" t="str">
            <v/>
          </cell>
          <cell r="B1556" t="str">
            <v/>
          </cell>
          <cell r="F1556" t="str">
            <v/>
          </cell>
          <cell r="G1556" t="str">
            <v/>
          </cell>
        </row>
        <row r="1557">
          <cell r="A1557" t="str">
            <v/>
          </cell>
          <cell r="B1557" t="str">
            <v/>
          </cell>
          <cell r="F1557" t="str">
            <v/>
          </cell>
          <cell r="G1557" t="str">
            <v/>
          </cell>
        </row>
        <row r="1558">
          <cell r="A1558" t="str">
            <v/>
          </cell>
          <cell r="B1558" t="str">
            <v/>
          </cell>
          <cell r="F1558" t="str">
            <v/>
          </cell>
          <cell r="G1558" t="str">
            <v/>
          </cell>
        </row>
        <row r="1559">
          <cell r="A1559" t="str">
            <v/>
          </cell>
          <cell r="B1559" t="str">
            <v/>
          </cell>
          <cell r="F1559" t="str">
            <v/>
          </cell>
          <cell r="G1559" t="str">
            <v/>
          </cell>
        </row>
        <row r="1560">
          <cell r="A1560" t="str">
            <v/>
          </cell>
          <cell r="B1560" t="str">
            <v/>
          </cell>
          <cell r="F1560" t="str">
            <v/>
          </cell>
          <cell r="G1560" t="str">
            <v/>
          </cell>
        </row>
        <row r="1561">
          <cell r="A1561" t="str">
            <v/>
          </cell>
          <cell r="B1561" t="str">
            <v/>
          </cell>
          <cell r="F1561" t="str">
            <v/>
          </cell>
          <cell r="G1561" t="str">
            <v/>
          </cell>
        </row>
        <row r="1562">
          <cell r="A1562" t="str">
            <v/>
          </cell>
          <cell r="B1562" t="str">
            <v/>
          </cell>
          <cell r="F1562" t="str">
            <v/>
          </cell>
          <cell r="G1562" t="str">
            <v/>
          </cell>
        </row>
        <row r="1563">
          <cell r="A1563" t="str">
            <v/>
          </cell>
          <cell r="B1563" t="str">
            <v/>
          </cell>
          <cell r="F1563" t="str">
            <v/>
          </cell>
          <cell r="G1563" t="str">
            <v/>
          </cell>
        </row>
        <row r="1564">
          <cell r="A1564" t="str">
            <v/>
          </cell>
          <cell r="B1564" t="str">
            <v/>
          </cell>
          <cell r="F1564" t="str">
            <v/>
          </cell>
          <cell r="G1564" t="str">
            <v/>
          </cell>
        </row>
        <row r="1565">
          <cell r="A1565" t="str">
            <v/>
          </cell>
          <cell r="B1565" t="str">
            <v/>
          </cell>
          <cell r="F1565" t="str">
            <v/>
          </cell>
          <cell r="G1565" t="str">
            <v/>
          </cell>
        </row>
        <row r="1566">
          <cell r="A1566" t="str">
            <v/>
          </cell>
          <cell r="B1566" t="str">
            <v/>
          </cell>
          <cell r="F1566" t="str">
            <v/>
          </cell>
          <cell r="G1566" t="str">
            <v/>
          </cell>
        </row>
        <row r="1567">
          <cell r="A1567" t="str">
            <v/>
          </cell>
          <cell r="B1567" t="str">
            <v/>
          </cell>
          <cell r="F1567" t="str">
            <v/>
          </cell>
          <cell r="G1567" t="str">
            <v/>
          </cell>
        </row>
        <row r="1568">
          <cell r="A1568" t="str">
            <v/>
          </cell>
          <cell r="B1568" t="str">
            <v/>
          </cell>
          <cell r="F1568" t="str">
            <v/>
          </cell>
          <cell r="G1568" t="str">
            <v/>
          </cell>
        </row>
        <row r="1569">
          <cell r="A1569" t="str">
            <v/>
          </cell>
          <cell r="B1569" t="str">
            <v/>
          </cell>
          <cell r="F1569" t="str">
            <v/>
          </cell>
          <cell r="G1569" t="str">
            <v/>
          </cell>
        </row>
        <row r="1570">
          <cell r="A1570" t="str">
            <v/>
          </cell>
          <cell r="B1570" t="str">
            <v/>
          </cell>
          <cell r="F1570" t="str">
            <v/>
          </cell>
          <cell r="G1570" t="str">
            <v/>
          </cell>
        </row>
        <row r="1571">
          <cell r="A1571" t="str">
            <v/>
          </cell>
          <cell r="B1571" t="str">
            <v/>
          </cell>
          <cell r="F1571" t="str">
            <v/>
          </cell>
          <cell r="G1571" t="str">
            <v/>
          </cell>
        </row>
        <row r="1572">
          <cell r="A1572" t="str">
            <v/>
          </cell>
          <cell r="B1572" t="str">
            <v/>
          </cell>
          <cell r="F1572" t="str">
            <v/>
          </cell>
          <cell r="G1572" t="str">
            <v/>
          </cell>
        </row>
        <row r="1573">
          <cell r="A1573" t="str">
            <v/>
          </cell>
          <cell r="B1573" t="str">
            <v/>
          </cell>
          <cell r="F1573" t="str">
            <v/>
          </cell>
          <cell r="G1573" t="str">
            <v/>
          </cell>
        </row>
        <row r="1574">
          <cell r="A1574" t="str">
            <v/>
          </cell>
          <cell r="B1574" t="str">
            <v/>
          </cell>
          <cell r="F1574" t="str">
            <v/>
          </cell>
          <cell r="G1574" t="str">
            <v/>
          </cell>
        </row>
        <row r="1575">
          <cell r="A1575" t="str">
            <v/>
          </cell>
          <cell r="B1575" t="str">
            <v/>
          </cell>
          <cell r="F1575" t="str">
            <v/>
          </cell>
          <cell r="G1575" t="str">
            <v/>
          </cell>
        </row>
        <row r="1576">
          <cell r="A1576" t="str">
            <v/>
          </cell>
          <cell r="B1576" t="str">
            <v/>
          </cell>
          <cell r="F1576" t="str">
            <v/>
          </cell>
          <cell r="G1576" t="str">
            <v/>
          </cell>
        </row>
        <row r="1577">
          <cell r="A1577" t="str">
            <v/>
          </cell>
          <cell r="B1577" t="str">
            <v/>
          </cell>
          <cell r="F1577" t="str">
            <v/>
          </cell>
          <cell r="G1577" t="str">
            <v/>
          </cell>
        </row>
        <row r="1578">
          <cell r="A1578" t="str">
            <v/>
          </cell>
          <cell r="B1578" t="str">
            <v/>
          </cell>
          <cell r="F1578" t="str">
            <v/>
          </cell>
          <cell r="G1578" t="str">
            <v/>
          </cell>
        </row>
        <row r="1579">
          <cell r="A1579" t="str">
            <v/>
          </cell>
          <cell r="B1579" t="str">
            <v/>
          </cell>
          <cell r="F1579" t="str">
            <v/>
          </cell>
          <cell r="G1579" t="str">
            <v/>
          </cell>
        </row>
        <row r="1580">
          <cell r="A1580" t="str">
            <v/>
          </cell>
          <cell r="B1580" t="str">
            <v/>
          </cell>
          <cell r="F1580" t="str">
            <v/>
          </cell>
          <cell r="G1580" t="str">
            <v/>
          </cell>
        </row>
        <row r="1581">
          <cell r="A1581" t="str">
            <v/>
          </cell>
          <cell r="B1581" t="str">
            <v/>
          </cell>
          <cell r="F1581" t="str">
            <v/>
          </cell>
          <cell r="G1581" t="str">
            <v/>
          </cell>
        </row>
        <row r="1582">
          <cell r="A1582" t="str">
            <v/>
          </cell>
          <cell r="B1582" t="str">
            <v/>
          </cell>
          <cell r="F1582" t="str">
            <v/>
          </cell>
          <cell r="G1582" t="str">
            <v/>
          </cell>
        </row>
        <row r="1583">
          <cell r="A1583" t="str">
            <v/>
          </cell>
          <cell r="B1583" t="str">
            <v/>
          </cell>
          <cell r="F1583" t="str">
            <v/>
          </cell>
          <cell r="G1583" t="str">
            <v/>
          </cell>
        </row>
        <row r="1584">
          <cell r="A1584" t="str">
            <v/>
          </cell>
          <cell r="B1584" t="str">
            <v/>
          </cell>
          <cell r="F1584" t="str">
            <v/>
          </cell>
          <cell r="G1584" t="str">
            <v/>
          </cell>
        </row>
        <row r="1585">
          <cell r="A1585" t="str">
            <v/>
          </cell>
          <cell r="B1585" t="str">
            <v/>
          </cell>
          <cell r="F1585" t="str">
            <v/>
          </cell>
          <cell r="G1585" t="str">
            <v/>
          </cell>
        </row>
        <row r="1586">
          <cell r="A1586" t="str">
            <v/>
          </cell>
          <cell r="B1586" t="str">
            <v/>
          </cell>
          <cell r="F1586" t="str">
            <v/>
          </cell>
          <cell r="G1586" t="str">
            <v/>
          </cell>
        </row>
        <row r="1587">
          <cell r="A1587" t="str">
            <v/>
          </cell>
          <cell r="B1587" t="str">
            <v/>
          </cell>
          <cell r="F1587" t="str">
            <v/>
          </cell>
          <cell r="G1587" t="str">
            <v/>
          </cell>
        </row>
        <row r="1588">
          <cell r="A1588" t="str">
            <v/>
          </cell>
          <cell r="B1588" t="str">
            <v/>
          </cell>
          <cell r="F1588" t="str">
            <v/>
          </cell>
          <cell r="G1588" t="str">
            <v/>
          </cell>
        </row>
        <row r="1589">
          <cell r="A1589" t="str">
            <v/>
          </cell>
          <cell r="B1589" t="str">
            <v/>
          </cell>
          <cell r="F1589" t="str">
            <v/>
          </cell>
          <cell r="G1589" t="str">
            <v/>
          </cell>
        </row>
        <row r="1590">
          <cell r="A1590" t="str">
            <v/>
          </cell>
          <cell r="B1590" t="str">
            <v/>
          </cell>
          <cell r="F1590" t="str">
            <v/>
          </cell>
          <cell r="G1590" t="str">
            <v/>
          </cell>
        </row>
        <row r="1591">
          <cell r="A1591" t="str">
            <v/>
          </cell>
          <cell r="B1591" t="str">
            <v/>
          </cell>
          <cell r="F1591" t="str">
            <v/>
          </cell>
          <cell r="G1591" t="str">
            <v/>
          </cell>
        </row>
        <row r="1592">
          <cell r="A1592" t="str">
            <v/>
          </cell>
          <cell r="B1592" t="str">
            <v/>
          </cell>
          <cell r="F1592" t="str">
            <v/>
          </cell>
          <cell r="G1592" t="str">
            <v/>
          </cell>
        </row>
        <row r="1593">
          <cell r="A1593" t="str">
            <v/>
          </cell>
          <cell r="B1593" t="str">
            <v/>
          </cell>
          <cell r="F1593" t="str">
            <v/>
          </cell>
          <cell r="G1593" t="str">
            <v/>
          </cell>
        </row>
        <row r="1594">
          <cell r="A1594" t="str">
            <v/>
          </cell>
          <cell r="B1594" t="str">
            <v/>
          </cell>
          <cell r="F1594" t="str">
            <v/>
          </cell>
          <cell r="G1594" t="str">
            <v/>
          </cell>
        </row>
        <row r="1595">
          <cell r="A1595" t="str">
            <v/>
          </cell>
          <cell r="B1595" t="str">
            <v/>
          </cell>
          <cell r="F1595" t="str">
            <v/>
          </cell>
          <cell r="G1595" t="str">
            <v/>
          </cell>
        </row>
        <row r="1596">
          <cell r="A1596" t="str">
            <v/>
          </cell>
          <cell r="B1596" t="str">
            <v/>
          </cell>
          <cell r="F1596" t="str">
            <v/>
          </cell>
          <cell r="G1596" t="str">
            <v/>
          </cell>
        </row>
        <row r="1597">
          <cell r="A1597" t="str">
            <v/>
          </cell>
          <cell r="B1597" t="str">
            <v/>
          </cell>
          <cell r="F1597" t="str">
            <v/>
          </cell>
          <cell r="G1597" t="str">
            <v/>
          </cell>
        </row>
        <row r="1598">
          <cell r="A1598" t="str">
            <v/>
          </cell>
          <cell r="B1598" t="str">
            <v/>
          </cell>
          <cell r="F1598" t="str">
            <v/>
          </cell>
          <cell r="G1598" t="str">
            <v/>
          </cell>
        </row>
        <row r="1599">
          <cell r="A1599" t="str">
            <v/>
          </cell>
          <cell r="B1599" t="str">
            <v/>
          </cell>
          <cell r="F1599" t="str">
            <v/>
          </cell>
          <cell r="G1599" t="str">
            <v/>
          </cell>
        </row>
        <row r="1600">
          <cell r="A1600" t="str">
            <v/>
          </cell>
          <cell r="B1600" t="str">
            <v/>
          </cell>
          <cell r="F1600" t="str">
            <v/>
          </cell>
          <cell r="G1600" t="str">
            <v/>
          </cell>
        </row>
        <row r="1601">
          <cell r="A1601" t="str">
            <v/>
          </cell>
          <cell r="B1601" t="str">
            <v/>
          </cell>
          <cell r="F1601" t="str">
            <v/>
          </cell>
          <cell r="G1601" t="str">
            <v/>
          </cell>
        </row>
        <row r="1602">
          <cell r="A1602" t="str">
            <v/>
          </cell>
          <cell r="B1602" t="str">
            <v/>
          </cell>
          <cell r="F1602" t="str">
            <v/>
          </cell>
          <cell r="G1602" t="str">
            <v/>
          </cell>
        </row>
        <row r="1603">
          <cell r="A1603" t="str">
            <v/>
          </cell>
          <cell r="B1603" t="str">
            <v/>
          </cell>
          <cell r="F1603" t="str">
            <v/>
          </cell>
          <cell r="G1603" t="str">
            <v/>
          </cell>
        </row>
        <row r="1604">
          <cell r="A1604" t="str">
            <v/>
          </cell>
          <cell r="B1604" t="str">
            <v/>
          </cell>
          <cell r="F1604" t="str">
            <v/>
          </cell>
          <cell r="G1604" t="str">
            <v/>
          </cell>
        </row>
        <row r="1605">
          <cell r="A1605" t="str">
            <v/>
          </cell>
          <cell r="B1605" t="str">
            <v/>
          </cell>
          <cell r="F1605" t="str">
            <v/>
          </cell>
          <cell r="G1605" t="str">
            <v/>
          </cell>
        </row>
        <row r="1606">
          <cell r="A1606" t="str">
            <v/>
          </cell>
          <cell r="B1606" t="str">
            <v/>
          </cell>
          <cell r="F1606" t="str">
            <v/>
          </cell>
          <cell r="G1606" t="str">
            <v/>
          </cell>
        </row>
        <row r="1607">
          <cell r="A1607" t="str">
            <v/>
          </cell>
          <cell r="B1607" t="str">
            <v/>
          </cell>
          <cell r="F1607" t="str">
            <v/>
          </cell>
          <cell r="G1607" t="str">
            <v/>
          </cell>
        </row>
        <row r="1608">
          <cell r="A1608" t="str">
            <v/>
          </cell>
          <cell r="B1608" t="str">
            <v/>
          </cell>
          <cell r="F1608" t="str">
            <v/>
          </cell>
          <cell r="G1608" t="str">
            <v/>
          </cell>
        </row>
        <row r="1609">
          <cell r="A1609" t="str">
            <v/>
          </cell>
          <cell r="B1609" t="str">
            <v/>
          </cell>
          <cell r="F1609" t="str">
            <v/>
          </cell>
          <cell r="G1609" t="str">
            <v/>
          </cell>
        </row>
        <row r="1610">
          <cell r="A1610" t="str">
            <v/>
          </cell>
          <cell r="B1610" t="str">
            <v/>
          </cell>
          <cell r="F1610" t="str">
            <v/>
          </cell>
          <cell r="G1610" t="str">
            <v/>
          </cell>
        </row>
        <row r="1611">
          <cell r="A1611" t="str">
            <v/>
          </cell>
          <cell r="B1611" t="str">
            <v/>
          </cell>
          <cell r="F1611" t="str">
            <v/>
          </cell>
          <cell r="G1611" t="str">
            <v/>
          </cell>
        </row>
        <row r="1612">
          <cell r="A1612" t="str">
            <v/>
          </cell>
          <cell r="B1612" t="str">
            <v/>
          </cell>
          <cell r="F1612" t="str">
            <v/>
          </cell>
          <cell r="G1612" t="str">
            <v/>
          </cell>
        </row>
        <row r="1613">
          <cell r="A1613" t="str">
            <v/>
          </cell>
          <cell r="B1613" t="str">
            <v/>
          </cell>
          <cell r="F1613" t="str">
            <v/>
          </cell>
          <cell r="G1613" t="str">
            <v/>
          </cell>
        </row>
        <row r="1614">
          <cell r="A1614" t="str">
            <v/>
          </cell>
          <cell r="B1614" t="str">
            <v/>
          </cell>
          <cell r="F1614" t="str">
            <v/>
          </cell>
          <cell r="G1614" t="str">
            <v/>
          </cell>
        </row>
        <row r="1615">
          <cell r="A1615" t="str">
            <v/>
          </cell>
          <cell r="B1615" t="str">
            <v/>
          </cell>
          <cell r="F1615" t="str">
            <v/>
          </cell>
          <cell r="G1615" t="str">
            <v/>
          </cell>
        </row>
        <row r="1616">
          <cell r="A1616" t="str">
            <v/>
          </cell>
          <cell r="B1616" t="str">
            <v/>
          </cell>
          <cell r="F1616" t="str">
            <v/>
          </cell>
          <cell r="G1616" t="str">
            <v/>
          </cell>
        </row>
        <row r="1617">
          <cell r="A1617" t="str">
            <v/>
          </cell>
          <cell r="B1617" t="str">
            <v/>
          </cell>
          <cell r="F1617" t="str">
            <v/>
          </cell>
          <cell r="G1617" t="str">
            <v/>
          </cell>
        </row>
        <row r="1618">
          <cell r="A1618" t="str">
            <v/>
          </cell>
          <cell r="B1618" t="str">
            <v/>
          </cell>
          <cell r="F1618" t="str">
            <v/>
          </cell>
          <cell r="G1618" t="str">
            <v/>
          </cell>
        </row>
        <row r="1619">
          <cell r="A1619" t="str">
            <v/>
          </cell>
          <cell r="B1619" t="str">
            <v/>
          </cell>
          <cell r="F1619" t="str">
            <v/>
          </cell>
          <cell r="G1619" t="str">
            <v/>
          </cell>
        </row>
        <row r="1620">
          <cell r="A1620" t="str">
            <v/>
          </cell>
          <cell r="B1620" t="str">
            <v/>
          </cell>
          <cell r="F1620" t="str">
            <v/>
          </cell>
          <cell r="G1620" t="str">
            <v/>
          </cell>
        </row>
        <row r="1621">
          <cell r="A1621" t="str">
            <v/>
          </cell>
          <cell r="B1621" t="str">
            <v/>
          </cell>
          <cell r="F1621" t="str">
            <v/>
          </cell>
          <cell r="G1621" t="str">
            <v/>
          </cell>
        </row>
        <row r="1622">
          <cell r="A1622" t="str">
            <v/>
          </cell>
          <cell r="B1622" t="str">
            <v/>
          </cell>
          <cell r="F1622" t="str">
            <v/>
          </cell>
          <cell r="G1622" t="str">
            <v/>
          </cell>
        </row>
        <row r="1623">
          <cell r="A1623" t="str">
            <v/>
          </cell>
          <cell r="B1623" t="str">
            <v/>
          </cell>
          <cell r="F1623" t="str">
            <v/>
          </cell>
          <cell r="G1623" t="str">
            <v/>
          </cell>
        </row>
        <row r="1624">
          <cell r="A1624" t="str">
            <v/>
          </cell>
          <cell r="B1624" t="str">
            <v/>
          </cell>
          <cell r="F1624" t="str">
            <v/>
          </cell>
          <cell r="G1624" t="str">
            <v/>
          </cell>
        </row>
        <row r="1625">
          <cell r="A1625" t="str">
            <v/>
          </cell>
          <cell r="B1625" t="str">
            <v/>
          </cell>
          <cell r="F1625" t="str">
            <v/>
          </cell>
          <cell r="G1625" t="str">
            <v/>
          </cell>
        </row>
        <row r="1626">
          <cell r="A1626" t="str">
            <v/>
          </cell>
          <cell r="B1626" t="str">
            <v/>
          </cell>
          <cell r="F1626" t="str">
            <v/>
          </cell>
          <cell r="G1626" t="str">
            <v/>
          </cell>
        </row>
        <row r="1627">
          <cell r="A1627" t="str">
            <v/>
          </cell>
          <cell r="B1627" t="str">
            <v/>
          </cell>
          <cell r="F1627" t="str">
            <v/>
          </cell>
          <cell r="G1627" t="str">
            <v/>
          </cell>
        </row>
        <row r="1628">
          <cell r="A1628" t="str">
            <v/>
          </cell>
          <cell r="B1628" t="str">
            <v/>
          </cell>
          <cell r="F1628" t="str">
            <v/>
          </cell>
          <cell r="G1628" t="str">
            <v/>
          </cell>
        </row>
        <row r="1629">
          <cell r="A1629" t="str">
            <v/>
          </cell>
          <cell r="B1629" t="str">
            <v/>
          </cell>
          <cell r="F1629" t="str">
            <v/>
          </cell>
          <cell r="G1629" t="str">
            <v/>
          </cell>
        </row>
        <row r="1630">
          <cell r="A1630" t="str">
            <v/>
          </cell>
          <cell r="B1630" t="str">
            <v/>
          </cell>
          <cell r="F1630" t="str">
            <v/>
          </cell>
          <cell r="G1630" t="str">
            <v/>
          </cell>
        </row>
        <row r="1631">
          <cell r="A1631" t="str">
            <v/>
          </cell>
          <cell r="B1631" t="str">
            <v/>
          </cell>
          <cell r="F1631" t="str">
            <v/>
          </cell>
          <cell r="G1631" t="str">
            <v/>
          </cell>
        </row>
        <row r="1632">
          <cell r="A1632" t="str">
            <v/>
          </cell>
          <cell r="B1632" t="str">
            <v/>
          </cell>
          <cell r="F1632" t="str">
            <v/>
          </cell>
          <cell r="G1632" t="str">
            <v/>
          </cell>
        </row>
        <row r="1633">
          <cell r="A1633" t="str">
            <v/>
          </cell>
          <cell r="B1633" t="str">
            <v/>
          </cell>
          <cell r="F1633" t="str">
            <v/>
          </cell>
          <cell r="G1633" t="str">
            <v/>
          </cell>
        </row>
        <row r="1634">
          <cell r="A1634" t="str">
            <v/>
          </cell>
          <cell r="B1634" t="str">
            <v/>
          </cell>
          <cell r="F1634" t="str">
            <v/>
          </cell>
          <cell r="G1634" t="str">
            <v/>
          </cell>
        </row>
        <row r="1635">
          <cell r="A1635" t="str">
            <v/>
          </cell>
          <cell r="B1635" t="str">
            <v/>
          </cell>
          <cell r="F1635" t="str">
            <v/>
          </cell>
          <cell r="G1635" t="str">
            <v/>
          </cell>
        </row>
        <row r="1636">
          <cell r="A1636" t="str">
            <v/>
          </cell>
          <cell r="B1636" t="str">
            <v/>
          </cell>
          <cell r="F1636" t="str">
            <v/>
          </cell>
          <cell r="G1636" t="str">
            <v/>
          </cell>
        </row>
        <row r="1637">
          <cell r="A1637" t="str">
            <v/>
          </cell>
          <cell r="B1637" t="str">
            <v/>
          </cell>
          <cell r="F1637" t="str">
            <v/>
          </cell>
          <cell r="G1637" t="str">
            <v/>
          </cell>
        </row>
        <row r="1638">
          <cell r="A1638" t="str">
            <v/>
          </cell>
          <cell r="B1638" t="str">
            <v/>
          </cell>
          <cell r="F1638" t="str">
            <v/>
          </cell>
          <cell r="G1638" t="str">
            <v/>
          </cell>
        </row>
        <row r="1639">
          <cell r="A1639" t="str">
            <v/>
          </cell>
          <cell r="B1639" t="str">
            <v/>
          </cell>
          <cell r="F1639" t="str">
            <v/>
          </cell>
          <cell r="G1639" t="str">
            <v/>
          </cell>
        </row>
        <row r="1640">
          <cell r="A1640" t="str">
            <v/>
          </cell>
          <cell r="B1640" t="str">
            <v/>
          </cell>
          <cell r="F1640" t="str">
            <v/>
          </cell>
          <cell r="G1640" t="str">
            <v/>
          </cell>
        </row>
        <row r="1641">
          <cell r="A1641" t="str">
            <v/>
          </cell>
          <cell r="B1641" t="str">
            <v/>
          </cell>
          <cell r="F1641" t="str">
            <v/>
          </cell>
          <cell r="G1641" t="str">
            <v/>
          </cell>
        </row>
        <row r="1642">
          <cell r="A1642" t="str">
            <v/>
          </cell>
          <cell r="B1642" t="str">
            <v/>
          </cell>
          <cell r="F1642" t="str">
            <v/>
          </cell>
          <cell r="G1642" t="str">
            <v/>
          </cell>
        </row>
        <row r="1643">
          <cell r="A1643" t="str">
            <v/>
          </cell>
          <cell r="B1643" t="str">
            <v/>
          </cell>
          <cell r="F1643" t="str">
            <v/>
          </cell>
          <cell r="G1643" t="str">
            <v/>
          </cell>
        </row>
        <row r="1644">
          <cell r="A1644" t="str">
            <v/>
          </cell>
          <cell r="B1644" t="str">
            <v/>
          </cell>
          <cell r="F1644" t="str">
            <v/>
          </cell>
          <cell r="G1644" t="str">
            <v/>
          </cell>
        </row>
        <row r="1645">
          <cell r="A1645" t="str">
            <v/>
          </cell>
          <cell r="B1645" t="str">
            <v/>
          </cell>
          <cell r="F1645" t="str">
            <v/>
          </cell>
          <cell r="G1645" t="str">
            <v/>
          </cell>
        </row>
        <row r="1646">
          <cell r="A1646" t="str">
            <v/>
          </cell>
          <cell r="B1646" t="str">
            <v/>
          </cell>
          <cell r="F1646" t="str">
            <v/>
          </cell>
          <cell r="G1646" t="str">
            <v/>
          </cell>
        </row>
        <row r="1647">
          <cell r="A1647" t="str">
            <v/>
          </cell>
          <cell r="B1647" t="str">
            <v/>
          </cell>
          <cell r="F1647" t="str">
            <v/>
          </cell>
          <cell r="G1647" t="str">
            <v/>
          </cell>
        </row>
        <row r="1648">
          <cell r="A1648" t="str">
            <v/>
          </cell>
          <cell r="B1648" t="str">
            <v/>
          </cell>
          <cell r="F1648" t="str">
            <v/>
          </cell>
          <cell r="G1648" t="str">
            <v/>
          </cell>
        </row>
        <row r="1649">
          <cell r="A1649" t="str">
            <v/>
          </cell>
          <cell r="B1649" t="str">
            <v/>
          </cell>
          <cell r="F1649" t="str">
            <v/>
          </cell>
          <cell r="G1649" t="str">
            <v/>
          </cell>
        </row>
        <row r="1650">
          <cell r="A1650" t="str">
            <v/>
          </cell>
          <cell r="B1650" t="str">
            <v/>
          </cell>
          <cell r="F1650" t="str">
            <v/>
          </cell>
          <cell r="G1650" t="str">
            <v/>
          </cell>
        </row>
      </sheetData>
      <sheetData sheetId="3" refreshError="1"/>
      <sheetData sheetId="4">
        <row r="1">
          <cell r="A1" t="str">
            <v>Interest Compounded</v>
          </cell>
          <cell r="B1" t="str">
            <v>Calculated After
(Days or Months)</v>
          </cell>
          <cell r="C1" t="str">
            <v>No. of Payments/Year</v>
          </cell>
          <cell r="D1" t="str">
            <v>Name</v>
          </cell>
          <cell r="E1" t="str">
            <v>Number</v>
          </cell>
          <cell r="G1" t="str">
            <v>End of the Period</v>
          </cell>
        </row>
        <row r="2">
          <cell r="A2" t="str">
            <v>Weekly</v>
          </cell>
          <cell r="B2">
            <v>7</v>
          </cell>
          <cell r="C2">
            <v>52</v>
          </cell>
          <cell r="D2" t="str">
            <v>Weeks</v>
          </cell>
          <cell r="E2">
            <v>1</v>
          </cell>
          <cell r="G2" t="str">
            <v>Beginning of the Period</v>
          </cell>
        </row>
        <row r="3">
          <cell r="A3" t="str">
            <v>Bi-weekly</v>
          </cell>
          <cell r="B3">
            <v>14</v>
          </cell>
          <cell r="C3">
            <v>26</v>
          </cell>
          <cell r="D3" t="str">
            <v>Bi-weekly</v>
          </cell>
          <cell r="E3">
            <v>2</v>
          </cell>
        </row>
        <row r="4">
          <cell r="A4" t="str">
            <v>Semi-monthly</v>
          </cell>
          <cell r="B4">
            <v>15</v>
          </cell>
          <cell r="C4">
            <v>24</v>
          </cell>
          <cell r="D4" t="str">
            <v>Semi-monthly</v>
          </cell>
        </row>
        <row r="5">
          <cell r="A5" t="str">
            <v>Monthly</v>
          </cell>
          <cell r="B5">
            <v>1</v>
          </cell>
          <cell r="C5">
            <v>12</v>
          </cell>
          <cell r="D5" t="str">
            <v>Months</v>
          </cell>
          <cell r="E5">
            <v>1</v>
          </cell>
        </row>
        <row r="6">
          <cell r="A6" t="str">
            <v>Bi-monthly</v>
          </cell>
          <cell r="B6">
            <v>2</v>
          </cell>
          <cell r="C6">
            <v>6</v>
          </cell>
          <cell r="D6" t="str">
            <v>Bi-monthly</v>
          </cell>
          <cell r="E6">
            <v>2</v>
          </cell>
        </row>
        <row r="7">
          <cell r="A7" t="str">
            <v>Quarterly</v>
          </cell>
          <cell r="B7">
            <v>3</v>
          </cell>
          <cell r="C7">
            <v>4</v>
          </cell>
          <cell r="D7" t="str">
            <v>Quarters</v>
          </cell>
          <cell r="E7">
            <v>3</v>
          </cell>
        </row>
        <row r="8">
          <cell r="A8" t="str">
            <v>Semi-annually</v>
          </cell>
          <cell r="B8">
            <v>6</v>
          </cell>
          <cell r="C8">
            <v>2</v>
          </cell>
          <cell r="D8" t="str">
            <v>Semi-annually</v>
          </cell>
          <cell r="E8">
            <v>6</v>
          </cell>
        </row>
        <row r="9">
          <cell r="A9" t="str">
            <v>Yearly</v>
          </cell>
          <cell r="B9">
            <v>12</v>
          </cell>
          <cell r="C9">
            <v>1</v>
          </cell>
          <cell r="D9" t="str">
            <v>Years</v>
          </cell>
          <cell r="E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xceldemy.com/excel-amortization-schedule-with-irregular-payment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exceldemy.com/excel-amortization-schedule-with-irregular-payments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FD77-C258-4E26-89C4-2FF45A8947B4}">
  <dimension ref="A1:XFD1651"/>
  <sheetViews>
    <sheetView showGridLines="0" tabSelected="1" zoomScale="80" zoomScaleNormal="80" workbookViewId="0">
      <pane ySplit="22" topLeftCell="A23" activePane="bottomLeft" state="frozen"/>
      <selection pane="bottomLeft" activeCell="D29" sqref="D29"/>
    </sheetView>
  </sheetViews>
  <sheetFormatPr defaultRowHeight="15" x14ac:dyDescent="0.25"/>
  <cols>
    <col min="1" max="1" width="11.85546875" style="9" customWidth="1"/>
    <col min="2" max="2" width="13.7109375" style="9" bestFit="1" customWidth="1"/>
    <col min="3" max="3" width="17.140625" style="12" customWidth="1"/>
    <col min="4" max="4" width="22.7109375" style="12" customWidth="1"/>
    <col min="5" max="5" width="19.28515625" style="12" customWidth="1"/>
    <col min="6" max="6" width="12.140625" style="12" bestFit="1" customWidth="1"/>
    <col min="7" max="7" width="20.140625" style="12" bestFit="1" customWidth="1"/>
    <col min="8" max="8" width="30" style="12" customWidth="1"/>
    <col min="9" max="9" width="9.28515625" customWidth="1"/>
    <col min="14" max="14" width="10.140625" bestFit="1" customWidth="1"/>
  </cols>
  <sheetData>
    <row r="1" spans="1:8" ht="35.25" customHeight="1" x14ac:dyDescent="0.25">
      <c r="A1" s="59" t="s">
        <v>46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47</v>
      </c>
      <c r="B2" s="60"/>
      <c r="C2" s="60"/>
      <c r="D2" s="60"/>
      <c r="E2" s="60"/>
      <c r="F2" s="60"/>
      <c r="G2" s="60"/>
      <c r="H2" s="60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ht="18" thickBot="1" x14ac:dyDescent="0.35">
      <c r="A5" s="5" t="s">
        <v>20</v>
      </c>
      <c r="B5" s="5"/>
      <c r="C5" s="5"/>
      <c r="D5" s="4" t="s">
        <v>48</v>
      </c>
      <c r="E5" s="2"/>
      <c r="F5" s="4" t="s">
        <v>21</v>
      </c>
      <c r="G5" s="4"/>
      <c r="H5" s="4"/>
    </row>
    <row r="6" spans="1:8" x14ac:dyDescent="0.25">
      <c r="A6" s="46"/>
      <c r="B6" s="46"/>
      <c r="C6" s="40" t="s">
        <v>15</v>
      </c>
      <c r="D6" s="41">
        <v>20</v>
      </c>
      <c r="E6"/>
      <c r="F6" s="3"/>
      <c r="G6" s="3" t="s">
        <v>26</v>
      </c>
      <c r="H6" s="11">
        <f>(1+apr/VLOOKUP(interest_compounded,periodic_table,3,0))^(VLOOKUP(interest_compounded,periodic_table,3,0)/VLOOKUP(payment_frequency,periodic_table,3,0))-1</f>
        <v>4.9999999999998934E-3</v>
      </c>
    </row>
    <row r="7" spans="1:8" x14ac:dyDescent="0.25">
      <c r="A7" s="46"/>
      <c r="B7" s="46"/>
      <c r="C7" s="40" t="s">
        <v>16</v>
      </c>
      <c r="D7" s="39">
        <v>250000</v>
      </c>
      <c r="E7"/>
      <c r="F7" s="3"/>
      <c r="G7" s="3" t="s">
        <v>25</v>
      </c>
      <c r="H7" s="45">
        <f>SUM(interest_paid,principal_paid)</f>
        <v>349212.84921993822</v>
      </c>
    </row>
    <row r="8" spans="1:8" x14ac:dyDescent="0.25">
      <c r="A8" s="46"/>
      <c r="B8" s="46"/>
      <c r="C8" s="40" t="s">
        <v>5</v>
      </c>
      <c r="D8" s="42">
        <v>0.06</v>
      </c>
      <c r="E8"/>
      <c r="F8" s="3"/>
      <c r="G8" s="3" t="s">
        <v>22</v>
      </c>
      <c r="H8" s="45">
        <f ca="1">SUM(OFFSET($F$24,0,0,H10))</f>
        <v>99212.849219938144</v>
      </c>
    </row>
    <row r="9" spans="1:8" x14ac:dyDescent="0.25">
      <c r="A9" s="46"/>
      <c r="B9" s="46"/>
      <c r="C9" s="40" t="s">
        <v>57</v>
      </c>
      <c r="D9" s="43">
        <v>42804</v>
      </c>
      <c r="E9" s="44" t="s">
        <v>49</v>
      </c>
      <c r="F9" s="3"/>
      <c r="G9" s="3" t="s">
        <v>23</v>
      </c>
      <c r="H9" s="26">
        <f ca="1">nper*payment-loan-H8</f>
        <v>80645.785866956357</v>
      </c>
    </row>
    <row r="10" spans="1:8" x14ac:dyDescent="0.25">
      <c r="A10" s="46"/>
      <c r="B10" s="46"/>
      <c r="C10" s="40" t="s">
        <v>19</v>
      </c>
      <c r="D10" s="41" t="s">
        <v>27</v>
      </c>
      <c r="E10"/>
      <c r="F10" s="3"/>
      <c r="G10" s="3" t="s">
        <v>24</v>
      </c>
      <c r="H10" s="6">
        <f>COUNTIF(array,"&gt;0")</f>
        <v>149</v>
      </c>
    </row>
    <row r="11" spans="1:8" x14ac:dyDescent="0.25">
      <c r="A11" s="46"/>
      <c r="B11" s="46"/>
      <c r="C11" s="40" t="s">
        <v>1</v>
      </c>
      <c r="D11" s="41" t="s">
        <v>10</v>
      </c>
      <c r="E11"/>
      <c r="F11" s="3"/>
      <c r="G11" s="3" t="s">
        <v>24</v>
      </c>
      <c r="H11" s="29" t="str">
        <f>DATEDIF(first_payment_date,INDEX(dates,H10),"y") &amp; " Years, " &amp; DATEDIF(first_payment_date,INDEX(dates,H10),"ym") &amp; " Months, " &amp; DATEDIF(first_payment_date,INDEX(dates,H10),"md") &amp; " Days"</f>
        <v>12 Years, 5 Months, 0 Days</v>
      </c>
    </row>
    <row r="12" spans="1:8" x14ac:dyDescent="0.25">
      <c r="A12" s="46"/>
      <c r="B12" s="46"/>
      <c r="C12" s="40" t="s">
        <v>6</v>
      </c>
      <c r="D12" s="41" t="s">
        <v>10</v>
      </c>
      <c r="E12" s="23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12" s="3"/>
      <c r="G12" s="3" t="s">
        <v>58</v>
      </c>
      <c r="H12" s="29" t="str">
        <f>DATEDIF(INDEX(dates,H10),EDATE(first_payment_date,term*12),"y") &amp; " Years, " &amp; DATEDIF(INDEX(dates,H10),EDATE(first_payment_date,term*12),"ym") &amp; " Months, " &amp; DATEDIF(INDEX(dates,H10),EDATE(first_payment_date,term*12),"md") &amp; " Days"</f>
        <v>7 Years, 7 Months, 0 Days</v>
      </c>
    </row>
    <row r="13" spans="1:8" x14ac:dyDescent="0.25">
      <c r="A13" s="46"/>
      <c r="B13" s="46"/>
      <c r="C13" s="40" t="s">
        <v>40</v>
      </c>
      <c r="D13" s="39">
        <v>200</v>
      </c>
      <c r="E13"/>
      <c r="F13"/>
      <c r="G13"/>
      <c r="H13"/>
    </row>
    <row r="14" spans="1:8" x14ac:dyDescent="0.25">
      <c r="A14" s="46"/>
      <c r="B14" s="46"/>
      <c r="C14" s="40" t="s">
        <v>17</v>
      </c>
      <c r="D14" s="41" t="s">
        <v>11</v>
      </c>
      <c r="E14" s="24" t="s">
        <v>42</v>
      </c>
      <c r="F14"/>
      <c r="G14"/>
      <c r="H14"/>
    </row>
    <row r="15" spans="1:8" x14ac:dyDescent="0.25">
      <c r="A15" s="46"/>
      <c r="B15" s="46"/>
      <c r="C15" s="40" t="s">
        <v>18</v>
      </c>
      <c r="D15" s="41">
        <v>24</v>
      </c>
      <c r="E15"/>
      <c r="F15"/>
      <c r="G15"/>
      <c r="H15"/>
    </row>
    <row r="16" spans="1:8" hidden="1" x14ac:dyDescent="0.25">
      <c r="A16" s="47"/>
      <c r="B16" s="47"/>
      <c r="C16" s="19" t="s">
        <v>19</v>
      </c>
      <c r="D16" s="13">
        <f>IF(D10="Beginning of the Period", 1,0)</f>
        <v>0</v>
      </c>
      <c r="E16" s="13"/>
      <c r="F16" s="13"/>
      <c r="G16" s="13"/>
      <c r="H16" s="13"/>
    </row>
    <row r="17" spans="1:16384" hidden="1" x14ac:dyDescent="0.25">
      <c r="A17" s="47"/>
      <c r="B17" s="47"/>
      <c r="C17" s="19" t="s">
        <v>33</v>
      </c>
      <c r="D17" s="13">
        <f>term*VLOOKUP(payment_frequency,periodic_table,3,FALSE)</f>
        <v>240</v>
      </c>
      <c r="E17" s="13"/>
      <c r="F17" s="13"/>
      <c r="G17" s="13"/>
      <c r="H17" s="13"/>
    </row>
    <row r="18" spans="1:16384" hidden="1" x14ac:dyDescent="0.25">
      <c r="A18" s="47"/>
      <c r="B18" s="47"/>
      <c r="C18" s="19" t="s">
        <v>39</v>
      </c>
      <c r="D18" s="13">
        <f>VLOOKUP(recurring_payment_frequency,periodic_table,5,FALSE)</f>
        <v>2</v>
      </c>
      <c r="E18" s="13"/>
      <c r="F18" s="13"/>
      <c r="G18" s="13"/>
      <c r="H18" s="13"/>
    </row>
    <row r="19" spans="1:16384" s="15" customFormat="1" x14ac:dyDescent="0.25">
      <c r="A19" s="12"/>
      <c r="B19" s="12"/>
      <c r="C19" s="12"/>
      <c r="D19" s="12"/>
      <c r="E19" s="2"/>
      <c r="F19" s="2"/>
      <c r="G19" s="2"/>
      <c r="H19" s="2"/>
    </row>
    <row r="20" spans="1:16384" s="22" customFormat="1" ht="17.25" x14ac:dyDescent="0.3">
      <c r="A20" s="48"/>
      <c r="B20" s="48"/>
      <c r="C20" s="48" t="str">
        <f>D11&amp;" Payment"</f>
        <v>Monthly Payment</v>
      </c>
      <c r="D20" s="49">
        <f>-IF(payment_type=1,PMT(rate,nper,loan,,1),PMT(rate,nper,loan,,0))</f>
        <v>1791.0776461953938</v>
      </c>
      <c r="E20" s="25"/>
      <c r="F20" s="25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  <c r="WVN20" s="15"/>
      <c r="WVO20" s="15"/>
      <c r="WVP20" s="15"/>
      <c r="WVQ20" s="15"/>
      <c r="WVR20" s="15"/>
      <c r="WVS20" s="15"/>
      <c r="WVT20" s="15"/>
      <c r="WVU20" s="15"/>
      <c r="WVV20" s="15"/>
      <c r="WVW20" s="15"/>
      <c r="WVX20" s="15"/>
      <c r="WVY20" s="15"/>
      <c r="WVZ20" s="15"/>
      <c r="WWA20" s="15"/>
      <c r="WWB20" s="15"/>
      <c r="WWC20" s="15"/>
      <c r="WWD20" s="15"/>
      <c r="WWE20" s="15"/>
      <c r="WWF20" s="15"/>
      <c r="WWG20" s="15"/>
      <c r="WWH20" s="15"/>
      <c r="WWI20" s="15"/>
      <c r="WWJ20" s="15"/>
      <c r="WWK20" s="15"/>
      <c r="WWL20" s="15"/>
      <c r="WWM20" s="15"/>
      <c r="WWN20" s="15"/>
      <c r="WWO20" s="15"/>
      <c r="WWP20" s="15"/>
      <c r="WWQ20" s="15"/>
      <c r="WWR20" s="15"/>
      <c r="WWS20" s="15"/>
      <c r="WWT20" s="15"/>
      <c r="WWU20" s="15"/>
      <c r="WWV20" s="15"/>
      <c r="WWW20" s="15"/>
      <c r="WWX20" s="15"/>
      <c r="WWY20" s="15"/>
      <c r="WWZ20" s="15"/>
      <c r="WXA20" s="15"/>
      <c r="WXB20" s="15"/>
      <c r="WXC20" s="15"/>
      <c r="WXD20" s="15"/>
      <c r="WXE20" s="15"/>
      <c r="WXF20" s="15"/>
      <c r="WXG20" s="15"/>
      <c r="WXH20" s="15"/>
      <c r="WXI20" s="15"/>
      <c r="WXJ20" s="15"/>
      <c r="WXK20" s="15"/>
      <c r="WXL20" s="15"/>
      <c r="WXM20" s="15"/>
      <c r="WXN20" s="15"/>
      <c r="WXO20" s="15"/>
      <c r="WXP20" s="15"/>
      <c r="WXQ20" s="15"/>
      <c r="WXR20" s="15"/>
      <c r="WXS20" s="15"/>
      <c r="WXT20" s="15"/>
      <c r="WXU20" s="15"/>
      <c r="WXV20" s="15"/>
      <c r="WXW20" s="15"/>
      <c r="WXX20" s="15"/>
      <c r="WXY20" s="15"/>
      <c r="WXZ20" s="15"/>
      <c r="WYA20" s="15"/>
      <c r="WYB20" s="15"/>
      <c r="WYC20" s="15"/>
      <c r="WYD20" s="15"/>
      <c r="WYE20" s="15"/>
      <c r="WYF20" s="15"/>
      <c r="WYG20" s="15"/>
      <c r="WYH20" s="15"/>
      <c r="WYI20" s="15"/>
      <c r="WYJ20" s="15"/>
      <c r="WYK20" s="15"/>
      <c r="WYL20" s="15"/>
      <c r="WYM20" s="15"/>
      <c r="WYN20" s="15"/>
      <c r="WYO20" s="15"/>
      <c r="WYP20" s="15"/>
      <c r="WYQ20" s="15"/>
      <c r="WYR20" s="15"/>
      <c r="WYS20" s="15"/>
      <c r="WYT20" s="15"/>
      <c r="WYU20" s="15"/>
      <c r="WYV20" s="15"/>
      <c r="WYW20" s="15"/>
      <c r="WYX20" s="15"/>
      <c r="WYY20" s="15"/>
      <c r="WYZ20" s="15"/>
      <c r="WZA20" s="15"/>
      <c r="WZB20" s="15"/>
      <c r="WZC20" s="15"/>
      <c r="WZD20" s="15"/>
      <c r="WZE20" s="15"/>
      <c r="WZF20" s="15"/>
      <c r="WZG20" s="15"/>
      <c r="WZH20" s="15"/>
      <c r="WZI20" s="15"/>
      <c r="WZJ20" s="15"/>
      <c r="WZK20" s="15"/>
      <c r="WZL20" s="15"/>
      <c r="WZM20" s="15"/>
      <c r="WZN20" s="15"/>
      <c r="WZO20" s="15"/>
      <c r="WZP20" s="15"/>
      <c r="WZQ20" s="15"/>
      <c r="WZR20" s="15"/>
      <c r="WZS20" s="15"/>
      <c r="WZT20" s="15"/>
      <c r="WZU20" s="15"/>
      <c r="WZV20" s="15"/>
      <c r="WZW20" s="15"/>
      <c r="WZX20" s="15"/>
      <c r="WZY20" s="15"/>
      <c r="WZZ20" s="15"/>
      <c r="XAA20" s="15"/>
      <c r="XAB20" s="15"/>
      <c r="XAC20" s="15"/>
      <c r="XAD20" s="15"/>
      <c r="XAE20" s="15"/>
      <c r="XAF20" s="15"/>
      <c r="XAG20" s="15"/>
      <c r="XAH20" s="15"/>
      <c r="XAI20" s="15"/>
      <c r="XAJ20" s="15"/>
      <c r="XAK20" s="15"/>
      <c r="XAL20" s="15"/>
      <c r="XAM20" s="15"/>
      <c r="XAN20" s="15"/>
      <c r="XAO20" s="15"/>
      <c r="XAP20" s="15"/>
      <c r="XAQ20" s="15"/>
      <c r="XAR20" s="15"/>
      <c r="XAS20" s="15"/>
      <c r="XAT20" s="15"/>
      <c r="XAU20" s="15"/>
      <c r="XAV20" s="15"/>
      <c r="XAW20" s="15"/>
      <c r="XAX20" s="15"/>
      <c r="XAY20" s="15"/>
      <c r="XAZ20" s="15"/>
      <c r="XBA20" s="15"/>
      <c r="XBB20" s="15"/>
      <c r="XBC20" s="15"/>
      <c r="XBD20" s="15"/>
      <c r="XBE20" s="15"/>
      <c r="XBF20" s="15"/>
      <c r="XBG20" s="15"/>
      <c r="XBH20" s="15"/>
      <c r="XBI20" s="15"/>
      <c r="XBJ20" s="15"/>
      <c r="XBK20" s="15"/>
      <c r="XBL20" s="15"/>
      <c r="XBM20" s="15"/>
      <c r="XBN20" s="15"/>
      <c r="XBO20" s="15"/>
      <c r="XBP20" s="15"/>
      <c r="XBQ20" s="15"/>
      <c r="XBR20" s="15"/>
      <c r="XBS20" s="15"/>
      <c r="XBT20" s="15"/>
      <c r="XBU20" s="15"/>
      <c r="XBV20" s="15"/>
      <c r="XBW20" s="15"/>
      <c r="XBX20" s="15"/>
      <c r="XBY20" s="15"/>
      <c r="XBZ20" s="15"/>
      <c r="XCA20" s="15"/>
      <c r="XCB20" s="15"/>
      <c r="XCC20" s="15"/>
      <c r="XCD20" s="15"/>
      <c r="XCE20" s="15"/>
      <c r="XCF20" s="15"/>
      <c r="XCG20" s="15"/>
      <c r="XCH20" s="15"/>
      <c r="XCI20" s="15"/>
      <c r="XCJ20" s="15"/>
      <c r="XCK20" s="15"/>
      <c r="XCL20" s="15"/>
      <c r="XCM20" s="15"/>
      <c r="XCN20" s="15"/>
      <c r="XCO20" s="15"/>
      <c r="XCP20" s="15"/>
      <c r="XCQ20" s="15"/>
      <c r="XCR20" s="15"/>
      <c r="XCS20" s="15"/>
      <c r="XCT20" s="15"/>
      <c r="XCU20" s="15"/>
      <c r="XCV20" s="15"/>
      <c r="XCW20" s="15"/>
      <c r="XCX20" s="15"/>
      <c r="XCY20" s="15"/>
      <c r="XCZ20" s="15"/>
      <c r="XDA20" s="15"/>
      <c r="XDB20" s="15"/>
      <c r="XDC20" s="15"/>
      <c r="XDD20" s="15"/>
      <c r="XDE20" s="15"/>
      <c r="XDF20" s="15"/>
      <c r="XDG20" s="15"/>
      <c r="XDH20" s="15"/>
      <c r="XDI20" s="15"/>
      <c r="XDJ20" s="15"/>
      <c r="XDK20" s="15"/>
      <c r="XDL20" s="15"/>
      <c r="XDM20" s="15"/>
      <c r="XDN20" s="15"/>
      <c r="XDO20" s="15"/>
      <c r="XDP20" s="15"/>
      <c r="XDQ20" s="15"/>
      <c r="XDR20" s="15"/>
      <c r="XDS20" s="15"/>
      <c r="XDT20" s="15"/>
      <c r="XDU20" s="15"/>
      <c r="XDV20" s="15"/>
      <c r="XDW20" s="15"/>
      <c r="XDX20" s="15"/>
      <c r="XDY20" s="15"/>
      <c r="XDZ20" s="15"/>
      <c r="XEA20" s="15"/>
      <c r="XEB20" s="15"/>
      <c r="XEC20" s="15"/>
      <c r="XED20" s="15"/>
      <c r="XEE20" s="15"/>
      <c r="XEF20" s="15"/>
      <c r="XEG20" s="15"/>
      <c r="XEH20" s="15"/>
      <c r="XEI20" s="15"/>
      <c r="XEJ20" s="15"/>
      <c r="XEK20" s="15"/>
      <c r="XEL20" s="15"/>
      <c r="XEM20" s="15"/>
      <c r="XEN20" s="15"/>
      <c r="XEO20" s="15"/>
      <c r="XEP20" s="15"/>
      <c r="XEQ20" s="15"/>
      <c r="XER20" s="15"/>
      <c r="XES20" s="15"/>
      <c r="XET20" s="15"/>
      <c r="XEU20" s="15"/>
      <c r="XEV20" s="15"/>
      <c r="XEW20" s="15"/>
      <c r="XEX20" s="15"/>
      <c r="XEY20" s="15"/>
      <c r="XEZ20" s="15"/>
      <c r="XFA20" s="15"/>
      <c r="XFB20" s="15"/>
      <c r="XFC20" s="15"/>
      <c r="XFD20" s="15"/>
    </row>
    <row r="21" spans="1:16384" x14ac:dyDescent="0.25">
      <c r="A21" s="2"/>
      <c r="B21" s="2"/>
      <c r="C21" s="2"/>
      <c r="D21" s="2"/>
      <c r="E21" s="2"/>
      <c r="F21" s="2"/>
      <c r="G21" s="2"/>
      <c r="H21" s="2"/>
    </row>
    <row r="22" spans="1:16384" ht="30.75" thickBot="1" x14ac:dyDescent="0.3">
      <c r="A22" s="35" t="s">
        <v>2</v>
      </c>
      <c r="B22" s="36" t="s">
        <v>0</v>
      </c>
      <c r="C22" s="36" t="s">
        <v>3</v>
      </c>
      <c r="D22" s="35" t="s">
        <v>44</v>
      </c>
      <c r="E22" s="35" t="s">
        <v>45</v>
      </c>
      <c r="F22" s="35" t="s">
        <v>31</v>
      </c>
      <c r="G22" s="35" t="s">
        <v>32</v>
      </c>
      <c r="H22" s="37" t="s">
        <v>4</v>
      </c>
    </row>
    <row r="23" spans="1:16384" x14ac:dyDescent="0.25">
      <c r="A23" s="30"/>
      <c r="B23" s="30"/>
      <c r="C23" s="30"/>
      <c r="D23" s="31"/>
      <c r="E23" s="30"/>
      <c r="F23" s="30"/>
      <c r="G23" s="30"/>
      <c r="H23" s="32">
        <f>loan</f>
        <v>250000</v>
      </c>
      <c r="N23" s="8"/>
    </row>
    <row r="24" spans="1:16384" x14ac:dyDescent="0.25">
      <c r="A24" s="9">
        <f t="shared" ref="A24:A45" si="0">IFERROR(IF(H23&lt;=0,"",A23+1),"")</f>
        <v>1</v>
      </c>
      <c r="B24" s="10">
        <f>IF($D$10="End of the Period",IF(A24="","",IF(OR(payment_frequency="Weekly",payment_frequency="Bi-weekly",payment_frequency="Semi-monthly"),first_payment_date+A24*VLOOKUP(payment_frequency,periodic_table,2,0),EDATE(first_payment_date,A24*VLOOKUP(payment_frequency,periodic_table,2,0)))),IF(A24="","",IF(OR(payment_frequency="Weekly",payment_frequency="Bi-weekly",payment_frequency="Semi-monthly"),first_payment_date+(A24-1)*VLOOKUP(payment_frequency,periodic_table,2,0),EDATE(first_payment_date,(A24-1)*VLOOKUP(payment_frequency,periodic_table,2,0)))))</f>
        <v>42835</v>
      </c>
      <c r="C24" s="12">
        <f t="shared" ref="C24:C87" si="1">IF(A24="","",IF(H23&lt;payment,H23*(1+rate),payment))</f>
        <v>1791.0776461953938</v>
      </c>
      <c r="D24" s="27">
        <f t="shared" ref="D24:D87" si="2">IFERROR(IF(H23-C24&lt;$D$13,0,IF(A24=$D$15,$D$13,IF(A24&lt;$D$15,0,IF(MOD(A24-$D$15,$D$18)=0,$D$13,0)))),0)</f>
        <v>0</v>
      </c>
      <c r="E24" s="28"/>
      <c r="F24" s="12">
        <f t="shared" ref="F24:F87" si="3">IF(AND(payment_type=1,A24=1),0,IF(A24="","",H23*rate))</f>
        <v>1249.9999999999734</v>
      </c>
      <c r="G24" s="12">
        <f>IF(A24="","",C24-F24+D24+E24)</f>
        <v>541.07764619542036</v>
      </c>
      <c r="H24" s="33">
        <f>IFERROR(IF(G24&lt;=0,"",H23-G24),"")</f>
        <v>249458.92235380458</v>
      </c>
    </row>
    <row r="25" spans="1:16384" x14ac:dyDescent="0.25">
      <c r="A25" s="9">
        <f t="shared" si="0"/>
        <v>2</v>
      </c>
      <c r="B25" s="10">
        <f>IF($D$10="End of the Period",IF(A25="","",IF(OR(payment_frequency="Weekly",payment_frequency="Bi-weekly",payment_frequency="Semi-monthly"),first_payment_date+A25*VLOOKUP(payment_frequency,periodic_table,2,0),EDATE(first_payment_date,A25*VLOOKUP(payment_frequency,periodic_table,2,0)))),IF(A25="","",IF(OR(payment_frequency="Weekly",payment_frequency="Bi-weekly",payment_frequency="Semi-monthly"),first_payment_date+(A25-1)*VLOOKUP(payment_frequency,periodic_table,2,0),EDATE(first_payment_date,(A25-1)*VLOOKUP(payment_frequency,periodic_table,2,0)))))</f>
        <v>42865</v>
      </c>
      <c r="C25" s="12">
        <f t="shared" si="1"/>
        <v>1791.0776461953938</v>
      </c>
      <c r="D25" s="27">
        <f t="shared" si="2"/>
        <v>0</v>
      </c>
      <c r="E25" s="28"/>
      <c r="F25" s="12">
        <f t="shared" si="3"/>
        <v>1247.2946117689962</v>
      </c>
      <c r="G25" s="12">
        <f t="shared" ref="G25:G88" si="4">IF(A25="","",C25-F25+D25+E25)</f>
        <v>543.78303442639753</v>
      </c>
      <c r="H25" s="33">
        <f t="shared" ref="H25:H88" si="5">IFERROR(IF(G25&lt;=0,"",H24-G25),"")</f>
        <v>248915.13931937818</v>
      </c>
      <c r="L25" s="17"/>
      <c r="P25" s="18"/>
    </row>
    <row r="26" spans="1:16384" x14ac:dyDescent="0.25">
      <c r="A26" s="9">
        <f t="shared" si="0"/>
        <v>3</v>
      </c>
      <c r="B26" s="10">
        <f>IF($D$10="End of the Period",IF(A26="","",IF(OR(payment_frequency="Weekly",payment_frequency="Bi-weekly",payment_frequency="Semi-monthly"),first_payment_date+A26*VLOOKUP(payment_frequency,periodic_table,2,0),EDATE(first_payment_date,A26*VLOOKUP(payment_frequency,periodic_table,2,0)))),IF(A26="","",IF(OR(payment_frequency="Weekly",payment_frequency="Bi-weekly",payment_frequency="Semi-monthly"),first_payment_date+(A26-1)*VLOOKUP(payment_frequency,periodic_table,2,0),EDATE(first_payment_date,(A26-1)*VLOOKUP(payment_frequency,periodic_table,2,0)))))</f>
        <v>42896</v>
      </c>
      <c r="C26" s="12">
        <f t="shared" si="1"/>
        <v>1791.0776461953938</v>
      </c>
      <c r="D26" s="27">
        <f t="shared" si="2"/>
        <v>0</v>
      </c>
      <c r="E26" s="28"/>
      <c r="F26" s="12">
        <f t="shared" si="3"/>
        <v>1244.5756965968644</v>
      </c>
      <c r="G26" s="12">
        <f t="shared" si="4"/>
        <v>546.50194959852934</v>
      </c>
      <c r="H26" s="33">
        <f t="shared" si="5"/>
        <v>248368.63736977967</v>
      </c>
    </row>
    <row r="27" spans="1:16384" x14ac:dyDescent="0.25">
      <c r="A27" s="9">
        <f t="shared" si="0"/>
        <v>4</v>
      </c>
      <c r="B27" s="10">
        <f>IF($D$10="End of the Period",IF(A27="","",IF(OR(payment_frequency="Weekly",payment_frequency="Bi-weekly",payment_frequency="Semi-monthly"),first_payment_date+A27*VLOOKUP(payment_frequency,periodic_table,2,0),EDATE(first_payment_date,A27*VLOOKUP(payment_frequency,periodic_table,2,0)))),IF(A27="","",IF(OR(payment_frequency="Weekly",payment_frequency="Bi-weekly",payment_frequency="Semi-monthly"),first_payment_date+(A27-1)*VLOOKUP(payment_frequency,periodic_table,2,0),EDATE(first_payment_date,(A27-1)*VLOOKUP(payment_frequency,periodic_table,2,0)))))</f>
        <v>42926</v>
      </c>
      <c r="C27" s="12">
        <f t="shared" si="1"/>
        <v>1791.0776461953938</v>
      </c>
      <c r="D27" s="27">
        <f t="shared" si="2"/>
        <v>0</v>
      </c>
      <c r="E27" s="28"/>
      <c r="F27" s="12">
        <f t="shared" si="3"/>
        <v>1241.8431868488719</v>
      </c>
      <c r="G27" s="12">
        <f t="shared" si="4"/>
        <v>549.23445934652182</v>
      </c>
      <c r="H27" s="33">
        <f t="shared" si="5"/>
        <v>247819.40291043316</v>
      </c>
      <c r="N27" s="17"/>
    </row>
    <row r="28" spans="1:16384" x14ac:dyDescent="0.25">
      <c r="A28" s="9">
        <f t="shared" si="0"/>
        <v>5</v>
      </c>
      <c r="B28" s="10">
        <f>IF($D$10="End of the Period",IF(A28="","",IF(OR(payment_frequency="Weekly",payment_frequency="Bi-weekly",payment_frequency="Semi-monthly"),first_payment_date+A28*VLOOKUP(payment_frequency,periodic_table,2,0),EDATE(first_payment_date,A28*VLOOKUP(payment_frequency,periodic_table,2,0)))),IF(A28="","",IF(OR(payment_frequency="Weekly",payment_frequency="Bi-weekly",payment_frequency="Semi-monthly"),first_payment_date+(A28-1)*VLOOKUP(payment_frequency,periodic_table,2,0),EDATE(first_payment_date,(A28-1)*VLOOKUP(payment_frequency,periodic_table,2,0)))))</f>
        <v>42957</v>
      </c>
      <c r="C28" s="12">
        <f t="shared" si="1"/>
        <v>1791.0776461953938</v>
      </c>
      <c r="D28" s="27">
        <f t="shared" si="2"/>
        <v>0</v>
      </c>
      <c r="E28" s="28"/>
      <c r="F28" s="12">
        <f t="shared" si="3"/>
        <v>1239.0970145521394</v>
      </c>
      <c r="G28" s="12">
        <f t="shared" si="4"/>
        <v>551.98063164325436</v>
      </c>
      <c r="H28" s="33">
        <f t="shared" si="5"/>
        <v>247267.42227878989</v>
      </c>
    </row>
    <row r="29" spans="1:16384" x14ac:dyDescent="0.25">
      <c r="A29" s="9">
        <f t="shared" si="0"/>
        <v>6</v>
      </c>
      <c r="B29" s="10">
        <f>IF($D$10="End of the Period",IF(A29="","",IF(OR(payment_frequency="Weekly",payment_frequency="Bi-weekly",payment_frequency="Semi-monthly"),first_payment_date+A29*VLOOKUP(payment_frequency,periodic_table,2,0),EDATE(first_payment_date,A29*VLOOKUP(payment_frequency,periodic_table,2,0)))),IF(A29="","",IF(OR(payment_frequency="Weekly",payment_frequency="Bi-weekly",payment_frequency="Semi-monthly"),first_payment_date+(A29-1)*VLOOKUP(payment_frequency,periodic_table,2,0),EDATE(first_payment_date,(A29-1)*VLOOKUP(payment_frequency,periodic_table,2,0)))))</f>
        <v>42988</v>
      </c>
      <c r="C29" s="12">
        <f t="shared" si="1"/>
        <v>1791.0776461953938</v>
      </c>
      <c r="D29" s="27">
        <f t="shared" si="2"/>
        <v>0</v>
      </c>
      <c r="E29" s="28"/>
      <c r="F29" s="12">
        <f t="shared" si="3"/>
        <v>1236.3371113939231</v>
      </c>
      <c r="G29" s="12">
        <f t="shared" si="4"/>
        <v>554.74053480147063</v>
      </c>
      <c r="H29" s="33">
        <f t="shared" si="5"/>
        <v>246712.68174398842</v>
      </c>
    </row>
    <row r="30" spans="1:16384" x14ac:dyDescent="0.25">
      <c r="A30" s="9">
        <f t="shared" si="0"/>
        <v>7</v>
      </c>
      <c r="B30" s="10">
        <f>IF($D$10="End of the Period",IF(A30="","",IF(OR(payment_frequency="Weekly",payment_frequency="Bi-weekly",payment_frequency="Semi-monthly"),first_payment_date+A30*VLOOKUP(payment_frequency,periodic_table,2,0),EDATE(first_payment_date,A30*VLOOKUP(payment_frequency,periodic_table,2,0)))),IF(A30="","",IF(OR(payment_frequency="Weekly",payment_frequency="Bi-weekly",payment_frequency="Semi-monthly"),first_payment_date+(A30-1)*VLOOKUP(payment_frequency,periodic_table,2,0),EDATE(first_payment_date,(A30-1)*VLOOKUP(payment_frequency,periodic_table,2,0)))))</f>
        <v>43018</v>
      </c>
      <c r="C30" s="12">
        <f t="shared" si="1"/>
        <v>1791.0776461953938</v>
      </c>
      <c r="D30" s="27">
        <f t="shared" si="2"/>
        <v>0</v>
      </c>
      <c r="E30" s="28"/>
      <c r="F30" s="12">
        <f t="shared" si="3"/>
        <v>1233.5634087199157</v>
      </c>
      <c r="G30" s="12">
        <f t="shared" si="4"/>
        <v>557.51423747547801</v>
      </c>
      <c r="H30" s="33">
        <f t="shared" si="5"/>
        <v>246155.16750651295</v>
      </c>
    </row>
    <row r="31" spans="1:16384" x14ac:dyDescent="0.25">
      <c r="A31" s="9">
        <f t="shared" si="0"/>
        <v>8</v>
      </c>
      <c r="B31" s="10">
        <f>IF($D$10="End of the Period",IF(A31="","",IF(OR(payment_frequency="Weekly",payment_frequency="Bi-weekly",payment_frequency="Semi-monthly"),first_payment_date+A31*VLOOKUP(payment_frequency,periodic_table,2,0),EDATE(first_payment_date,A31*VLOOKUP(payment_frequency,periodic_table,2,0)))),IF(A31="","",IF(OR(payment_frequency="Weekly",payment_frequency="Bi-weekly",payment_frequency="Semi-monthly"),first_payment_date+(A31-1)*VLOOKUP(payment_frequency,periodic_table,2,0),EDATE(first_payment_date,(A31-1)*VLOOKUP(payment_frequency,periodic_table,2,0)))))</f>
        <v>43049</v>
      </c>
      <c r="C31" s="12">
        <f t="shared" si="1"/>
        <v>1791.0776461953938</v>
      </c>
      <c r="D31" s="27">
        <f t="shared" si="2"/>
        <v>0</v>
      </c>
      <c r="E31" s="28"/>
      <c r="F31" s="12">
        <f t="shared" si="3"/>
        <v>1230.7758375325386</v>
      </c>
      <c r="G31" s="12">
        <f t="shared" si="4"/>
        <v>560.30180866285514</v>
      </c>
      <c r="H31" s="33">
        <f t="shared" si="5"/>
        <v>245594.86569785009</v>
      </c>
    </row>
    <row r="32" spans="1:16384" x14ac:dyDescent="0.25">
      <c r="A32" s="9">
        <f t="shared" si="0"/>
        <v>9</v>
      </c>
      <c r="B32" s="10">
        <f>IF($D$10="End of the Period",IF(A32="","",IF(OR(payment_frequency="Weekly",payment_frequency="Bi-weekly",payment_frequency="Semi-monthly"),first_payment_date+A32*VLOOKUP(payment_frequency,periodic_table,2,0),EDATE(first_payment_date,A32*VLOOKUP(payment_frequency,periodic_table,2,0)))),IF(A32="","",IF(OR(payment_frequency="Weekly",payment_frequency="Bi-weekly",payment_frequency="Semi-monthly"),first_payment_date+(A32-1)*VLOOKUP(payment_frequency,periodic_table,2,0),EDATE(first_payment_date,(A32-1)*VLOOKUP(payment_frequency,periodic_table,2,0)))))</f>
        <v>43079</v>
      </c>
      <c r="C32" s="12">
        <f t="shared" si="1"/>
        <v>1791.0776461953938</v>
      </c>
      <c r="D32" s="27">
        <f t="shared" si="2"/>
        <v>0</v>
      </c>
      <c r="E32" s="28"/>
      <c r="F32" s="12">
        <f t="shared" si="3"/>
        <v>1227.9743284892243</v>
      </c>
      <c r="G32" s="12">
        <f t="shared" si="4"/>
        <v>563.10331770616949</v>
      </c>
      <c r="H32" s="33">
        <f t="shared" si="5"/>
        <v>245031.76238014392</v>
      </c>
    </row>
    <row r="33" spans="1:13" s="15" customFormat="1" x14ac:dyDescent="0.25">
      <c r="A33" s="9">
        <f t="shared" si="0"/>
        <v>10</v>
      </c>
      <c r="B33" s="10">
        <f>IF($D$10="End of the Period",IF(A33="","",IF(OR(payment_frequency="Weekly",payment_frequency="Bi-weekly",payment_frequency="Semi-monthly"),first_payment_date+A33*VLOOKUP(payment_frequency,periodic_table,2,0),EDATE(first_payment_date,A33*VLOOKUP(payment_frequency,periodic_table,2,0)))),IF(A33="","",IF(OR(payment_frequency="Weekly",payment_frequency="Bi-weekly",payment_frequency="Semi-monthly"),first_payment_date+(A33-1)*VLOOKUP(payment_frequency,periodic_table,2,0),EDATE(first_payment_date,(A33-1)*VLOOKUP(payment_frequency,periodic_table,2,0)))))</f>
        <v>43110</v>
      </c>
      <c r="C33" s="14">
        <f t="shared" si="1"/>
        <v>1791.0776461953938</v>
      </c>
      <c r="D33" s="27">
        <f t="shared" si="2"/>
        <v>0</v>
      </c>
      <c r="E33" s="28"/>
      <c r="F33" s="12">
        <f t="shared" si="3"/>
        <v>1225.1588119006935</v>
      </c>
      <c r="G33" s="12">
        <f t="shared" si="4"/>
        <v>565.91883429470022</v>
      </c>
      <c r="H33" s="33">
        <f t="shared" si="5"/>
        <v>244465.84354584923</v>
      </c>
      <c r="K33"/>
      <c r="L33"/>
      <c r="M33"/>
    </row>
    <row r="34" spans="1:13" x14ac:dyDescent="0.25">
      <c r="A34" s="9">
        <f t="shared" si="0"/>
        <v>11</v>
      </c>
      <c r="B34" s="10">
        <f>IF($D$10="End of the Period",IF(A34="","",IF(OR(payment_frequency="Weekly",payment_frequency="Bi-weekly",payment_frequency="Semi-monthly"),first_payment_date+A34*VLOOKUP(payment_frequency,periodic_table,2,0),EDATE(first_payment_date,A34*VLOOKUP(payment_frequency,periodic_table,2,0)))),IF(A34="","",IF(OR(payment_frequency="Weekly",payment_frequency="Bi-weekly",payment_frequency="Semi-monthly"),first_payment_date+(A34-1)*VLOOKUP(payment_frequency,periodic_table,2,0),EDATE(first_payment_date,(A34-1)*VLOOKUP(payment_frequency,periodic_table,2,0)))))</f>
        <v>43141</v>
      </c>
      <c r="C34" s="12">
        <f t="shared" si="1"/>
        <v>1791.0776461953938</v>
      </c>
      <c r="D34" s="27">
        <f t="shared" si="2"/>
        <v>0</v>
      </c>
      <c r="E34" s="28"/>
      <c r="F34" s="12">
        <f t="shared" si="3"/>
        <v>1222.3292177292201</v>
      </c>
      <c r="G34" s="12">
        <f t="shared" si="4"/>
        <v>568.74842846617366</v>
      </c>
      <c r="H34" s="33">
        <f t="shared" si="5"/>
        <v>243897.09511738305</v>
      </c>
    </row>
    <row r="35" spans="1:13" x14ac:dyDescent="0.25">
      <c r="A35" s="9">
        <f t="shared" si="0"/>
        <v>12</v>
      </c>
      <c r="B35" s="10">
        <f>IF($D$10="End of the Period",IF(A35="","",IF(OR(payment_frequency="Weekly",payment_frequency="Bi-weekly",payment_frequency="Semi-monthly"),first_payment_date+A35*VLOOKUP(payment_frequency,periodic_table,2,0),EDATE(first_payment_date,A35*VLOOKUP(payment_frequency,periodic_table,2,0)))),IF(A35="","",IF(OR(payment_frequency="Weekly",payment_frequency="Bi-weekly",payment_frequency="Semi-monthly"),first_payment_date+(A35-1)*VLOOKUP(payment_frequency,periodic_table,2,0),EDATE(first_payment_date,(A35-1)*VLOOKUP(payment_frequency,periodic_table,2,0)))))</f>
        <v>43169</v>
      </c>
      <c r="C35" s="12">
        <f t="shared" si="1"/>
        <v>1791.0776461953938</v>
      </c>
      <c r="D35" s="27">
        <f t="shared" si="2"/>
        <v>0</v>
      </c>
      <c r="E35" s="28"/>
      <c r="F35" s="12">
        <f t="shared" si="3"/>
        <v>1219.4854755868894</v>
      </c>
      <c r="G35" s="12">
        <f t="shared" si="4"/>
        <v>571.59217060850438</v>
      </c>
      <c r="H35" s="33">
        <f t="shared" si="5"/>
        <v>243325.50294677456</v>
      </c>
    </row>
    <row r="36" spans="1:13" s="15" customFormat="1" x14ac:dyDescent="0.25">
      <c r="A36" s="9">
        <f t="shared" si="0"/>
        <v>13</v>
      </c>
      <c r="B36" s="10">
        <f>IF($D$10="End of the Period",IF(A36="","",IF(OR(payment_frequency="Weekly",payment_frequency="Bi-weekly",payment_frequency="Semi-monthly"),first_payment_date+A36*VLOOKUP(payment_frequency,periodic_table,2,0),EDATE(first_payment_date,A36*VLOOKUP(payment_frequency,periodic_table,2,0)))),IF(A36="","",IF(OR(payment_frequency="Weekly",payment_frequency="Bi-weekly",payment_frequency="Semi-monthly"),first_payment_date+(A36-1)*VLOOKUP(payment_frequency,periodic_table,2,0),EDATE(first_payment_date,(A36-1)*VLOOKUP(payment_frequency,periodic_table,2,0)))))</f>
        <v>43200</v>
      </c>
      <c r="C36" s="14">
        <f t="shared" si="1"/>
        <v>1791.0776461953938</v>
      </c>
      <c r="D36" s="27">
        <f t="shared" si="2"/>
        <v>0</v>
      </c>
      <c r="E36" s="28"/>
      <c r="F36" s="12">
        <f t="shared" si="3"/>
        <v>1216.627514733847</v>
      </c>
      <c r="G36" s="12">
        <f t="shared" si="4"/>
        <v>574.45013146154679</v>
      </c>
      <c r="H36" s="33">
        <f t="shared" si="5"/>
        <v>242751.05281531301</v>
      </c>
      <c r="K36"/>
      <c r="L36"/>
      <c r="M36"/>
    </row>
    <row r="37" spans="1:13" x14ac:dyDescent="0.25">
      <c r="A37" s="9">
        <f t="shared" si="0"/>
        <v>14</v>
      </c>
      <c r="B37" s="10">
        <f>IF($D$10="End of the Period",IF(A37="","",IF(OR(payment_frequency="Weekly",payment_frequency="Bi-weekly",payment_frequency="Semi-monthly"),first_payment_date+A37*VLOOKUP(payment_frequency,periodic_table,2,0),EDATE(first_payment_date,A37*VLOOKUP(payment_frequency,periodic_table,2,0)))),IF(A37="","",IF(OR(payment_frequency="Weekly",payment_frequency="Bi-weekly",payment_frequency="Semi-monthly"),first_payment_date+(A37-1)*VLOOKUP(payment_frequency,periodic_table,2,0),EDATE(first_payment_date,(A37-1)*VLOOKUP(payment_frequency,periodic_table,2,0)))))</f>
        <v>43230</v>
      </c>
      <c r="C37" s="12">
        <f t="shared" si="1"/>
        <v>1791.0776461953938</v>
      </c>
      <c r="D37" s="27">
        <f t="shared" si="2"/>
        <v>0</v>
      </c>
      <c r="E37" s="28"/>
      <c r="F37" s="12">
        <f t="shared" si="3"/>
        <v>1213.7552640765391</v>
      </c>
      <c r="G37" s="12">
        <f t="shared" si="4"/>
        <v>577.32238211885465</v>
      </c>
      <c r="H37" s="33">
        <f t="shared" si="5"/>
        <v>242173.73043319417</v>
      </c>
    </row>
    <row r="38" spans="1:13" x14ac:dyDescent="0.25">
      <c r="A38" s="9">
        <f t="shared" si="0"/>
        <v>15</v>
      </c>
      <c r="B38" s="10">
        <f>IF($D$10="End of the Period",IF(A38="","",IF(OR(payment_frequency="Weekly",payment_frequency="Bi-weekly",payment_frequency="Semi-monthly"),first_payment_date+A38*VLOOKUP(payment_frequency,periodic_table,2,0),EDATE(first_payment_date,A38*VLOOKUP(payment_frequency,periodic_table,2,0)))),IF(A38="","",IF(OR(payment_frequency="Weekly",payment_frequency="Bi-weekly",payment_frequency="Semi-monthly"),first_payment_date+(A38-1)*VLOOKUP(payment_frequency,periodic_table,2,0),EDATE(first_payment_date,(A38-1)*VLOOKUP(payment_frequency,periodic_table,2,0)))))</f>
        <v>43261</v>
      </c>
      <c r="C38" s="12">
        <f t="shared" si="1"/>
        <v>1791.0776461953938</v>
      </c>
      <c r="D38" s="27">
        <f t="shared" si="2"/>
        <v>0</v>
      </c>
      <c r="E38" s="28"/>
      <c r="F38" s="12">
        <f t="shared" si="3"/>
        <v>1210.8686521659452</v>
      </c>
      <c r="G38" s="12">
        <f t="shared" si="4"/>
        <v>580.2089940294486</v>
      </c>
      <c r="H38" s="33">
        <f t="shared" si="5"/>
        <v>241593.52143916473</v>
      </c>
    </row>
    <row r="39" spans="1:13" s="15" customFormat="1" x14ac:dyDescent="0.25">
      <c r="A39" s="9">
        <f t="shared" si="0"/>
        <v>16</v>
      </c>
      <c r="B39" s="10">
        <f>IF($D$10="End of the Period",IF(A39="","",IF(OR(payment_frequency="Weekly",payment_frequency="Bi-weekly",payment_frequency="Semi-monthly"),first_payment_date+A39*VLOOKUP(payment_frequency,periodic_table,2,0),EDATE(first_payment_date,A39*VLOOKUP(payment_frequency,periodic_table,2,0)))),IF(A39="","",IF(OR(payment_frequency="Weekly",payment_frequency="Bi-weekly",payment_frequency="Semi-monthly"),first_payment_date+(A39-1)*VLOOKUP(payment_frequency,periodic_table,2,0),EDATE(first_payment_date,(A39-1)*VLOOKUP(payment_frequency,periodic_table,2,0)))))</f>
        <v>43291</v>
      </c>
      <c r="C39" s="14">
        <f t="shared" si="1"/>
        <v>1791.0776461953938</v>
      </c>
      <c r="D39" s="27">
        <f t="shared" si="2"/>
        <v>0</v>
      </c>
      <c r="E39" s="28"/>
      <c r="F39" s="12">
        <f t="shared" si="3"/>
        <v>1207.9676071957979</v>
      </c>
      <c r="G39" s="12">
        <f t="shared" si="4"/>
        <v>583.11003899959587</v>
      </c>
      <c r="H39" s="33">
        <f t="shared" si="5"/>
        <v>241010.41140016515</v>
      </c>
      <c r="K39"/>
      <c r="L39"/>
      <c r="M39"/>
    </row>
    <row r="40" spans="1:13" x14ac:dyDescent="0.25">
      <c r="A40" s="9">
        <f t="shared" si="0"/>
        <v>17</v>
      </c>
      <c r="B40" s="10">
        <f>IF($D$10="End of the Period",IF(A40="","",IF(OR(payment_frequency="Weekly",payment_frequency="Bi-weekly",payment_frequency="Semi-monthly"),first_payment_date+A40*VLOOKUP(payment_frequency,periodic_table,2,0),EDATE(first_payment_date,A40*VLOOKUP(payment_frequency,periodic_table,2,0)))),IF(A40="","",IF(OR(payment_frequency="Weekly",payment_frequency="Bi-weekly",payment_frequency="Semi-monthly"),first_payment_date+(A40-1)*VLOOKUP(payment_frequency,periodic_table,2,0),EDATE(first_payment_date,(A40-1)*VLOOKUP(payment_frequency,periodic_table,2,0)))))</f>
        <v>43322</v>
      </c>
      <c r="C40" s="12">
        <f t="shared" si="1"/>
        <v>1791.0776461953938</v>
      </c>
      <c r="D40" s="27">
        <f t="shared" si="2"/>
        <v>0</v>
      </c>
      <c r="E40" s="28"/>
      <c r="F40" s="12">
        <f t="shared" si="3"/>
        <v>1205.0520570008</v>
      </c>
      <c r="G40" s="12">
        <f t="shared" si="4"/>
        <v>586.02558919459375</v>
      </c>
      <c r="H40" s="33">
        <f t="shared" si="5"/>
        <v>240424.38581097056</v>
      </c>
    </row>
    <row r="41" spans="1:13" x14ac:dyDescent="0.25">
      <c r="A41" s="9">
        <f t="shared" si="0"/>
        <v>18</v>
      </c>
      <c r="B41" s="10">
        <f>IF($D$10="End of the Period",IF(A41="","",IF(OR(payment_frequency="Weekly",payment_frequency="Bi-weekly",payment_frequency="Semi-monthly"),first_payment_date+A41*VLOOKUP(payment_frequency,periodic_table,2,0),EDATE(first_payment_date,A41*VLOOKUP(payment_frequency,periodic_table,2,0)))),IF(A41="","",IF(OR(payment_frequency="Weekly",payment_frequency="Bi-weekly",payment_frequency="Semi-monthly"),first_payment_date+(A41-1)*VLOOKUP(payment_frequency,periodic_table,2,0),EDATE(first_payment_date,(A41-1)*VLOOKUP(payment_frequency,periodic_table,2,0)))))</f>
        <v>43353</v>
      </c>
      <c r="C41" s="12">
        <f t="shared" si="1"/>
        <v>1791.0776461953938</v>
      </c>
      <c r="D41" s="27">
        <f t="shared" si="2"/>
        <v>0</v>
      </c>
      <c r="E41" s="28"/>
      <c r="F41" s="12">
        <f t="shared" si="3"/>
        <v>1202.1219290548272</v>
      </c>
      <c r="G41" s="12">
        <f t="shared" si="4"/>
        <v>588.95571714056655</v>
      </c>
      <c r="H41" s="33">
        <f t="shared" si="5"/>
        <v>239835.43009382999</v>
      </c>
    </row>
    <row r="42" spans="1:13" x14ac:dyDescent="0.25">
      <c r="A42" s="9">
        <f t="shared" si="0"/>
        <v>19</v>
      </c>
      <c r="B42" s="10">
        <f>IF($D$10="End of the Period",IF(A42="","",IF(OR(payment_frequency="Weekly",payment_frequency="Bi-weekly",payment_frequency="Semi-monthly"),first_payment_date+A42*VLOOKUP(payment_frequency,periodic_table,2,0),EDATE(first_payment_date,A42*VLOOKUP(payment_frequency,periodic_table,2,0)))),IF(A42="","",IF(OR(payment_frequency="Weekly",payment_frequency="Bi-weekly",payment_frequency="Semi-monthly"),first_payment_date+(A42-1)*VLOOKUP(payment_frequency,periodic_table,2,0),EDATE(first_payment_date,(A42-1)*VLOOKUP(payment_frequency,periodic_table,2,0)))))</f>
        <v>43383</v>
      </c>
      <c r="C42" s="12">
        <f t="shared" si="1"/>
        <v>1791.0776461953938</v>
      </c>
      <c r="D42" s="27">
        <f t="shared" si="2"/>
        <v>0</v>
      </c>
      <c r="E42" s="28"/>
      <c r="F42" s="12">
        <f t="shared" si="3"/>
        <v>1199.1771504691244</v>
      </c>
      <c r="G42" s="12">
        <f t="shared" si="4"/>
        <v>591.90049572626936</v>
      </c>
      <c r="H42" s="33">
        <f t="shared" si="5"/>
        <v>239243.52959810372</v>
      </c>
    </row>
    <row r="43" spans="1:13" x14ac:dyDescent="0.25">
      <c r="A43" s="9">
        <f t="shared" si="0"/>
        <v>20</v>
      </c>
      <c r="B43" s="10">
        <f>IF($D$10="End of the Period",IF(A43="","",IF(OR(payment_frequency="Weekly",payment_frequency="Bi-weekly",payment_frequency="Semi-monthly"),first_payment_date+A43*VLOOKUP(payment_frequency,periodic_table,2,0),EDATE(first_payment_date,A43*VLOOKUP(payment_frequency,periodic_table,2,0)))),IF(A43="","",IF(OR(payment_frequency="Weekly",payment_frequency="Bi-weekly",payment_frequency="Semi-monthly"),first_payment_date+(A43-1)*VLOOKUP(payment_frequency,periodic_table,2,0),EDATE(first_payment_date,(A43-1)*VLOOKUP(payment_frequency,periodic_table,2,0)))))</f>
        <v>43414</v>
      </c>
      <c r="C43" s="12">
        <f t="shared" si="1"/>
        <v>1791.0776461953938</v>
      </c>
      <c r="D43" s="27">
        <f t="shared" si="2"/>
        <v>0</v>
      </c>
      <c r="E43" s="28"/>
      <c r="F43" s="12">
        <f t="shared" si="3"/>
        <v>1196.2176479904931</v>
      </c>
      <c r="G43" s="12">
        <f t="shared" si="4"/>
        <v>594.85999820490065</v>
      </c>
      <c r="H43" s="33">
        <f t="shared" si="5"/>
        <v>238648.66959989883</v>
      </c>
    </row>
    <row r="44" spans="1:13" x14ac:dyDescent="0.25">
      <c r="A44" s="9">
        <f t="shared" si="0"/>
        <v>21</v>
      </c>
      <c r="B44" s="10">
        <f>IF($D$10="End of the Period",IF(A44="","",IF(OR(payment_frequency="Weekly",payment_frequency="Bi-weekly",payment_frequency="Semi-monthly"),first_payment_date+A44*VLOOKUP(payment_frequency,periodic_table,2,0),EDATE(first_payment_date,A44*VLOOKUP(payment_frequency,periodic_table,2,0)))),IF(A44="","",IF(OR(payment_frequency="Weekly",payment_frequency="Bi-weekly",payment_frequency="Semi-monthly"),first_payment_date+(A44-1)*VLOOKUP(payment_frequency,periodic_table,2,0),EDATE(first_payment_date,(A44-1)*VLOOKUP(payment_frequency,periodic_table,2,0)))))</f>
        <v>43444</v>
      </c>
      <c r="C44" s="12">
        <f t="shared" si="1"/>
        <v>1791.0776461953938</v>
      </c>
      <c r="D44" s="27">
        <f t="shared" si="2"/>
        <v>0</v>
      </c>
      <c r="E44" s="28"/>
      <c r="F44" s="12">
        <f t="shared" si="3"/>
        <v>1193.2433479994686</v>
      </c>
      <c r="G44" s="12">
        <f t="shared" si="4"/>
        <v>597.83429819592516</v>
      </c>
      <c r="H44" s="33">
        <f t="shared" si="5"/>
        <v>238050.8353017029</v>
      </c>
    </row>
    <row r="45" spans="1:13" x14ac:dyDescent="0.25">
      <c r="A45" s="9">
        <f t="shared" si="0"/>
        <v>22</v>
      </c>
      <c r="B45" s="10">
        <f>IF($D$10="End of the Period",IF(A45="","",IF(OR(payment_frequency="Weekly",payment_frequency="Bi-weekly",payment_frequency="Semi-monthly"),first_payment_date+A45*VLOOKUP(payment_frequency,periodic_table,2,0),EDATE(first_payment_date,A45*VLOOKUP(payment_frequency,periodic_table,2,0)))),IF(A45="","",IF(OR(payment_frequency="Weekly",payment_frequency="Bi-weekly",payment_frequency="Semi-monthly"),first_payment_date+(A45-1)*VLOOKUP(payment_frequency,periodic_table,2,0),EDATE(first_payment_date,(A45-1)*VLOOKUP(payment_frequency,periodic_table,2,0)))))</f>
        <v>43475</v>
      </c>
      <c r="C45" s="12">
        <f t="shared" si="1"/>
        <v>1791.0776461953938</v>
      </c>
      <c r="D45" s="27">
        <f t="shared" si="2"/>
        <v>0</v>
      </c>
      <c r="E45" s="28"/>
      <c r="F45" s="12">
        <f t="shared" si="3"/>
        <v>1190.2541765084891</v>
      </c>
      <c r="G45" s="12">
        <f t="shared" si="4"/>
        <v>600.82346968690467</v>
      </c>
      <c r="H45" s="33">
        <f t="shared" si="5"/>
        <v>237450.011832016</v>
      </c>
    </row>
    <row r="46" spans="1:13" x14ac:dyDescent="0.25">
      <c r="A46" s="9">
        <f>IFERROR(IF(H45&lt;=0,"",A45+1),"")</f>
        <v>23</v>
      </c>
      <c r="B46" s="10">
        <f>IF($D$10="End of the Period",IF(A46="","",IF(OR(payment_frequency="Weekly",payment_frequency="Bi-weekly",payment_frequency="Semi-monthly"),first_payment_date+A46*VLOOKUP(payment_frequency,periodic_table,2,0),EDATE(first_payment_date,A46*VLOOKUP(payment_frequency,periodic_table,2,0)))),IF(A46="","",IF(OR(payment_frequency="Weekly",payment_frequency="Bi-weekly",payment_frequency="Semi-monthly"),first_payment_date+(A46-1)*VLOOKUP(payment_frequency,periodic_table,2,0),EDATE(first_payment_date,(A46-1)*VLOOKUP(payment_frequency,periodic_table,2,0)))))</f>
        <v>43506</v>
      </c>
      <c r="C46" s="12">
        <f t="shared" si="1"/>
        <v>1791.0776461953938</v>
      </c>
      <c r="D46" s="27">
        <f t="shared" si="2"/>
        <v>0</v>
      </c>
      <c r="E46" s="28"/>
      <c r="F46" s="12">
        <f t="shared" si="3"/>
        <v>1187.2500591600547</v>
      </c>
      <c r="G46" s="12">
        <f t="shared" si="4"/>
        <v>603.82758703533909</v>
      </c>
      <c r="H46" s="33">
        <f t="shared" si="5"/>
        <v>236846.18424498066</v>
      </c>
    </row>
    <row r="47" spans="1:13" x14ac:dyDescent="0.25">
      <c r="A47" s="9">
        <f t="shared" ref="A47:A110" si="6">IFERROR(IF(H46&lt;=0,"",A46+1),"")</f>
        <v>24</v>
      </c>
      <c r="B47" s="10">
        <f>IF($D$10="End of the Period",IF(A47="","",IF(OR(payment_frequency="Weekly",payment_frequency="Bi-weekly",payment_frequency="Semi-monthly"),first_payment_date+A47*VLOOKUP(payment_frequency,periodic_table,2,0),EDATE(first_payment_date,A47*VLOOKUP(payment_frequency,periodic_table,2,0)))),IF(A47="","",IF(OR(payment_frequency="Weekly",payment_frequency="Bi-weekly",payment_frequency="Semi-monthly"),first_payment_date+(A47-1)*VLOOKUP(payment_frequency,periodic_table,2,0),EDATE(first_payment_date,(A47-1)*VLOOKUP(payment_frequency,periodic_table,2,0)))))</f>
        <v>43534</v>
      </c>
      <c r="C47" s="12">
        <f t="shared" si="1"/>
        <v>1791.0776461953938</v>
      </c>
      <c r="D47" s="27">
        <f t="shared" si="2"/>
        <v>200</v>
      </c>
      <c r="E47" s="28"/>
      <c r="F47" s="12">
        <f t="shared" si="3"/>
        <v>1184.2309212248781</v>
      </c>
      <c r="G47" s="12">
        <f t="shared" si="4"/>
        <v>806.84672497051565</v>
      </c>
      <c r="H47" s="33">
        <f t="shared" si="5"/>
        <v>236039.33752001013</v>
      </c>
      <c r="K47" s="16"/>
    </row>
    <row r="48" spans="1:13" x14ac:dyDescent="0.25">
      <c r="A48" s="9">
        <f t="shared" si="6"/>
        <v>25</v>
      </c>
      <c r="B48" s="10">
        <f>IF($D$10="End of the Period",IF(A48="","",IF(OR(payment_frequency="Weekly",payment_frequency="Bi-weekly",payment_frequency="Semi-monthly"),first_payment_date+A48*VLOOKUP(payment_frequency,periodic_table,2,0),EDATE(first_payment_date,A48*VLOOKUP(payment_frequency,periodic_table,2,0)))),IF(A48="","",IF(OR(payment_frequency="Weekly",payment_frequency="Bi-weekly",payment_frequency="Semi-monthly"),first_payment_date+(A48-1)*VLOOKUP(payment_frequency,periodic_table,2,0),EDATE(first_payment_date,(A48-1)*VLOOKUP(payment_frequency,periodic_table,2,0)))))</f>
        <v>43565</v>
      </c>
      <c r="C48" s="12">
        <f t="shared" si="1"/>
        <v>1791.0776461953938</v>
      </c>
      <c r="D48" s="27">
        <f t="shared" si="2"/>
        <v>0</v>
      </c>
      <c r="E48" s="28"/>
      <c r="F48" s="12">
        <f t="shared" si="3"/>
        <v>1180.1966876000256</v>
      </c>
      <c r="G48" s="12">
        <f t="shared" si="4"/>
        <v>610.88095859536816</v>
      </c>
      <c r="H48" s="33">
        <f t="shared" si="5"/>
        <v>235428.45656141476</v>
      </c>
      <c r="K48" s="16"/>
    </row>
    <row r="49" spans="1:11" x14ac:dyDescent="0.25">
      <c r="A49" s="9">
        <f t="shared" si="6"/>
        <v>26</v>
      </c>
      <c r="B49" s="10">
        <f>IF($D$10="End of the Period",IF(A49="","",IF(OR(payment_frequency="Weekly",payment_frequency="Bi-weekly",payment_frequency="Semi-monthly"),first_payment_date+A49*VLOOKUP(payment_frequency,periodic_table,2,0),EDATE(first_payment_date,A49*VLOOKUP(payment_frequency,periodic_table,2,0)))),IF(A49="","",IF(OR(payment_frequency="Weekly",payment_frequency="Bi-weekly",payment_frequency="Semi-monthly"),first_payment_date+(A49-1)*VLOOKUP(payment_frequency,periodic_table,2,0),EDATE(first_payment_date,(A49-1)*VLOOKUP(payment_frequency,periodic_table,2,0)))))</f>
        <v>43595</v>
      </c>
      <c r="C49" s="12">
        <f t="shared" si="1"/>
        <v>1791.0776461953938</v>
      </c>
      <c r="D49" s="27">
        <f t="shared" si="2"/>
        <v>200</v>
      </c>
      <c r="E49" s="28"/>
      <c r="F49" s="12">
        <f t="shared" si="3"/>
        <v>1177.1422828070488</v>
      </c>
      <c r="G49" s="12">
        <f t="shared" si="4"/>
        <v>813.93536338834497</v>
      </c>
      <c r="H49" s="33">
        <f t="shared" si="5"/>
        <v>234614.5211980264</v>
      </c>
      <c r="K49" s="16"/>
    </row>
    <row r="50" spans="1:11" x14ac:dyDescent="0.25">
      <c r="A50" s="9">
        <f t="shared" si="6"/>
        <v>27</v>
      </c>
      <c r="B50" s="10">
        <f>IF($D$10="End of the Period",IF(A50="","",IF(OR(payment_frequency="Weekly",payment_frequency="Bi-weekly",payment_frequency="Semi-monthly"),first_payment_date+A50*VLOOKUP(payment_frequency,periodic_table,2,0),EDATE(first_payment_date,A50*VLOOKUP(payment_frequency,periodic_table,2,0)))),IF(A50="","",IF(OR(payment_frequency="Weekly",payment_frequency="Bi-weekly",payment_frequency="Semi-monthly"),first_payment_date+(A50-1)*VLOOKUP(payment_frequency,periodic_table,2,0),EDATE(first_payment_date,(A50-1)*VLOOKUP(payment_frequency,periodic_table,2,0)))))</f>
        <v>43626</v>
      </c>
      <c r="C50" s="12">
        <f t="shared" si="1"/>
        <v>1791.0776461953938</v>
      </c>
      <c r="D50" s="27">
        <f t="shared" si="2"/>
        <v>0</v>
      </c>
      <c r="E50" s="28"/>
      <c r="F50" s="12">
        <f t="shared" si="3"/>
        <v>1173.0726059901069</v>
      </c>
      <c r="G50" s="12">
        <f t="shared" si="4"/>
        <v>618.00504020528683</v>
      </c>
      <c r="H50" s="33">
        <f t="shared" si="5"/>
        <v>233996.51615782111</v>
      </c>
    </row>
    <row r="51" spans="1:11" x14ac:dyDescent="0.25">
      <c r="A51" s="9">
        <f t="shared" si="6"/>
        <v>28</v>
      </c>
      <c r="B51" s="10">
        <f>IF($D$10="End of the Period",IF(A51="","",IF(OR(payment_frequency="Weekly",payment_frequency="Bi-weekly",payment_frequency="Semi-monthly"),first_payment_date+A51*VLOOKUP(payment_frequency,periodic_table,2,0),EDATE(first_payment_date,A51*VLOOKUP(payment_frequency,periodic_table,2,0)))),IF(A51="","",IF(OR(payment_frequency="Weekly",payment_frequency="Bi-weekly",payment_frequency="Semi-monthly"),first_payment_date+(A51-1)*VLOOKUP(payment_frequency,periodic_table,2,0),EDATE(first_payment_date,(A51-1)*VLOOKUP(payment_frequency,periodic_table,2,0)))))</f>
        <v>43656</v>
      </c>
      <c r="C51" s="12">
        <f t="shared" si="1"/>
        <v>1791.0776461953938</v>
      </c>
      <c r="D51" s="27">
        <f t="shared" si="2"/>
        <v>200</v>
      </c>
      <c r="E51" s="28"/>
      <c r="F51" s="12">
        <f t="shared" si="3"/>
        <v>1169.9825807890807</v>
      </c>
      <c r="G51" s="12">
        <f t="shared" si="4"/>
        <v>821.0950654063131</v>
      </c>
      <c r="H51" s="33">
        <f t="shared" si="5"/>
        <v>233175.42109241479</v>
      </c>
    </row>
    <row r="52" spans="1:11" x14ac:dyDescent="0.25">
      <c r="A52" s="9">
        <f t="shared" si="6"/>
        <v>29</v>
      </c>
      <c r="B52" s="10">
        <f>IF($D$10="End of the Period",IF(A52="","",IF(OR(payment_frequency="Weekly",payment_frequency="Bi-weekly",payment_frequency="Semi-monthly"),first_payment_date+A52*VLOOKUP(payment_frequency,periodic_table,2,0),EDATE(first_payment_date,A52*VLOOKUP(payment_frequency,periodic_table,2,0)))),IF(A52="","",IF(OR(payment_frequency="Weekly",payment_frequency="Bi-weekly",payment_frequency="Semi-monthly"),first_payment_date+(A52-1)*VLOOKUP(payment_frequency,periodic_table,2,0),EDATE(first_payment_date,(A52-1)*VLOOKUP(payment_frequency,periodic_table,2,0)))))</f>
        <v>43687</v>
      </c>
      <c r="C52" s="12">
        <f t="shared" si="1"/>
        <v>1791.0776461953938</v>
      </c>
      <c r="D52" s="27">
        <f t="shared" si="2"/>
        <v>0</v>
      </c>
      <c r="E52" s="28">
        <v>10000</v>
      </c>
      <c r="F52" s="12">
        <f t="shared" si="3"/>
        <v>1165.877105462049</v>
      </c>
      <c r="G52" s="12">
        <f t="shared" si="4"/>
        <v>10625.200540733345</v>
      </c>
      <c r="H52" s="33">
        <f t="shared" si="5"/>
        <v>222550.22055168144</v>
      </c>
    </row>
    <row r="53" spans="1:11" x14ac:dyDescent="0.25">
      <c r="A53" s="9">
        <f t="shared" si="6"/>
        <v>30</v>
      </c>
      <c r="B53" s="10">
        <f>IF($D$10="End of the Period",IF(A53="","",IF(OR(payment_frequency="Weekly",payment_frequency="Bi-weekly",payment_frequency="Semi-monthly"),first_payment_date+A53*VLOOKUP(payment_frequency,periodic_table,2,0),EDATE(first_payment_date,A53*VLOOKUP(payment_frequency,periodic_table,2,0)))),IF(A53="","",IF(OR(payment_frequency="Weekly",payment_frequency="Bi-weekly",payment_frequency="Semi-monthly"),first_payment_date+(A53-1)*VLOOKUP(payment_frequency,periodic_table,2,0),EDATE(first_payment_date,(A53-1)*VLOOKUP(payment_frequency,periodic_table,2,0)))))</f>
        <v>43718</v>
      </c>
      <c r="C53" s="12">
        <f t="shared" si="1"/>
        <v>1791.0776461953938</v>
      </c>
      <c r="D53" s="27">
        <f t="shared" si="2"/>
        <v>200</v>
      </c>
      <c r="E53" s="28"/>
      <c r="F53" s="12">
        <f t="shared" si="3"/>
        <v>1112.7511027583835</v>
      </c>
      <c r="G53" s="12">
        <f t="shared" si="4"/>
        <v>878.32654343701029</v>
      </c>
      <c r="H53" s="33">
        <f t="shared" si="5"/>
        <v>221671.89400824445</v>
      </c>
    </row>
    <row r="54" spans="1:11" x14ac:dyDescent="0.25">
      <c r="A54" s="9">
        <f t="shared" si="6"/>
        <v>31</v>
      </c>
      <c r="B54" s="10">
        <f>IF($D$10="End of the Period",IF(A54="","",IF(OR(payment_frequency="Weekly",payment_frequency="Bi-weekly",payment_frequency="Semi-monthly"),first_payment_date+A54*VLOOKUP(payment_frequency,periodic_table,2,0),EDATE(first_payment_date,A54*VLOOKUP(payment_frequency,periodic_table,2,0)))),IF(A54="","",IF(OR(payment_frequency="Weekly",payment_frequency="Bi-weekly",payment_frequency="Semi-monthly"),first_payment_date+(A54-1)*VLOOKUP(payment_frequency,periodic_table,2,0),EDATE(first_payment_date,(A54-1)*VLOOKUP(payment_frequency,periodic_table,2,0)))))</f>
        <v>43748</v>
      </c>
      <c r="C54" s="12">
        <f t="shared" si="1"/>
        <v>1791.0776461953938</v>
      </c>
      <c r="D54" s="27">
        <f t="shared" si="2"/>
        <v>0</v>
      </c>
      <c r="E54" s="28"/>
      <c r="F54" s="12">
        <f t="shared" si="3"/>
        <v>1108.3594700411986</v>
      </c>
      <c r="G54" s="12">
        <f t="shared" si="4"/>
        <v>682.71817615419513</v>
      </c>
      <c r="H54" s="33">
        <f t="shared" si="5"/>
        <v>220989.17583209026</v>
      </c>
    </row>
    <row r="55" spans="1:11" x14ac:dyDescent="0.25">
      <c r="A55" s="9">
        <f t="shared" si="6"/>
        <v>32</v>
      </c>
      <c r="B55" s="10">
        <f>IF($D$10="End of the Period",IF(A55="","",IF(OR(payment_frequency="Weekly",payment_frequency="Bi-weekly",payment_frequency="Semi-monthly"),first_payment_date+A55*VLOOKUP(payment_frequency,periodic_table,2,0),EDATE(first_payment_date,A55*VLOOKUP(payment_frequency,periodic_table,2,0)))),IF(A55="","",IF(OR(payment_frequency="Weekly",payment_frequency="Bi-weekly",payment_frequency="Semi-monthly"),first_payment_date+(A55-1)*VLOOKUP(payment_frequency,periodic_table,2,0),EDATE(first_payment_date,(A55-1)*VLOOKUP(payment_frequency,periodic_table,2,0)))))</f>
        <v>43779</v>
      </c>
      <c r="C55" s="12">
        <f t="shared" si="1"/>
        <v>1791.0776461953938</v>
      </c>
      <c r="D55" s="27">
        <f t="shared" si="2"/>
        <v>200</v>
      </c>
      <c r="E55" s="28"/>
      <c r="F55" s="12">
        <f t="shared" si="3"/>
        <v>1104.9458791604277</v>
      </c>
      <c r="G55" s="12">
        <f t="shared" si="4"/>
        <v>886.13176703496606</v>
      </c>
      <c r="H55" s="33">
        <f t="shared" si="5"/>
        <v>220103.04406505529</v>
      </c>
    </row>
    <row r="56" spans="1:11" x14ac:dyDescent="0.25">
      <c r="A56" s="9">
        <f t="shared" si="6"/>
        <v>33</v>
      </c>
      <c r="B56" s="10">
        <f>IF($D$10="End of the Period",IF(A56="","",IF(OR(payment_frequency="Weekly",payment_frequency="Bi-weekly",payment_frequency="Semi-monthly"),first_payment_date+A56*VLOOKUP(payment_frequency,periodic_table,2,0),EDATE(first_payment_date,A56*VLOOKUP(payment_frequency,periodic_table,2,0)))),IF(A56="","",IF(OR(payment_frequency="Weekly",payment_frequency="Bi-weekly",payment_frequency="Semi-monthly"),first_payment_date+(A56-1)*VLOOKUP(payment_frequency,periodic_table,2,0),EDATE(first_payment_date,(A56-1)*VLOOKUP(payment_frequency,periodic_table,2,0)))))</f>
        <v>43809</v>
      </c>
      <c r="C56" s="12">
        <f t="shared" si="1"/>
        <v>1791.0776461953938</v>
      </c>
      <c r="D56" s="27">
        <f t="shared" si="2"/>
        <v>0</v>
      </c>
      <c r="E56" s="28"/>
      <c r="F56" s="12">
        <f t="shared" si="3"/>
        <v>1100.515220325253</v>
      </c>
      <c r="G56" s="12">
        <f t="shared" si="4"/>
        <v>690.56242587014071</v>
      </c>
      <c r="H56" s="33">
        <f t="shared" si="5"/>
        <v>219412.48163918516</v>
      </c>
    </row>
    <row r="57" spans="1:11" x14ac:dyDescent="0.25">
      <c r="A57" s="9">
        <f t="shared" si="6"/>
        <v>34</v>
      </c>
      <c r="B57" s="10">
        <f>IF($D$10="End of the Period",IF(A57="","",IF(OR(payment_frequency="Weekly",payment_frequency="Bi-weekly",payment_frequency="Semi-monthly"),first_payment_date+A57*VLOOKUP(payment_frequency,periodic_table,2,0),EDATE(first_payment_date,A57*VLOOKUP(payment_frequency,periodic_table,2,0)))),IF(A57="","",IF(OR(payment_frequency="Weekly",payment_frequency="Bi-weekly",payment_frequency="Semi-monthly"),first_payment_date+(A57-1)*VLOOKUP(payment_frequency,periodic_table,2,0),EDATE(first_payment_date,(A57-1)*VLOOKUP(payment_frequency,periodic_table,2,0)))))</f>
        <v>43840</v>
      </c>
      <c r="C57" s="12">
        <f t="shared" si="1"/>
        <v>1791.0776461953938</v>
      </c>
      <c r="D57" s="27">
        <f t="shared" si="2"/>
        <v>200</v>
      </c>
      <c r="E57" s="28"/>
      <c r="F57" s="12">
        <f t="shared" si="3"/>
        <v>1097.0624081959024</v>
      </c>
      <c r="G57" s="12">
        <f t="shared" si="4"/>
        <v>894.01523799949132</v>
      </c>
      <c r="H57" s="33">
        <f t="shared" si="5"/>
        <v>218518.46640118567</v>
      </c>
    </row>
    <row r="58" spans="1:11" x14ac:dyDescent="0.25">
      <c r="A58" s="9">
        <f t="shared" si="6"/>
        <v>35</v>
      </c>
      <c r="B58" s="10">
        <f>IF($D$10="End of the Period",IF(A58="","",IF(OR(payment_frequency="Weekly",payment_frequency="Bi-weekly",payment_frequency="Semi-monthly"),first_payment_date+A58*VLOOKUP(payment_frequency,periodic_table,2,0),EDATE(first_payment_date,A58*VLOOKUP(payment_frequency,periodic_table,2,0)))),IF(A58="","",IF(OR(payment_frequency="Weekly",payment_frequency="Bi-weekly",payment_frequency="Semi-monthly"),first_payment_date+(A58-1)*VLOOKUP(payment_frequency,periodic_table,2,0),EDATE(first_payment_date,(A58-1)*VLOOKUP(payment_frequency,periodic_table,2,0)))))</f>
        <v>43871</v>
      </c>
      <c r="C58" s="12">
        <f t="shared" si="1"/>
        <v>1791.0776461953938</v>
      </c>
      <c r="D58" s="27">
        <f t="shared" si="2"/>
        <v>0</v>
      </c>
      <c r="E58" s="28"/>
      <c r="F58" s="12">
        <f t="shared" si="3"/>
        <v>1092.5923320059051</v>
      </c>
      <c r="G58" s="12">
        <f t="shared" si="4"/>
        <v>698.48531418948869</v>
      </c>
      <c r="H58" s="33">
        <f t="shared" si="5"/>
        <v>217819.98108699618</v>
      </c>
    </row>
    <row r="59" spans="1:11" x14ac:dyDescent="0.25">
      <c r="A59" s="9">
        <f t="shared" si="6"/>
        <v>36</v>
      </c>
      <c r="B59" s="10">
        <f>IF($D$10="End of the Period",IF(A59="","",IF(OR(payment_frequency="Weekly",payment_frequency="Bi-weekly",payment_frequency="Semi-monthly"),first_payment_date+A59*VLOOKUP(payment_frequency,periodic_table,2,0),EDATE(first_payment_date,A59*VLOOKUP(payment_frequency,periodic_table,2,0)))),IF(A59="","",IF(OR(payment_frequency="Weekly",payment_frequency="Bi-weekly",payment_frequency="Semi-monthly"),first_payment_date+(A59-1)*VLOOKUP(payment_frequency,periodic_table,2,0),EDATE(first_payment_date,(A59-1)*VLOOKUP(payment_frequency,periodic_table,2,0)))))</f>
        <v>43900</v>
      </c>
      <c r="C59" s="12">
        <f t="shared" si="1"/>
        <v>1791.0776461953938</v>
      </c>
      <c r="D59" s="27">
        <f t="shared" si="2"/>
        <v>200</v>
      </c>
      <c r="E59" s="28"/>
      <c r="F59" s="12">
        <f t="shared" si="3"/>
        <v>1089.0999054349577</v>
      </c>
      <c r="G59" s="12">
        <f t="shared" si="4"/>
        <v>901.97774076043606</v>
      </c>
      <c r="H59" s="33">
        <f t="shared" si="5"/>
        <v>216918.00334623575</v>
      </c>
    </row>
    <row r="60" spans="1:11" x14ac:dyDescent="0.25">
      <c r="A60" s="9">
        <f t="shared" si="6"/>
        <v>37</v>
      </c>
      <c r="B60" s="10">
        <f>IF($D$10="End of the Period",IF(A60="","",IF(OR(payment_frequency="Weekly",payment_frequency="Bi-weekly",payment_frequency="Semi-monthly"),first_payment_date+A60*VLOOKUP(payment_frequency,periodic_table,2,0),EDATE(first_payment_date,A60*VLOOKUP(payment_frequency,periodic_table,2,0)))),IF(A60="","",IF(OR(payment_frequency="Weekly",payment_frequency="Bi-weekly",payment_frequency="Semi-monthly"),first_payment_date+(A60-1)*VLOOKUP(payment_frequency,periodic_table,2,0),EDATE(first_payment_date,(A60-1)*VLOOKUP(payment_frequency,periodic_table,2,0)))))</f>
        <v>43931</v>
      </c>
      <c r="C60" s="12">
        <f t="shared" si="1"/>
        <v>1791.0776461953938</v>
      </c>
      <c r="D60" s="27">
        <f t="shared" si="2"/>
        <v>0</v>
      </c>
      <c r="E60" s="28"/>
      <c r="F60" s="12">
        <f t="shared" si="3"/>
        <v>1084.5900167311556</v>
      </c>
      <c r="G60" s="12">
        <f t="shared" si="4"/>
        <v>706.48762946423813</v>
      </c>
      <c r="H60" s="33">
        <f t="shared" si="5"/>
        <v>216211.51571677151</v>
      </c>
    </row>
    <row r="61" spans="1:11" x14ac:dyDescent="0.25">
      <c r="A61" s="9">
        <f t="shared" si="6"/>
        <v>38</v>
      </c>
      <c r="B61" s="10">
        <f>IF($D$10="End of the Period",IF(A61="","",IF(OR(payment_frequency="Weekly",payment_frequency="Bi-weekly",payment_frequency="Semi-monthly"),first_payment_date+A61*VLOOKUP(payment_frequency,periodic_table,2,0),EDATE(first_payment_date,A61*VLOOKUP(payment_frequency,periodic_table,2,0)))),IF(A61="","",IF(OR(payment_frequency="Weekly",payment_frequency="Bi-weekly",payment_frequency="Semi-monthly"),first_payment_date+(A61-1)*VLOOKUP(payment_frequency,periodic_table,2,0),EDATE(first_payment_date,(A61-1)*VLOOKUP(payment_frequency,periodic_table,2,0)))))</f>
        <v>43961</v>
      </c>
      <c r="C61" s="12">
        <f t="shared" si="1"/>
        <v>1791.0776461953938</v>
      </c>
      <c r="D61" s="27">
        <f t="shared" si="2"/>
        <v>200</v>
      </c>
      <c r="E61" s="28"/>
      <c r="F61" s="12">
        <f t="shared" si="3"/>
        <v>1081.0575785838346</v>
      </c>
      <c r="G61" s="12">
        <f t="shared" si="4"/>
        <v>910.02006761155917</v>
      </c>
      <c r="H61" s="33">
        <f t="shared" si="5"/>
        <v>215301.49564915994</v>
      </c>
    </row>
    <row r="62" spans="1:11" x14ac:dyDescent="0.25">
      <c r="A62" s="9">
        <f t="shared" si="6"/>
        <v>39</v>
      </c>
      <c r="B62" s="10">
        <f>IF($D$10="End of the Period",IF(A62="","",IF(OR(payment_frequency="Weekly",payment_frequency="Bi-weekly",payment_frequency="Semi-monthly"),first_payment_date+A62*VLOOKUP(payment_frequency,periodic_table,2,0),EDATE(first_payment_date,A62*VLOOKUP(payment_frequency,periodic_table,2,0)))),IF(A62="","",IF(OR(payment_frequency="Weekly",payment_frequency="Bi-weekly",payment_frequency="Semi-monthly"),first_payment_date+(A62-1)*VLOOKUP(payment_frequency,periodic_table,2,0),EDATE(first_payment_date,(A62-1)*VLOOKUP(payment_frequency,periodic_table,2,0)))))</f>
        <v>43992</v>
      </c>
      <c r="C62" s="12">
        <f t="shared" si="1"/>
        <v>1791.0776461953938</v>
      </c>
      <c r="D62" s="27">
        <f t="shared" si="2"/>
        <v>0</v>
      </c>
      <c r="E62" s="28"/>
      <c r="F62" s="12">
        <f t="shared" si="3"/>
        <v>1076.5074782457768</v>
      </c>
      <c r="G62" s="12">
        <f t="shared" si="4"/>
        <v>714.57016794961692</v>
      </c>
      <c r="H62" s="33">
        <f t="shared" si="5"/>
        <v>214586.92548121032</v>
      </c>
    </row>
    <row r="63" spans="1:11" x14ac:dyDescent="0.25">
      <c r="A63" s="9">
        <f t="shared" si="6"/>
        <v>40</v>
      </c>
      <c r="B63" s="10">
        <f>IF($D$10="End of the Period",IF(A63="","",IF(OR(payment_frequency="Weekly",payment_frequency="Bi-weekly",payment_frequency="Semi-monthly"),first_payment_date+A63*VLOOKUP(payment_frequency,periodic_table,2,0),EDATE(first_payment_date,A63*VLOOKUP(payment_frequency,periodic_table,2,0)))),IF(A63="","",IF(OR(payment_frequency="Weekly",payment_frequency="Bi-weekly",payment_frequency="Semi-monthly"),first_payment_date+(A63-1)*VLOOKUP(payment_frequency,periodic_table,2,0),EDATE(first_payment_date,(A63-1)*VLOOKUP(payment_frequency,periodic_table,2,0)))))</f>
        <v>44022</v>
      </c>
      <c r="C63" s="12">
        <f t="shared" si="1"/>
        <v>1791.0776461953938</v>
      </c>
      <c r="D63" s="27">
        <f t="shared" si="2"/>
        <v>200</v>
      </c>
      <c r="E63" s="28"/>
      <c r="F63" s="12">
        <f t="shared" si="3"/>
        <v>1072.9346274060288</v>
      </c>
      <c r="G63" s="12">
        <f t="shared" si="4"/>
        <v>918.14301878936499</v>
      </c>
      <c r="H63" s="33">
        <f t="shared" si="5"/>
        <v>213668.78246242096</v>
      </c>
    </row>
    <row r="64" spans="1:11" x14ac:dyDescent="0.25">
      <c r="A64" s="9">
        <f t="shared" si="6"/>
        <v>41</v>
      </c>
      <c r="B64" s="10">
        <f>IF($D$10="End of the Period",IF(A64="","",IF(OR(payment_frequency="Weekly",payment_frequency="Bi-weekly",payment_frequency="Semi-monthly"),first_payment_date+A64*VLOOKUP(payment_frequency,periodic_table,2,0),EDATE(first_payment_date,A64*VLOOKUP(payment_frequency,periodic_table,2,0)))),IF(A64="","",IF(OR(payment_frequency="Weekly",payment_frequency="Bi-weekly",payment_frequency="Semi-monthly"),first_payment_date+(A64-1)*VLOOKUP(payment_frequency,periodic_table,2,0),EDATE(first_payment_date,(A64-1)*VLOOKUP(payment_frequency,periodic_table,2,0)))))</f>
        <v>44053</v>
      </c>
      <c r="C64" s="12">
        <f t="shared" si="1"/>
        <v>1791.0776461953938</v>
      </c>
      <c r="D64" s="27">
        <f t="shared" si="2"/>
        <v>0</v>
      </c>
      <c r="E64" s="28"/>
      <c r="F64" s="12">
        <f t="shared" si="3"/>
        <v>1068.343912312082</v>
      </c>
      <c r="G64" s="12">
        <f t="shared" si="4"/>
        <v>722.73373388331174</v>
      </c>
      <c r="H64" s="33">
        <f t="shared" si="5"/>
        <v>212946.04872853766</v>
      </c>
    </row>
    <row r="65" spans="1:8" x14ac:dyDescent="0.25">
      <c r="A65" s="9">
        <f t="shared" si="6"/>
        <v>42</v>
      </c>
      <c r="B65" s="10">
        <f>IF($D$10="End of the Period",IF(A65="","",IF(OR(payment_frequency="Weekly",payment_frequency="Bi-weekly",payment_frequency="Semi-monthly"),first_payment_date+A65*VLOOKUP(payment_frequency,periodic_table,2,0),EDATE(first_payment_date,A65*VLOOKUP(payment_frequency,periodic_table,2,0)))),IF(A65="","",IF(OR(payment_frequency="Weekly",payment_frequency="Bi-weekly",payment_frequency="Semi-monthly"),first_payment_date+(A65-1)*VLOOKUP(payment_frequency,periodic_table,2,0),EDATE(first_payment_date,(A65-1)*VLOOKUP(payment_frequency,periodic_table,2,0)))))</f>
        <v>44084</v>
      </c>
      <c r="C65" s="12">
        <f t="shared" si="1"/>
        <v>1791.0776461953938</v>
      </c>
      <c r="D65" s="27">
        <f t="shared" si="2"/>
        <v>200</v>
      </c>
      <c r="E65" s="28">
        <v>10000</v>
      </c>
      <c r="F65" s="12">
        <f t="shared" si="3"/>
        <v>1064.7302436426655</v>
      </c>
      <c r="G65" s="12">
        <f t="shared" si="4"/>
        <v>10926.347402552728</v>
      </c>
      <c r="H65" s="33">
        <f t="shared" si="5"/>
        <v>202019.70132598493</v>
      </c>
    </row>
    <row r="66" spans="1:8" x14ac:dyDescent="0.25">
      <c r="A66" s="9">
        <f t="shared" si="6"/>
        <v>43</v>
      </c>
      <c r="B66" s="10">
        <f>IF($D$10="End of the Period",IF(A66="","",IF(OR(payment_frequency="Weekly",payment_frequency="Bi-weekly",payment_frequency="Semi-monthly"),first_payment_date+A66*VLOOKUP(payment_frequency,periodic_table,2,0),EDATE(first_payment_date,A66*VLOOKUP(payment_frequency,periodic_table,2,0)))),IF(A66="","",IF(OR(payment_frequency="Weekly",payment_frequency="Bi-weekly",payment_frequency="Semi-monthly"),first_payment_date+(A66-1)*VLOOKUP(payment_frequency,periodic_table,2,0),EDATE(first_payment_date,(A66-1)*VLOOKUP(payment_frequency,periodic_table,2,0)))))</f>
        <v>44114</v>
      </c>
      <c r="C66" s="12">
        <f t="shared" si="1"/>
        <v>1791.0776461953938</v>
      </c>
      <c r="D66" s="27">
        <f t="shared" si="2"/>
        <v>0</v>
      </c>
      <c r="E66" s="28"/>
      <c r="F66" s="12">
        <f t="shared" si="3"/>
        <v>1010.0985066299031</v>
      </c>
      <c r="G66" s="12">
        <f t="shared" si="4"/>
        <v>780.97913956549064</v>
      </c>
      <c r="H66" s="33">
        <f t="shared" si="5"/>
        <v>201238.72218641944</v>
      </c>
    </row>
    <row r="67" spans="1:8" x14ac:dyDescent="0.25">
      <c r="A67" s="9">
        <f t="shared" si="6"/>
        <v>44</v>
      </c>
      <c r="B67" s="10">
        <f>IF($D$10="End of the Period",IF(A67="","",IF(OR(payment_frequency="Weekly",payment_frequency="Bi-weekly",payment_frequency="Semi-monthly"),first_payment_date+A67*VLOOKUP(payment_frequency,periodic_table,2,0),EDATE(first_payment_date,A67*VLOOKUP(payment_frequency,periodic_table,2,0)))),IF(A67="","",IF(OR(payment_frequency="Weekly",payment_frequency="Bi-weekly",payment_frequency="Semi-monthly"),first_payment_date+(A67-1)*VLOOKUP(payment_frequency,periodic_table,2,0),EDATE(first_payment_date,(A67-1)*VLOOKUP(payment_frequency,periodic_table,2,0)))))</f>
        <v>44145</v>
      </c>
      <c r="C67" s="12">
        <f t="shared" si="1"/>
        <v>1791.0776461953938</v>
      </c>
      <c r="D67" s="27">
        <f t="shared" si="2"/>
        <v>200</v>
      </c>
      <c r="E67" s="28"/>
      <c r="F67" s="12">
        <f t="shared" si="3"/>
        <v>1006.1936109320758</v>
      </c>
      <c r="G67" s="12">
        <f t="shared" si="4"/>
        <v>984.88403526331797</v>
      </c>
      <c r="H67" s="33">
        <f t="shared" si="5"/>
        <v>200253.83815115612</v>
      </c>
    </row>
    <row r="68" spans="1:8" x14ac:dyDescent="0.25">
      <c r="A68" s="9">
        <f t="shared" si="6"/>
        <v>45</v>
      </c>
      <c r="B68" s="10">
        <f>IF($D$10="End of the Period",IF(A68="","",IF(OR(payment_frequency="Weekly",payment_frequency="Bi-weekly",payment_frequency="Semi-monthly"),first_payment_date+A68*VLOOKUP(payment_frequency,periodic_table,2,0),EDATE(first_payment_date,A68*VLOOKUP(payment_frequency,periodic_table,2,0)))),IF(A68="","",IF(OR(payment_frequency="Weekly",payment_frequency="Bi-weekly",payment_frequency="Semi-monthly"),first_payment_date+(A68-1)*VLOOKUP(payment_frequency,periodic_table,2,0),EDATE(first_payment_date,(A68-1)*VLOOKUP(payment_frequency,periodic_table,2,0)))))</f>
        <v>44175</v>
      </c>
      <c r="C68" s="12">
        <f t="shared" si="1"/>
        <v>1791.0776461953938</v>
      </c>
      <c r="D68" s="27">
        <f t="shared" si="2"/>
        <v>0</v>
      </c>
      <c r="E68" s="28"/>
      <c r="F68" s="12">
        <f t="shared" si="3"/>
        <v>1001.2691907557593</v>
      </c>
      <c r="G68" s="12">
        <f t="shared" si="4"/>
        <v>789.80845543963449</v>
      </c>
      <c r="H68" s="33">
        <f t="shared" si="5"/>
        <v>199464.02969571648</v>
      </c>
    </row>
    <row r="69" spans="1:8" x14ac:dyDescent="0.25">
      <c r="A69" s="9">
        <f t="shared" si="6"/>
        <v>46</v>
      </c>
      <c r="B69" s="10">
        <f>IF($D$10="End of the Period",IF(A69="","",IF(OR(payment_frequency="Weekly",payment_frequency="Bi-weekly",payment_frequency="Semi-monthly"),first_payment_date+A69*VLOOKUP(payment_frequency,periodic_table,2,0),EDATE(first_payment_date,A69*VLOOKUP(payment_frequency,periodic_table,2,0)))),IF(A69="","",IF(OR(payment_frequency="Weekly",payment_frequency="Bi-weekly",payment_frequency="Semi-monthly"),first_payment_date+(A69-1)*VLOOKUP(payment_frequency,periodic_table,2,0),EDATE(first_payment_date,(A69-1)*VLOOKUP(payment_frequency,periodic_table,2,0)))))</f>
        <v>44206</v>
      </c>
      <c r="C69" s="12">
        <f t="shared" si="1"/>
        <v>1791.0776461953938</v>
      </c>
      <c r="D69" s="27">
        <f t="shared" si="2"/>
        <v>200</v>
      </c>
      <c r="E69" s="28"/>
      <c r="F69" s="12">
        <f t="shared" si="3"/>
        <v>997.32014847856112</v>
      </c>
      <c r="G69" s="12">
        <f t="shared" si="4"/>
        <v>993.75749771683263</v>
      </c>
      <c r="H69" s="33">
        <f t="shared" si="5"/>
        <v>198470.27219799964</v>
      </c>
    </row>
    <row r="70" spans="1:8" x14ac:dyDescent="0.25">
      <c r="A70" s="9">
        <f t="shared" si="6"/>
        <v>47</v>
      </c>
      <c r="B70" s="10">
        <f>IF($D$10="End of the Period",IF(A70="","",IF(OR(payment_frequency="Weekly",payment_frequency="Bi-weekly",payment_frequency="Semi-monthly"),first_payment_date+A70*VLOOKUP(payment_frequency,periodic_table,2,0),EDATE(first_payment_date,A70*VLOOKUP(payment_frequency,periodic_table,2,0)))),IF(A70="","",IF(OR(payment_frequency="Weekly",payment_frequency="Bi-weekly",payment_frequency="Semi-monthly"),first_payment_date+(A70-1)*VLOOKUP(payment_frequency,periodic_table,2,0),EDATE(first_payment_date,(A70-1)*VLOOKUP(payment_frequency,periodic_table,2,0)))))</f>
        <v>44237</v>
      </c>
      <c r="C70" s="12">
        <f t="shared" si="1"/>
        <v>1791.0776461953938</v>
      </c>
      <c r="D70" s="27">
        <f t="shared" si="2"/>
        <v>0</v>
      </c>
      <c r="E70" s="28"/>
      <c r="F70" s="12">
        <f t="shared" si="3"/>
        <v>992.35136098997702</v>
      </c>
      <c r="G70" s="12">
        <f t="shared" si="4"/>
        <v>798.72628520541673</v>
      </c>
      <c r="H70" s="33">
        <f t="shared" si="5"/>
        <v>197671.54591279422</v>
      </c>
    </row>
    <row r="71" spans="1:8" x14ac:dyDescent="0.25">
      <c r="A71" s="9">
        <f t="shared" si="6"/>
        <v>48</v>
      </c>
      <c r="B71" s="10">
        <f>IF($D$10="End of the Period",IF(A71="","",IF(OR(payment_frequency="Weekly",payment_frequency="Bi-weekly",payment_frequency="Semi-monthly"),first_payment_date+A71*VLOOKUP(payment_frequency,periodic_table,2,0),EDATE(first_payment_date,A71*VLOOKUP(payment_frequency,periodic_table,2,0)))),IF(A71="","",IF(OR(payment_frequency="Weekly",payment_frequency="Bi-weekly",payment_frequency="Semi-monthly"),first_payment_date+(A71-1)*VLOOKUP(payment_frequency,periodic_table,2,0),EDATE(first_payment_date,(A71-1)*VLOOKUP(payment_frequency,periodic_table,2,0)))))</f>
        <v>44265</v>
      </c>
      <c r="C71" s="12">
        <f t="shared" si="1"/>
        <v>1791.0776461953938</v>
      </c>
      <c r="D71" s="27">
        <f t="shared" si="2"/>
        <v>200</v>
      </c>
      <c r="E71" s="28"/>
      <c r="F71" s="12">
        <f t="shared" si="3"/>
        <v>988.35772956394999</v>
      </c>
      <c r="G71" s="12">
        <f t="shared" si="4"/>
        <v>1002.7199166314438</v>
      </c>
      <c r="H71" s="33">
        <f t="shared" si="5"/>
        <v>196668.82599616278</v>
      </c>
    </row>
    <row r="72" spans="1:8" x14ac:dyDescent="0.25">
      <c r="A72" s="9">
        <f t="shared" si="6"/>
        <v>49</v>
      </c>
      <c r="B72" s="10">
        <f>IF($D$10="End of the Period",IF(A72="","",IF(OR(payment_frequency="Weekly",payment_frequency="Bi-weekly",payment_frequency="Semi-monthly"),first_payment_date+A72*VLOOKUP(payment_frequency,periodic_table,2,0),EDATE(first_payment_date,A72*VLOOKUP(payment_frequency,periodic_table,2,0)))),IF(A72="","",IF(OR(payment_frequency="Weekly",payment_frequency="Bi-weekly",payment_frequency="Semi-monthly"),first_payment_date+(A72-1)*VLOOKUP(payment_frequency,periodic_table,2,0),EDATE(first_payment_date,(A72-1)*VLOOKUP(payment_frequency,periodic_table,2,0)))))</f>
        <v>44296</v>
      </c>
      <c r="C72" s="12">
        <f t="shared" si="1"/>
        <v>1791.0776461953938</v>
      </c>
      <c r="D72" s="27">
        <f t="shared" si="2"/>
        <v>0</v>
      </c>
      <c r="E72" s="28"/>
      <c r="F72" s="12">
        <f t="shared" si="3"/>
        <v>983.3441299807929</v>
      </c>
      <c r="G72" s="12">
        <f t="shared" si="4"/>
        <v>807.73351621460085</v>
      </c>
      <c r="H72" s="33">
        <f t="shared" si="5"/>
        <v>195861.09247994819</v>
      </c>
    </row>
    <row r="73" spans="1:8" x14ac:dyDescent="0.25">
      <c r="A73" s="9">
        <f t="shared" si="6"/>
        <v>50</v>
      </c>
      <c r="B73" s="10">
        <f>IF($D$10="End of the Period",IF(A73="","",IF(OR(payment_frequency="Weekly",payment_frequency="Bi-weekly",payment_frequency="Semi-monthly"),first_payment_date+A73*VLOOKUP(payment_frequency,periodic_table,2,0),EDATE(first_payment_date,A73*VLOOKUP(payment_frequency,periodic_table,2,0)))),IF(A73="","",IF(OR(payment_frequency="Weekly",payment_frequency="Bi-weekly",payment_frequency="Semi-monthly"),first_payment_date+(A73-1)*VLOOKUP(payment_frequency,periodic_table,2,0),EDATE(first_payment_date,(A73-1)*VLOOKUP(payment_frequency,periodic_table,2,0)))))</f>
        <v>44326</v>
      </c>
      <c r="C73" s="12">
        <f t="shared" si="1"/>
        <v>1791.0776461953938</v>
      </c>
      <c r="D73" s="27">
        <f t="shared" si="2"/>
        <v>200</v>
      </c>
      <c r="E73" s="28"/>
      <c r="F73" s="12">
        <f t="shared" si="3"/>
        <v>979.30546239972011</v>
      </c>
      <c r="G73" s="12">
        <f t="shared" si="4"/>
        <v>1011.7721837956736</v>
      </c>
      <c r="H73" s="33">
        <f t="shared" si="5"/>
        <v>194849.32029615252</v>
      </c>
    </row>
    <row r="74" spans="1:8" x14ac:dyDescent="0.25">
      <c r="A74" s="9">
        <f t="shared" si="6"/>
        <v>51</v>
      </c>
      <c r="B74" s="10">
        <f>IF($D$10="End of the Period",IF(A74="","",IF(OR(payment_frequency="Weekly",payment_frequency="Bi-weekly",payment_frequency="Semi-monthly"),first_payment_date+A74*VLOOKUP(payment_frequency,periodic_table,2,0),EDATE(first_payment_date,A74*VLOOKUP(payment_frequency,periodic_table,2,0)))),IF(A74="","",IF(OR(payment_frequency="Weekly",payment_frequency="Bi-weekly",payment_frequency="Semi-monthly"),first_payment_date+(A74-1)*VLOOKUP(payment_frequency,periodic_table,2,0),EDATE(first_payment_date,(A74-1)*VLOOKUP(payment_frequency,periodic_table,2,0)))))</f>
        <v>44357</v>
      </c>
      <c r="C74" s="12">
        <f t="shared" si="1"/>
        <v>1791.0776461953938</v>
      </c>
      <c r="D74" s="27">
        <f t="shared" si="2"/>
        <v>0</v>
      </c>
      <c r="E74" s="28"/>
      <c r="F74" s="12">
        <f t="shared" si="3"/>
        <v>974.2466014807419</v>
      </c>
      <c r="G74" s="12">
        <f t="shared" si="4"/>
        <v>816.83104471465185</v>
      </c>
      <c r="H74" s="33">
        <f t="shared" si="5"/>
        <v>194032.48925143786</v>
      </c>
    </row>
    <row r="75" spans="1:8" x14ac:dyDescent="0.25">
      <c r="A75" s="9">
        <f t="shared" si="6"/>
        <v>52</v>
      </c>
      <c r="B75" s="10">
        <f>IF($D$10="End of the Period",IF(A75="","",IF(OR(payment_frequency="Weekly",payment_frequency="Bi-weekly",payment_frequency="Semi-monthly"),first_payment_date+A75*VLOOKUP(payment_frequency,periodic_table,2,0),EDATE(first_payment_date,A75*VLOOKUP(payment_frequency,periodic_table,2,0)))),IF(A75="","",IF(OR(payment_frequency="Weekly",payment_frequency="Bi-weekly",payment_frequency="Semi-monthly"),first_payment_date+(A75-1)*VLOOKUP(payment_frequency,periodic_table,2,0),EDATE(first_payment_date,(A75-1)*VLOOKUP(payment_frequency,periodic_table,2,0)))))</f>
        <v>44387</v>
      </c>
      <c r="C75" s="12">
        <f t="shared" si="1"/>
        <v>1791.0776461953938</v>
      </c>
      <c r="D75" s="27">
        <f t="shared" si="2"/>
        <v>200</v>
      </c>
      <c r="E75" s="28"/>
      <c r="F75" s="12">
        <f t="shared" si="3"/>
        <v>970.16244625716865</v>
      </c>
      <c r="G75" s="12">
        <f t="shared" si="4"/>
        <v>1020.9151999382251</v>
      </c>
      <c r="H75" s="33">
        <f t="shared" si="5"/>
        <v>193011.57405149963</v>
      </c>
    </row>
    <row r="76" spans="1:8" x14ac:dyDescent="0.25">
      <c r="A76" s="9">
        <f t="shared" si="6"/>
        <v>53</v>
      </c>
      <c r="B76" s="10">
        <f>IF($D$10="End of the Period",IF(A76="","",IF(OR(payment_frequency="Weekly",payment_frequency="Bi-weekly",payment_frequency="Semi-monthly"),first_payment_date+A76*VLOOKUP(payment_frequency,periodic_table,2,0),EDATE(first_payment_date,A76*VLOOKUP(payment_frequency,periodic_table,2,0)))),IF(A76="","",IF(OR(payment_frequency="Weekly",payment_frequency="Bi-weekly",payment_frequency="Semi-monthly"),first_payment_date+(A76-1)*VLOOKUP(payment_frequency,periodic_table,2,0),EDATE(first_payment_date,(A76-1)*VLOOKUP(payment_frequency,periodic_table,2,0)))))</f>
        <v>44418</v>
      </c>
      <c r="C76" s="12">
        <f t="shared" si="1"/>
        <v>1791.0776461953938</v>
      </c>
      <c r="D76" s="27">
        <f t="shared" si="2"/>
        <v>0</v>
      </c>
      <c r="E76" s="28"/>
      <c r="F76" s="12">
        <f t="shared" si="3"/>
        <v>965.05787025747759</v>
      </c>
      <c r="G76" s="12">
        <f t="shared" si="4"/>
        <v>826.01977593791617</v>
      </c>
      <c r="H76" s="33">
        <f t="shared" si="5"/>
        <v>192185.55427556171</v>
      </c>
    </row>
    <row r="77" spans="1:8" x14ac:dyDescent="0.25">
      <c r="A77" s="9">
        <f t="shared" si="6"/>
        <v>54</v>
      </c>
      <c r="B77" s="10">
        <f>IF($D$10="End of the Period",IF(A77="","",IF(OR(payment_frequency="Weekly",payment_frequency="Bi-weekly",payment_frequency="Semi-monthly"),first_payment_date+A77*VLOOKUP(payment_frequency,periodic_table,2,0),EDATE(first_payment_date,A77*VLOOKUP(payment_frequency,periodic_table,2,0)))),IF(A77="","",IF(OR(payment_frequency="Weekly",payment_frequency="Bi-weekly",payment_frequency="Semi-monthly"),first_payment_date+(A77-1)*VLOOKUP(payment_frequency,periodic_table,2,0),EDATE(first_payment_date,(A77-1)*VLOOKUP(payment_frequency,periodic_table,2,0)))))</f>
        <v>44449</v>
      </c>
      <c r="C77" s="12">
        <f t="shared" si="1"/>
        <v>1791.0776461953938</v>
      </c>
      <c r="D77" s="27">
        <f t="shared" si="2"/>
        <v>200</v>
      </c>
      <c r="E77" s="28"/>
      <c r="F77" s="12">
        <f t="shared" si="3"/>
        <v>960.92777137778808</v>
      </c>
      <c r="G77" s="12">
        <f t="shared" si="4"/>
        <v>1030.1498748176057</v>
      </c>
      <c r="H77" s="33">
        <f t="shared" si="5"/>
        <v>191155.4044007441</v>
      </c>
    </row>
    <row r="78" spans="1:8" x14ac:dyDescent="0.25">
      <c r="A78" s="9">
        <f t="shared" si="6"/>
        <v>55</v>
      </c>
      <c r="B78" s="10">
        <f>IF($D$10="End of the Period",IF(A78="","",IF(OR(payment_frequency="Weekly",payment_frequency="Bi-weekly",payment_frequency="Semi-monthly"),first_payment_date+A78*VLOOKUP(payment_frequency,periodic_table,2,0),EDATE(first_payment_date,A78*VLOOKUP(payment_frequency,periodic_table,2,0)))),IF(A78="","",IF(OR(payment_frequency="Weekly",payment_frequency="Bi-weekly",payment_frequency="Semi-monthly"),first_payment_date+(A78-1)*VLOOKUP(payment_frequency,periodic_table,2,0),EDATE(first_payment_date,(A78-1)*VLOOKUP(payment_frequency,periodic_table,2,0)))))</f>
        <v>44479</v>
      </c>
      <c r="C78" s="12">
        <f t="shared" si="1"/>
        <v>1791.0776461953938</v>
      </c>
      <c r="D78" s="27">
        <f t="shared" si="2"/>
        <v>0</v>
      </c>
      <c r="E78" s="28">
        <v>25000</v>
      </c>
      <c r="F78" s="12">
        <f t="shared" si="3"/>
        <v>955.77702200370015</v>
      </c>
      <c r="G78" s="12">
        <f t="shared" si="4"/>
        <v>25835.300624191692</v>
      </c>
      <c r="H78" s="33">
        <f t="shared" si="5"/>
        <v>165320.10377655239</v>
      </c>
    </row>
    <row r="79" spans="1:8" x14ac:dyDescent="0.25">
      <c r="A79" s="9">
        <f t="shared" si="6"/>
        <v>56</v>
      </c>
      <c r="B79" s="10">
        <f>IF($D$10="End of the Period",IF(A79="","",IF(OR(payment_frequency="Weekly",payment_frequency="Bi-weekly",payment_frequency="Semi-monthly"),first_payment_date+A79*VLOOKUP(payment_frequency,periodic_table,2,0),EDATE(first_payment_date,A79*VLOOKUP(payment_frequency,periodic_table,2,0)))),IF(A79="","",IF(OR(payment_frequency="Weekly",payment_frequency="Bi-weekly",payment_frequency="Semi-monthly"),first_payment_date+(A79-1)*VLOOKUP(payment_frequency,periodic_table,2,0),EDATE(first_payment_date,(A79-1)*VLOOKUP(payment_frequency,periodic_table,2,0)))))</f>
        <v>44510</v>
      </c>
      <c r="C79" s="12">
        <f t="shared" si="1"/>
        <v>1791.0776461953938</v>
      </c>
      <c r="D79" s="27">
        <f t="shared" si="2"/>
        <v>200</v>
      </c>
      <c r="E79" s="28"/>
      <c r="F79" s="12">
        <f t="shared" si="3"/>
        <v>826.60051888274438</v>
      </c>
      <c r="G79" s="12">
        <f t="shared" si="4"/>
        <v>1164.4771273126494</v>
      </c>
      <c r="H79" s="33">
        <f t="shared" si="5"/>
        <v>164155.62664923974</v>
      </c>
    </row>
    <row r="80" spans="1:8" x14ac:dyDescent="0.25">
      <c r="A80" s="9">
        <f t="shared" si="6"/>
        <v>57</v>
      </c>
      <c r="B80" s="10">
        <f>IF($D$10="End of the Period",IF(A80="","",IF(OR(payment_frequency="Weekly",payment_frequency="Bi-weekly",payment_frequency="Semi-monthly"),first_payment_date+A80*VLOOKUP(payment_frequency,periodic_table,2,0),EDATE(first_payment_date,A80*VLOOKUP(payment_frequency,periodic_table,2,0)))),IF(A80="","",IF(OR(payment_frequency="Weekly",payment_frequency="Bi-weekly",payment_frequency="Semi-monthly"),first_payment_date+(A80-1)*VLOOKUP(payment_frequency,periodic_table,2,0),EDATE(first_payment_date,(A80-1)*VLOOKUP(payment_frequency,periodic_table,2,0)))))</f>
        <v>44540</v>
      </c>
      <c r="C80" s="12">
        <f t="shared" si="1"/>
        <v>1791.0776461953938</v>
      </c>
      <c r="D80" s="27">
        <f t="shared" si="2"/>
        <v>0</v>
      </c>
      <c r="E80" s="28"/>
      <c r="F80" s="12">
        <f t="shared" si="3"/>
        <v>820.77813324618126</v>
      </c>
      <c r="G80" s="12">
        <f t="shared" si="4"/>
        <v>970.2995129492125</v>
      </c>
      <c r="H80" s="33">
        <f t="shared" si="5"/>
        <v>163185.32713629052</v>
      </c>
    </row>
    <row r="81" spans="1:8" x14ac:dyDescent="0.25">
      <c r="A81" s="9">
        <f t="shared" si="6"/>
        <v>58</v>
      </c>
      <c r="B81" s="10">
        <f>IF($D$10="End of the Period",IF(A81="","",IF(OR(payment_frequency="Weekly",payment_frequency="Bi-weekly",payment_frequency="Semi-monthly"),first_payment_date+A81*VLOOKUP(payment_frequency,periodic_table,2,0),EDATE(first_payment_date,A81*VLOOKUP(payment_frequency,periodic_table,2,0)))),IF(A81="","",IF(OR(payment_frequency="Weekly",payment_frequency="Bi-weekly",payment_frequency="Semi-monthly"),first_payment_date+(A81-1)*VLOOKUP(payment_frequency,periodic_table,2,0),EDATE(first_payment_date,(A81-1)*VLOOKUP(payment_frequency,periodic_table,2,0)))))</f>
        <v>44571</v>
      </c>
      <c r="C81" s="12">
        <f t="shared" si="1"/>
        <v>1791.0776461953938</v>
      </c>
      <c r="D81" s="27">
        <f t="shared" si="2"/>
        <v>200</v>
      </c>
      <c r="E81" s="28"/>
      <c r="F81" s="12">
        <f t="shared" si="3"/>
        <v>815.92663568143519</v>
      </c>
      <c r="G81" s="12">
        <f t="shared" si="4"/>
        <v>1175.1510105139587</v>
      </c>
      <c r="H81" s="33">
        <f t="shared" si="5"/>
        <v>162010.17612577658</v>
      </c>
    </row>
    <row r="82" spans="1:8" x14ac:dyDescent="0.25">
      <c r="A82" s="9">
        <f t="shared" si="6"/>
        <v>59</v>
      </c>
      <c r="B82" s="10">
        <f>IF($D$10="End of the Period",IF(A82="","",IF(OR(payment_frequency="Weekly",payment_frequency="Bi-weekly",payment_frequency="Semi-monthly"),first_payment_date+A82*VLOOKUP(payment_frequency,periodic_table,2,0),EDATE(first_payment_date,A82*VLOOKUP(payment_frequency,periodic_table,2,0)))),IF(A82="","",IF(OR(payment_frequency="Weekly",payment_frequency="Bi-weekly",payment_frequency="Semi-monthly"),first_payment_date+(A82-1)*VLOOKUP(payment_frequency,periodic_table,2,0),EDATE(first_payment_date,(A82-1)*VLOOKUP(payment_frequency,periodic_table,2,0)))))</f>
        <v>44602</v>
      </c>
      <c r="C82" s="12">
        <f t="shared" si="1"/>
        <v>1791.0776461953938</v>
      </c>
      <c r="D82" s="27">
        <f t="shared" si="2"/>
        <v>0</v>
      </c>
      <c r="E82" s="28"/>
      <c r="F82" s="12">
        <f t="shared" si="3"/>
        <v>810.05088062886557</v>
      </c>
      <c r="G82" s="12">
        <f t="shared" si="4"/>
        <v>981.02676556652818</v>
      </c>
      <c r="H82" s="33">
        <f t="shared" si="5"/>
        <v>161029.14936021005</v>
      </c>
    </row>
    <row r="83" spans="1:8" x14ac:dyDescent="0.25">
      <c r="A83" s="9">
        <f t="shared" si="6"/>
        <v>60</v>
      </c>
      <c r="B83" s="10">
        <f>IF($D$10="End of the Period",IF(A83="","",IF(OR(payment_frequency="Weekly",payment_frequency="Bi-weekly",payment_frequency="Semi-monthly"),first_payment_date+A83*VLOOKUP(payment_frequency,periodic_table,2,0),EDATE(first_payment_date,A83*VLOOKUP(payment_frequency,periodic_table,2,0)))),IF(A83="","",IF(OR(payment_frequency="Weekly",payment_frequency="Bi-weekly",payment_frequency="Semi-monthly"),first_payment_date+(A83-1)*VLOOKUP(payment_frequency,periodic_table,2,0),EDATE(first_payment_date,(A83-1)*VLOOKUP(payment_frequency,periodic_table,2,0)))))</f>
        <v>44630</v>
      </c>
      <c r="C83" s="12">
        <f t="shared" si="1"/>
        <v>1791.0776461953938</v>
      </c>
      <c r="D83" s="27">
        <f t="shared" si="2"/>
        <v>200</v>
      </c>
      <c r="E83" s="28">
        <v>15000</v>
      </c>
      <c r="F83" s="12">
        <f t="shared" si="3"/>
        <v>805.14574680103306</v>
      </c>
      <c r="G83" s="12">
        <f t="shared" si="4"/>
        <v>16185.93189939436</v>
      </c>
      <c r="H83" s="33">
        <f t="shared" si="5"/>
        <v>144843.21746081568</v>
      </c>
    </row>
    <row r="84" spans="1:8" x14ac:dyDescent="0.25">
      <c r="A84" s="9">
        <f t="shared" si="6"/>
        <v>61</v>
      </c>
      <c r="B84" s="10">
        <f>IF($D$10="End of the Period",IF(A84="","",IF(OR(payment_frequency="Weekly",payment_frequency="Bi-weekly",payment_frequency="Semi-monthly"),first_payment_date+A84*VLOOKUP(payment_frequency,periodic_table,2,0),EDATE(first_payment_date,A84*VLOOKUP(payment_frequency,periodic_table,2,0)))),IF(A84="","",IF(OR(payment_frequency="Weekly",payment_frequency="Bi-weekly",payment_frequency="Semi-monthly"),first_payment_date+(A84-1)*VLOOKUP(payment_frequency,periodic_table,2,0),EDATE(first_payment_date,(A84-1)*VLOOKUP(payment_frequency,periodic_table,2,0)))))</f>
        <v>44661</v>
      </c>
      <c r="C84" s="12">
        <f t="shared" si="1"/>
        <v>1791.0776461953938</v>
      </c>
      <c r="D84" s="27">
        <f t="shared" si="2"/>
        <v>0</v>
      </c>
      <c r="E84" s="28"/>
      <c r="F84" s="12">
        <f t="shared" si="3"/>
        <v>724.21608730406297</v>
      </c>
      <c r="G84" s="12">
        <f t="shared" si="4"/>
        <v>1066.8615588913308</v>
      </c>
      <c r="H84" s="33">
        <f t="shared" si="5"/>
        <v>143776.35590192434</v>
      </c>
    </row>
    <row r="85" spans="1:8" x14ac:dyDescent="0.25">
      <c r="A85" s="9">
        <f t="shared" si="6"/>
        <v>62</v>
      </c>
      <c r="B85" s="10">
        <f>IF($D$10="End of the Period",IF(A85="","",IF(OR(payment_frequency="Weekly",payment_frequency="Bi-weekly",payment_frequency="Semi-monthly"),first_payment_date+A85*VLOOKUP(payment_frequency,periodic_table,2,0),EDATE(first_payment_date,A85*VLOOKUP(payment_frequency,periodic_table,2,0)))),IF(A85="","",IF(OR(payment_frequency="Weekly",payment_frequency="Bi-weekly",payment_frequency="Semi-monthly"),first_payment_date+(A85-1)*VLOOKUP(payment_frequency,periodic_table,2,0),EDATE(first_payment_date,(A85-1)*VLOOKUP(payment_frequency,periodic_table,2,0)))))</f>
        <v>44691</v>
      </c>
      <c r="C85" s="12">
        <f t="shared" si="1"/>
        <v>1791.0776461953938</v>
      </c>
      <c r="D85" s="27">
        <f t="shared" si="2"/>
        <v>200</v>
      </c>
      <c r="E85" s="28"/>
      <c r="F85" s="12">
        <f t="shared" si="3"/>
        <v>718.88177950960642</v>
      </c>
      <c r="G85" s="12">
        <f t="shared" si="4"/>
        <v>1272.1958666857872</v>
      </c>
      <c r="H85" s="33">
        <f t="shared" si="5"/>
        <v>142504.16003523854</v>
      </c>
    </row>
    <row r="86" spans="1:8" x14ac:dyDescent="0.25">
      <c r="A86" s="9">
        <f t="shared" si="6"/>
        <v>63</v>
      </c>
      <c r="B86" s="10">
        <f>IF($D$10="End of the Period",IF(A86="","",IF(OR(payment_frequency="Weekly",payment_frequency="Bi-weekly",payment_frequency="Semi-monthly"),first_payment_date+A86*VLOOKUP(payment_frequency,periodic_table,2,0),EDATE(first_payment_date,A86*VLOOKUP(payment_frequency,periodic_table,2,0)))),IF(A86="","",IF(OR(payment_frequency="Weekly",payment_frequency="Bi-weekly",payment_frequency="Semi-monthly"),first_payment_date+(A86-1)*VLOOKUP(payment_frequency,periodic_table,2,0),EDATE(first_payment_date,(A86-1)*VLOOKUP(payment_frequency,periodic_table,2,0)))))</f>
        <v>44722</v>
      </c>
      <c r="C86" s="12">
        <f t="shared" si="1"/>
        <v>1791.0776461953938</v>
      </c>
      <c r="D86" s="27">
        <f t="shared" si="2"/>
        <v>0</v>
      </c>
      <c r="E86" s="28"/>
      <c r="F86" s="12">
        <f t="shared" si="3"/>
        <v>712.52080017617754</v>
      </c>
      <c r="G86" s="12">
        <f t="shared" si="4"/>
        <v>1078.5568460192162</v>
      </c>
      <c r="H86" s="33">
        <f t="shared" si="5"/>
        <v>141425.60318921931</v>
      </c>
    </row>
    <row r="87" spans="1:8" x14ac:dyDescent="0.25">
      <c r="A87" s="9">
        <f t="shared" si="6"/>
        <v>64</v>
      </c>
      <c r="B87" s="10">
        <f>IF($D$10="End of the Period",IF(A87="","",IF(OR(payment_frequency="Weekly",payment_frequency="Bi-weekly",payment_frequency="Semi-monthly"),first_payment_date+A87*VLOOKUP(payment_frequency,periodic_table,2,0),EDATE(first_payment_date,A87*VLOOKUP(payment_frequency,periodic_table,2,0)))),IF(A87="","",IF(OR(payment_frequency="Weekly",payment_frequency="Bi-weekly",payment_frequency="Semi-monthly"),first_payment_date+(A87-1)*VLOOKUP(payment_frequency,periodic_table,2,0),EDATE(first_payment_date,(A87-1)*VLOOKUP(payment_frequency,periodic_table,2,0)))))</f>
        <v>44752</v>
      </c>
      <c r="C87" s="12">
        <f t="shared" si="1"/>
        <v>1791.0776461953938</v>
      </c>
      <c r="D87" s="27">
        <f t="shared" si="2"/>
        <v>200</v>
      </c>
      <c r="E87" s="28"/>
      <c r="F87" s="12">
        <f t="shared" si="3"/>
        <v>707.12801594608152</v>
      </c>
      <c r="G87" s="12">
        <f t="shared" si="4"/>
        <v>1283.9496302493121</v>
      </c>
      <c r="H87" s="33">
        <f t="shared" si="5"/>
        <v>140141.65355896999</v>
      </c>
    </row>
    <row r="88" spans="1:8" x14ac:dyDescent="0.25">
      <c r="A88" s="9">
        <f t="shared" si="6"/>
        <v>65</v>
      </c>
      <c r="B88" s="10">
        <f>IF($D$10="End of the Period",IF(A88="","",IF(OR(payment_frequency="Weekly",payment_frequency="Bi-weekly",payment_frequency="Semi-monthly"),first_payment_date+A88*VLOOKUP(payment_frequency,periodic_table,2,0),EDATE(first_payment_date,A88*VLOOKUP(payment_frequency,periodic_table,2,0)))),IF(A88="","",IF(OR(payment_frequency="Weekly",payment_frequency="Bi-weekly",payment_frequency="Semi-monthly"),first_payment_date+(A88-1)*VLOOKUP(payment_frequency,periodic_table,2,0),EDATE(first_payment_date,(A88-1)*VLOOKUP(payment_frequency,periodic_table,2,0)))))</f>
        <v>44783</v>
      </c>
      <c r="C88" s="12">
        <f t="shared" ref="C88:C151" si="7">IF(A88="","",IF(H87&lt;payment,H87*(1+rate),payment))</f>
        <v>1791.0776461953938</v>
      </c>
      <c r="D88" s="27">
        <f t="shared" ref="D88:D151" si="8">IFERROR(IF(H87-C88&lt;$D$13,0,IF(A88=$D$15,$D$13,IF(A88&lt;$D$15,0,IF(MOD(A88-$D$15,$D$18)=0,$D$13,0)))),0)</f>
        <v>0</v>
      </c>
      <c r="E88" s="28"/>
      <c r="F88" s="12">
        <f t="shared" ref="F88:F151" si="9">IF(AND(payment_type=1,A88=1),0,IF(A88="","",H87*rate))</f>
        <v>700.70826779483502</v>
      </c>
      <c r="G88" s="12">
        <f t="shared" si="4"/>
        <v>1090.3693784005586</v>
      </c>
      <c r="H88" s="33">
        <f t="shared" si="5"/>
        <v>139051.28418056943</v>
      </c>
    </row>
    <row r="89" spans="1:8" x14ac:dyDescent="0.25">
      <c r="A89" s="9">
        <f t="shared" si="6"/>
        <v>66</v>
      </c>
      <c r="B89" s="10">
        <f>IF($D$10="End of the Period",IF(A89="","",IF(OR(payment_frequency="Weekly",payment_frequency="Bi-weekly",payment_frequency="Semi-monthly"),first_payment_date+A89*VLOOKUP(payment_frequency,periodic_table,2,0),EDATE(first_payment_date,A89*VLOOKUP(payment_frequency,periodic_table,2,0)))),IF(A89="","",IF(OR(payment_frequency="Weekly",payment_frequency="Bi-weekly",payment_frequency="Semi-monthly"),first_payment_date+(A89-1)*VLOOKUP(payment_frequency,periodic_table,2,0),EDATE(first_payment_date,(A89-1)*VLOOKUP(payment_frequency,periodic_table,2,0)))))</f>
        <v>44814</v>
      </c>
      <c r="C89" s="12">
        <f t="shared" si="7"/>
        <v>1791.0776461953938</v>
      </c>
      <c r="D89" s="27">
        <f t="shared" si="8"/>
        <v>200</v>
      </c>
      <c r="E89" s="28"/>
      <c r="F89" s="12">
        <f t="shared" si="9"/>
        <v>695.25642090283236</v>
      </c>
      <c r="G89" s="12">
        <f t="shared" ref="G89:G152" si="10">IF(A89="","",C89-F89+D89+E89)</f>
        <v>1295.8212252925614</v>
      </c>
      <c r="H89" s="33">
        <f t="shared" ref="H89:H152" si="11">IFERROR(IF(G89&lt;=0,"",H88-G89),"")</f>
        <v>137755.46295527686</v>
      </c>
    </row>
    <row r="90" spans="1:8" x14ac:dyDescent="0.25">
      <c r="A90" s="9">
        <f t="shared" si="6"/>
        <v>67</v>
      </c>
      <c r="B90" s="10">
        <f>IF($D$10="End of the Period",IF(A90="","",IF(OR(payment_frequency="Weekly",payment_frequency="Bi-weekly",payment_frequency="Semi-monthly"),first_payment_date+A90*VLOOKUP(payment_frequency,periodic_table,2,0),EDATE(first_payment_date,A90*VLOOKUP(payment_frequency,periodic_table,2,0)))),IF(A90="","",IF(OR(payment_frequency="Weekly",payment_frequency="Bi-weekly",payment_frequency="Semi-monthly"),first_payment_date+(A90-1)*VLOOKUP(payment_frequency,periodic_table,2,0),EDATE(first_payment_date,(A90-1)*VLOOKUP(payment_frequency,periodic_table,2,0)))))</f>
        <v>44844</v>
      </c>
      <c r="C90" s="12">
        <f t="shared" si="7"/>
        <v>1791.0776461953938</v>
      </c>
      <c r="D90" s="27">
        <f t="shared" si="8"/>
        <v>0</v>
      </c>
      <c r="E90" s="28"/>
      <c r="F90" s="12">
        <f t="shared" si="9"/>
        <v>688.77731477636962</v>
      </c>
      <c r="G90" s="12">
        <f t="shared" si="10"/>
        <v>1102.3003314190241</v>
      </c>
      <c r="H90" s="33">
        <f t="shared" si="11"/>
        <v>136653.16262385785</v>
      </c>
    </row>
    <row r="91" spans="1:8" x14ac:dyDescent="0.25">
      <c r="A91" s="9">
        <f t="shared" si="6"/>
        <v>68</v>
      </c>
      <c r="B91" s="10">
        <f>IF($D$10="End of the Period",IF(A91="","",IF(OR(payment_frequency="Weekly",payment_frequency="Bi-weekly",payment_frequency="Semi-monthly"),first_payment_date+A91*VLOOKUP(payment_frequency,periodic_table,2,0),EDATE(first_payment_date,A91*VLOOKUP(payment_frequency,periodic_table,2,0)))),IF(A91="","",IF(OR(payment_frequency="Weekly",payment_frequency="Bi-weekly",payment_frequency="Semi-monthly"),first_payment_date+(A91-1)*VLOOKUP(payment_frequency,periodic_table,2,0),EDATE(first_payment_date,(A91-1)*VLOOKUP(payment_frequency,periodic_table,2,0)))))</f>
        <v>44875</v>
      </c>
      <c r="C91" s="12">
        <f t="shared" si="7"/>
        <v>1791.0776461953938</v>
      </c>
      <c r="D91" s="27">
        <f t="shared" si="8"/>
        <v>200</v>
      </c>
      <c r="E91" s="28"/>
      <c r="F91" s="12">
        <f t="shared" si="9"/>
        <v>683.26581311927464</v>
      </c>
      <c r="G91" s="12">
        <f t="shared" si="10"/>
        <v>1307.811833076119</v>
      </c>
      <c r="H91" s="33">
        <f t="shared" si="11"/>
        <v>135345.35079078173</v>
      </c>
    </row>
    <row r="92" spans="1:8" x14ac:dyDescent="0.25">
      <c r="A92" s="9">
        <f t="shared" si="6"/>
        <v>69</v>
      </c>
      <c r="B92" s="10">
        <f>IF($D$10="End of the Period",IF(A92="","",IF(OR(payment_frequency="Weekly",payment_frequency="Bi-weekly",payment_frequency="Semi-monthly"),first_payment_date+A92*VLOOKUP(payment_frequency,periodic_table,2,0),EDATE(first_payment_date,A92*VLOOKUP(payment_frequency,periodic_table,2,0)))),IF(A92="","",IF(OR(payment_frequency="Weekly",payment_frequency="Bi-weekly",payment_frequency="Semi-monthly"),first_payment_date+(A92-1)*VLOOKUP(payment_frequency,periodic_table,2,0),EDATE(first_payment_date,(A92-1)*VLOOKUP(payment_frequency,periodic_table,2,0)))))</f>
        <v>44905</v>
      </c>
      <c r="C92" s="12">
        <f t="shared" si="7"/>
        <v>1791.0776461953938</v>
      </c>
      <c r="D92" s="27">
        <f t="shared" si="8"/>
        <v>0</v>
      </c>
      <c r="E92" s="28"/>
      <c r="F92" s="12">
        <f t="shared" si="9"/>
        <v>676.72675395389422</v>
      </c>
      <c r="G92" s="12">
        <f t="shared" si="10"/>
        <v>1114.3508922414994</v>
      </c>
      <c r="H92" s="33">
        <f t="shared" si="11"/>
        <v>134230.99989854023</v>
      </c>
    </row>
    <row r="93" spans="1:8" x14ac:dyDescent="0.25">
      <c r="A93" s="9">
        <f t="shared" si="6"/>
        <v>70</v>
      </c>
      <c r="B93" s="10">
        <f>IF($D$10="End of the Period",IF(A93="","",IF(OR(payment_frequency="Weekly",payment_frequency="Bi-weekly",payment_frequency="Semi-monthly"),first_payment_date+A93*VLOOKUP(payment_frequency,periodic_table,2,0),EDATE(first_payment_date,A93*VLOOKUP(payment_frequency,periodic_table,2,0)))),IF(A93="","",IF(OR(payment_frequency="Weekly",payment_frequency="Bi-weekly",payment_frequency="Semi-monthly"),first_payment_date+(A93-1)*VLOOKUP(payment_frequency,periodic_table,2,0),EDATE(first_payment_date,(A93-1)*VLOOKUP(payment_frequency,periodic_table,2,0)))))</f>
        <v>44936</v>
      </c>
      <c r="C93" s="12">
        <f t="shared" si="7"/>
        <v>1791.0776461953938</v>
      </c>
      <c r="D93" s="27">
        <f t="shared" si="8"/>
        <v>200</v>
      </c>
      <c r="E93" s="28">
        <v>10000</v>
      </c>
      <c r="F93" s="12">
        <f t="shared" si="9"/>
        <v>671.1549994926869</v>
      </c>
      <c r="G93" s="12">
        <f t="shared" si="10"/>
        <v>11319.922646702707</v>
      </c>
      <c r="H93" s="33">
        <f t="shared" si="11"/>
        <v>122911.07725183753</v>
      </c>
    </row>
    <row r="94" spans="1:8" x14ac:dyDescent="0.25">
      <c r="A94" s="9">
        <f t="shared" si="6"/>
        <v>71</v>
      </c>
      <c r="B94" s="10">
        <f>IF($D$10="End of the Period",IF(A94="","",IF(OR(payment_frequency="Weekly",payment_frequency="Bi-weekly",payment_frequency="Semi-monthly"),first_payment_date+A94*VLOOKUP(payment_frequency,periodic_table,2,0),EDATE(first_payment_date,A94*VLOOKUP(payment_frequency,periodic_table,2,0)))),IF(A94="","",IF(OR(payment_frequency="Weekly",payment_frequency="Bi-weekly",payment_frequency="Semi-monthly"),first_payment_date+(A94-1)*VLOOKUP(payment_frequency,periodic_table,2,0),EDATE(first_payment_date,(A94-1)*VLOOKUP(payment_frequency,periodic_table,2,0)))))</f>
        <v>44967</v>
      </c>
      <c r="C94" s="12">
        <f t="shared" si="7"/>
        <v>1791.0776461953938</v>
      </c>
      <c r="D94" s="27">
        <f t="shared" si="8"/>
        <v>0</v>
      </c>
      <c r="E94" s="28"/>
      <c r="F94" s="12">
        <f t="shared" si="9"/>
        <v>614.5553862591745</v>
      </c>
      <c r="G94" s="12">
        <f t="shared" si="10"/>
        <v>1176.5222599362191</v>
      </c>
      <c r="H94" s="33">
        <f t="shared" si="11"/>
        <v>121734.55499190131</v>
      </c>
    </row>
    <row r="95" spans="1:8" x14ac:dyDescent="0.25">
      <c r="A95" s="9">
        <f t="shared" si="6"/>
        <v>72</v>
      </c>
      <c r="B95" s="10">
        <f>IF($D$10="End of the Period",IF(A95="","",IF(OR(payment_frequency="Weekly",payment_frequency="Bi-weekly",payment_frequency="Semi-monthly"),first_payment_date+A95*VLOOKUP(payment_frequency,periodic_table,2,0),EDATE(first_payment_date,A95*VLOOKUP(payment_frequency,periodic_table,2,0)))),IF(A95="","",IF(OR(payment_frequency="Weekly",payment_frequency="Bi-weekly",payment_frequency="Semi-monthly"),first_payment_date+(A95-1)*VLOOKUP(payment_frequency,periodic_table,2,0),EDATE(first_payment_date,(A95-1)*VLOOKUP(payment_frequency,periodic_table,2,0)))))</f>
        <v>44995</v>
      </c>
      <c r="C95" s="12">
        <f t="shared" si="7"/>
        <v>1791.0776461953938</v>
      </c>
      <c r="D95" s="27">
        <f t="shared" si="8"/>
        <v>200</v>
      </c>
      <c r="E95" s="28"/>
      <c r="F95" s="12">
        <f t="shared" si="9"/>
        <v>608.67277495949361</v>
      </c>
      <c r="G95" s="12">
        <f t="shared" si="10"/>
        <v>1382.4048712359001</v>
      </c>
      <c r="H95" s="33">
        <f t="shared" si="11"/>
        <v>120352.15012066541</v>
      </c>
    </row>
    <row r="96" spans="1:8" x14ac:dyDescent="0.25">
      <c r="A96" s="9">
        <f t="shared" si="6"/>
        <v>73</v>
      </c>
      <c r="B96" s="10">
        <f>IF($D$10="End of the Period",IF(A96="","",IF(OR(payment_frequency="Weekly",payment_frequency="Bi-weekly",payment_frequency="Semi-monthly"),first_payment_date+A96*VLOOKUP(payment_frequency,periodic_table,2,0),EDATE(first_payment_date,A96*VLOOKUP(payment_frequency,periodic_table,2,0)))),IF(A96="","",IF(OR(payment_frequency="Weekly",payment_frequency="Bi-weekly",payment_frequency="Semi-monthly"),first_payment_date+(A96-1)*VLOOKUP(payment_frequency,periodic_table,2,0),EDATE(first_payment_date,(A96-1)*VLOOKUP(payment_frequency,periodic_table,2,0)))))</f>
        <v>45026</v>
      </c>
      <c r="C96" s="12">
        <f t="shared" si="7"/>
        <v>1791.0776461953938</v>
      </c>
      <c r="D96" s="27">
        <f t="shared" si="8"/>
        <v>0</v>
      </c>
      <c r="E96" s="28"/>
      <c r="F96" s="12">
        <f t="shared" si="9"/>
        <v>601.76075060331425</v>
      </c>
      <c r="G96" s="12">
        <f t="shared" si="10"/>
        <v>1189.3168955920796</v>
      </c>
      <c r="H96" s="33">
        <f t="shared" si="11"/>
        <v>119162.83322507332</v>
      </c>
    </row>
    <row r="97" spans="1:8" x14ac:dyDescent="0.25">
      <c r="A97" s="9">
        <f t="shared" si="6"/>
        <v>74</v>
      </c>
      <c r="B97" s="10">
        <f>IF($D$10="End of the Period",IF(A97="","",IF(OR(payment_frequency="Weekly",payment_frequency="Bi-weekly",payment_frequency="Semi-monthly"),first_payment_date+A97*VLOOKUP(payment_frequency,periodic_table,2,0),EDATE(first_payment_date,A97*VLOOKUP(payment_frequency,periodic_table,2,0)))),IF(A97="","",IF(OR(payment_frequency="Weekly",payment_frequency="Bi-weekly",payment_frequency="Semi-monthly"),first_payment_date+(A97-1)*VLOOKUP(payment_frequency,periodic_table,2,0),EDATE(first_payment_date,(A97-1)*VLOOKUP(payment_frequency,periodic_table,2,0)))))</f>
        <v>45056</v>
      </c>
      <c r="C97" s="12">
        <f t="shared" si="7"/>
        <v>1791.0776461953938</v>
      </c>
      <c r="D97" s="27">
        <f t="shared" si="8"/>
        <v>200</v>
      </c>
      <c r="E97" s="28"/>
      <c r="F97" s="12">
        <f t="shared" si="9"/>
        <v>595.81416612535395</v>
      </c>
      <c r="G97" s="12">
        <f t="shared" si="10"/>
        <v>1395.2634800700398</v>
      </c>
      <c r="H97" s="33">
        <f t="shared" si="11"/>
        <v>117767.56974500327</v>
      </c>
    </row>
    <row r="98" spans="1:8" x14ac:dyDescent="0.25">
      <c r="A98" s="9">
        <f t="shared" si="6"/>
        <v>75</v>
      </c>
      <c r="B98" s="10">
        <f>IF($D$10="End of the Period",IF(A98="","",IF(OR(payment_frequency="Weekly",payment_frequency="Bi-weekly",payment_frequency="Semi-monthly"),first_payment_date+A98*VLOOKUP(payment_frequency,periodic_table,2,0),EDATE(first_payment_date,A98*VLOOKUP(payment_frequency,periodic_table,2,0)))),IF(A98="","",IF(OR(payment_frequency="Weekly",payment_frequency="Bi-weekly",payment_frequency="Semi-monthly"),first_payment_date+(A98-1)*VLOOKUP(payment_frequency,periodic_table,2,0),EDATE(first_payment_date,(A98-1)*VLOOKUP(payment_frequency,periodic_table,2,0)))))</f>
        <v>45087</v>
      </c>
      <c r="C98" s="12">
        <f t="shared" si="7"/>
        <v>1791.0776461953938</v>
      </c>
      <c r="D98" s="27">
        <f t="shared" si="8"/>
        <v>0</v>
      </c>
      <c r="E98" s="28"/>
      <c r="F98" s="12">
        <f t="shared" si="9"/>
        <v>588.83784872500382</v>
      </c>
      <c r="G98" s="12">
        <f t="shared" si="10"/>
        <v>1202.2397974703899</v>
      </c>
      <c r="H98" s="33">
        <f t="shared" si="11"/>
        <v>116565.32994753288</v>
      </c>
    </row>
    <row r="99" spans="1:8" x14ac:dyDescent="0.25">
      <c r="A99" s="9">
        <f t="shared" si="6"/>
        <v>76</v>
      </c>
      <c r="B99" s="10">
        <f>IF($D$10="End of the Period",IF(A99="","",IF(OR(payment_frequency="Weekly",payment_frequency="Bi-weekly",payment_frequency="Semi-monthly"),first_payment_date+A99*VLOOKUP(payment_frequency,periodic_table,2,0),EDATE(first_payment_date,A99*VLOOKUP(payment_frequency,periodic_table,2,0)))),IF(A99="","",IF(OR(payment_frequency="Weekly",payment_frequency="Bi-weekly",payment_frequency="Semi-monthly"),first_payment_date+(A99-1)*VLOOKUP(payment_frequency,periodic_table,2,0),EDATE(first_payment_date,(A99-1)*VLOOKUP(payment_frequency,periodic_table,2,0)))))</f>
        <v>45117</v>
      </c>
      <c r="C99" s="12">
        <f t="shared" si="7"/>
        <v>1791.0776461953938</v>
      </c>
      <c r="D99" s="27">
        <f t="shared" si="8"/>
        <v>200</v>
      </c>
      <c r="E99" s="28"/>
      <c r="F99" s="12">
        <f t="shared" si="9"/>
        <v>582.82664973765202</v>
      </c>
      <c r="G99" s="12">
        <f t="shared" si="10"/>
        <v>1408.2509964577416</v>
      </c>
      <c r="H99" s="33">
        <f t="shared" si="11"/>
        <v>115157.07895107513</v>
      </c>
    </row>
    <row r="100" spans="1:8" x14ac:dyDescent="0.25">
      <c r="A100" s="9">
        <f t="shared" si="6"/>
        <v>77</v>
      </c>
      <c r="B100" s="10">
        <f>IF($D$10="End of the Period",IF(A100="","",IF(OR(payment_frequency="Weekly",payment_frequency="Bi-weekly",payment_frequency="Semi-monthly"),first_payment_date+A100*VLOOKUP(payment_frequency,periodic_table,2,0),EDATE(first_payment_date,A100*VLOOKUP(payment_frequency,periodic_table,2,0)))),IF(A100="","",IF(OR(payment_frequency="Weekly",payment_frequency="Bi-weekly",payment_frequency="Semi-monthly"),first_payment_date+(A100-1)*VLOOKUP(payment_frequency,periodic_table,2,0),EDATE(first_payment_date,(A100-1)*VLOOKUP(payment_frequency,periodic_table,2,0)))))</f>
        <v>45148</v>
      </c>
      <c r="C100" s="12">
        <f t="shared" si="7"/>
        <v>1791.0776461953938</v>
      </c>
      <c r="D100" s="27">
        <f t="shared" si="8"/>
        <v>0</v>
      </c>
      <c r="E100" s="28"/>
      <c r="F100" s="12">
        <f t="shared" si="9"/>
        <v>575.78539475536343</v>
      </c>
      <c r="G100" s="12">
        <f t="shared" si="10"/>
        <v>1215.2922514400302</v>
      </c>
      <c r="H100" s="33">
        <f t="shared" si="11"/>
        <v>113941.78669963511</v>
      </c>
    </row>
    <row r="101" spans="1:8" x14ac:dyDescent="0.25">
      <c r="A101" s="9">
        <f t="shared" si="6"/>
        <v>78</v>
      </c>
      <c r="B101" s="10">
        <f>IF($D$10="End of the Period",IF(A101="","",IF(OR(payment_frequency="Weekly",payment_frequency="Bi-weekly",payment_frequency="Semi-monthly"),first_payment_date+A101*VLOOKUP(payment_frequency,periodic_table,2,0),EDATE(first_payment_date,A101*VLOOKUP(payment_frequency,periodic_table,2,0)))),IF(A101="","",IF(OR(payment_frequency="Weekly",payment_frequency="Bi-weekly",payment_frequency="Semi-monthly"),first_payment_date+(A101-1)*VLOOKUP(payment_frequency,periodic_table,2,0),EDATE(first_payment_date,(A101-1)*VLOOKUP(payment_frequency,periodic_table,2,0)))))</f>
        <v>45179</v>
      </c>
      <c r="C101" s="12">
        <f t="shared" si="7"/>
        <v>1791.0776461953938</v>
      </c>
      <c r="D101" s="27">
        <f t="shared" si="8"/>
        <v>200</v>
      </c>
      <c r="E101" s="28"/>
      <c r="F101" s="12">
        <f t="shared" si="9"/>
        <v>569.70893349816345</v>
      </c>
      <c r="G101" s="12">
        <f t="shared" si="10"/>
        <v>1421.3687126972304</v>
      </c>
      <c r="H101" s="33">
        <f t="shared" si="11"/>
        <v>112520.41798693787</v>
      </c>
    </row>
    <row r="102" spans="1:8" x14ac:dyDescent="0.25">
      <c r="A102" s="9">
        <f t="shared" si="6"/>
        <v>79</v>
      </c>
      <c r="B102" s="10">
        <f>IF($D$10="End of the Period",IF(A102="","",IF(OR(payment_frequency="Weekly",payment_frequency="Bi-weekly",payment_frequency="Semi-monthly"),first_payment_date+A102*VLOOKUP(payment_frequency,periodic_table,2,0),EDATE(first_payment_date,A102*VLOOKUP(payment_frequency,periodic_table,2,0)))),IF(A102="","",IF(OR(payment_frequency="Weekly",payment_frequency="Bi-weekly",payment_frequency="Semi-monthly"),first_payment_date+(A102-1)*VLOOKUP(payment_frequency,periodic_table,2,0),EDATE(first_payment_date,(A102-1)*VLOOKUP(payment_frequency,periodic_table,2,0)))))</f>
        <v>45209</v>
      </c>
      <c r="C102" s="12">
        <f t="shared" si="7"/>
        <v>1791.0776461953938</v>
      </c>
      <c r="D102" s="27">
        <f t="shared" si="8"/>
        <v>0</v>
      </c>
      <c r="E102" s="28"/>
      <c r="F102" s="12">
        <f t="shared" si="9"/>
        <v>562.60208993467734</v>
      </c>
      <c r="G102" s="12">
        <f t="shared" si="10"/>
        <v>1228.4755562607165</v>
      </c>
      <c r="H102" s="33">
        <f t="shared" si="11"/>
        <v>111291.94243067715</v>
      </c>
    </row>
    <row r="103" spans="1:8" x14ac:dyDescent="0.25">
      <c r="A103" s="9">
        <f t="shared" si="6"/>
        <v>80</v>
      </c>
      <c r="B103" s="10">
        <f>IF($D$10="End of the Period",IF(A103="","",IF(OR(payment_frequency="Weekly",payment_frequency="Bi-weekly",payment_frequency="Semi-monthly"),first_payment_date+A103*VLOOKUP(payment_frequency,periodic_table,2,0),EDATE(first_payment_date,A103*VLOOKUP(payment_frequency,periodic_table,2,0)))),IF(A103="","",IF(OR(payment_frequency="Weekly",payment_frequency="Bi-weekly",payment_frequency="Semi-monthly"),first_payment_date+(A103-1)*VLOOKUP(payment_frequency,periodic_table,2,0),EDATE(first_payment_date,(A103-1)*VLOOKUP(payment_frequency,periodic_table,2,0)))))</f>
        <v>45240</v>
      </c>
      <c r="C103" s="12">
        <f t="shared" si="7"/>
        <v>1791.0776461953938</v>
      </c>
      <c r="D103" s="27">
        <f t="shared" si="8"/>
        <v>200</v>
      </c>
      <c r="E103" s="28"/>
      <c r="F103" s="12">
        <f t="shared" si="9"/>
        <v>556.45971215337386</v>
      </c>
      <c r="G103" s="12">
        <f t="shared" si="10"/>
        <v>1434.6179340420199</v>
      </c>
      <c r="H103" s="33">
        <f t="shared" si="11"/>
        <v>109857.32449663513</v>
      </c>
    </row>
    <row r="104" spans="1:8" x14ac:dyDescent="0.25">
      <c r="A104" s="9">
        <f t="shared" si="6"/>
        <v>81</v>
      </c>
      <c r="B104" s="10">
        <f>IF($D$10="End of the Period",IF(A104="","",IF(OR(payment_frequency="Weekly",payment_frequency="Bi-weekly",payment_frequency="Semi-monthly"),first_payment_date+A104*VLOOKUP(payment_frequency,periodic_table,2,0),EDATE(first_payment_date,A104*VLOOKUP(payment_frequency,periodic_table,2,0)))),IF(A104="","",IF(OR(payment_frequency="Weekly",payment_frequency="Bi-weekly",payment_frequency="Semi-monthly"),first_payment_date+(A104-1)*VLOOKUP(payment_frequency,periodic_table,2,0),EDATE(first_payment_date,(A104-1)*VLOOKUP(payment_frequency,periodic_table,2,0)))))</f>
        <v>45270</v>
      </c>
      <c r="C104" s="12">
        <f t="shared" si="7"/>
        <v>1791.0776461953938</v>
      </c>
      <c r="D104" s="27">
        <f t="shared" si="8"/>
        <v>0</v>
      </c>
      <c r="E104" s="28"/>
      <c r="F104" s="12">
        <f t="shared" si="9"/>
        <v>549.28662248316391</v>
      </c>
      <c r="G104" s="12">
        <f t="shared" si="10"/>
        <v>1241.7910237122298</v>
      </c>
      <c r="H104" s="33">
        <f t="shared" si="11"/>
        <v>108615.53347292291</v>
      </c>
    </row>
    <row r="105" spans="1:8" x14ac:dyDescent="0.25">
      <c r="A105" s="9">
        <f t="shared" si="6"/>
        <v>82</v>
      </c>
      <c r="B105" s="10">
        <f>IF($D$10="End of the Period",IF(A105="","",IF(OR(payment_frequency="Weekly",payment_frequency="Bi-weekly",payment_frequency="Semi-monthly"),first_payment_date+A105*VLOOKUP(payment_frequency,periodic_table,2,0),EDATE(first_payment_date,A105*VLOOKUP(payment_frequency,periodic_table,2,0)))),IF(A105="","",IF(OR(payment_frequency="Weekly",payment_frequency="Bi-weekly",payment_frequency="Semi-monthly"),first_payment_date+(A105-1)*VLOOKUP(payment_frequency,periodic_table,2,0),EDATE(first_payment_date,(A105-1)*VLOOKUP(payment_frequency,periodic_table,2,0)))))</f>
        <v>45301</v>
      </c>
      <c r="C105" s="12">
        <f t="shared" si="7"/>
        <v>1791.0776461953938</v>
      </c>
      <c r="D105" s="27">
        <f t="shared" si="8"/>
        <v>200</v>
      </c>
      <c r="E105" s="28"/>
      <c r="F105" s="12">
        <f t="shared" si="9"/>
        <v>543.07766736460292</v>
      </c>
      <c r="G105" s="12">
        <f t="shared" si="10"/>
        <v>1447.999978830791</v>
      </c>
      <c r="H105" s="33">
        <f t="shared" si="11"/>
        <v>107167.53349409212</v>
      </c>
    </row>
    <row r="106" spans="1:8" x14ac:dyDescent="0.25">
      <c r="A106" s="9">
        <f t="shared" si="6"/>
        <v>83</v>
      </c>
      <c r="B106" s="10">
        <f>IF($D$10="End of the Period",IF(A106="","",IF(OR(payment_frequency="Weekly",payment_frequency="Bi-weekly",payment_frequency="Semi-monthly"),first_payment_date+A106*VLOOKUP(payment_frequency,periodic_table,2,0),EDATE(first_payment_date,A106*VLOOKUP(payment_frequency,periodic_table,2,0)))),IF(A106="","",IF(OR(payment_frequency="Weekly",payment_frequency="Bi-weekly",payment_frequency="Semi-monthly"),first_payment_date+(A106-1)*VLOOKUP(payment_frequency,periodic_table,2,0),EDATE(first_payment_date,(A106-1)*VLOOKUP(payment_frequency,periodic_table,2,0)))))</f>
        <v>45332</v>
      </c>
      <c r="C106" s="12">
        <f t="shared" si="7"/>
        <v>1791.0776461953938</v>
      </c>
      <c r="D106" s="27">
        <f t="shared" si="8"/>
        <v>0</v>
      </c>
      <c r="E106" s="28"/>
      <c r="F106" s="12">
        <f t="shared" si="9"/>
        <v>535.83766747044911</v>
      </c>
      <c r="G106" s="12">
        <f t="shared" si="10"/>
        <v>1255.2399787249446</v>
      </c>
      <c r="H106" s="33">
        <f t="shared" si="11"/>
        <v>105912.29351536717</v>
      </c>
    </row>
    <row r="107" spans="1:8" x14ac:dyDescent="0.25">
      <c r="A107" s="9">
        <f t="shared" si="6"/>
        <v>84</v>
      </c>
      <c r="B107" s="10">
        <f>IF($D$10="End of the Period",IF(A107="","",IF(OR(payment_frequency="Weekly",payment_frequency="Bi-weekly",payment_frequency="Semi-monthly"),first_payment_date+A107*VLOOKUP(payment_frequency,periodic_table,2,0),EDATE(first_payment_date,A107*VLOOKUP(payment_frequency,periodic_table,2,0)))),IF(A107="","",IF(OR(payment_frequency="Weekly",payment_frequency="Bi-weekly",payment_frequency="Semi-monthly"),first_payment_date+(A107-1)*VLOOKUP(payment_frequency,periodic_table,2,0),EDATE(first_payment_date,(A107-1)*VLOOKUP(payment_frequency,periodic_table,2,0)))))</f>
        <v>45361</v>
      </c>
      <c r="C107" s="12">
        <f t="shared" si="7"/>
        <v>1791.0776461953938</v>
      </c>
      <c r="D107" s="27">
        <f t="shared" si="8"/>
        <v>200</v>
      </c>
      <c r="E107" s="28"/>
      <c r="F107" s="12">
        <f t="shared" si="9"/>
        <v>529.56146757682461</v>
      </c>
      <c r="G107" s="12">
        <f t="shared" si="10"/>
        <v>1461.516178618569</v>
      </c>
      <c r="H107" s="33">
        <f t="shared" si="11"/>
        <v>104450.77733674861</v>
      </c>
    </row>
    <row r="108" spans="1:8" x14ac:dyDescent="0.25">
      <c r="A108" s="9">
        <f t="shared" si="6"/>
        <v>85</v>
      </c>
      <c r="B108" s="10">
        <f>IF($D$10="End of the Period",IF(A108="","",IF(OR(payment_frequency="Weekly",payment_frequency="Bi-weekly",payment_frequency="Semi-monthly"),first_payment_date+A108*VLOOKUP(payment_frequency,periodic_table,2,0),EDATE(first_payment_date,A108*VLOOKUP(payment_frequency,periodic_table,2,0)))),IF(A108="","",IF(OR(payment_frequency="Weekly",payment_frequency="Bi-weekly",payment_frequency="Semi-monthly"),first_payment_date+(A108-1)*VLOOKUP(payment_frequency,periodic_table,2,0),EDATE(first_payment_date,(A108-1)*VLOOKUP(payment_frequency,periodic_table,2,0)))))</f>
        <v>45392</v>
      </c>
      <c r="C108" s="12">
        <f t="shared" si="7"/>
        <v>1791.0776461953938</v>
      </c>
      <c r="D108" s="27">
        <f t="shared" si="8"/>
        <v>0</v>
      </c>
      <c r="E108" s="28"/>
      <c r="F108" s="12">
        <f t="shared" si="9"/>
        <v>522.25388668373193</v>
      </c>
      <c r="G108" s="12">
        <f t="shared" si="10"/>
        <v>1268.8237595116618</v>
      </c>
      <c r="H108" s="33">
        <f t="shared" si="11"/>
        <v>103181.95357723694</v>
      </c>
    </row>
    <row r="109" spans="1:8" x14ac:dyDescent="0.25">
      <c r="A109" s="9">
        <f t="shared" si="6"/>
        <v>86</v>
      </c>
      <c r="B109" s="10">
        <f>IF($D$10="End of the Period",IF(A109="","",IF(OR(payment_frequency="Weekly",payment_frequency="Bi-weekly",payment_frequency="Semi-monthly"),first_payment_date+A109*VLOOKUP(payment_frequency,periodic_table,2,0),EDATE(first_payment_date,A109*VLOOKUP(payment_frequency,periodic_table,2,0)))),IF(A109="","",IF(OR(payment_frequency="Weekly",payment_frequency="Bi-weekly",payment_frequency="Semi-monthly"),first_payment_date+(A109-1)*VLOOKUP(payment_frequency,periodic_table,2,0),EDATE(first_payment_date,(A109-1)*VLOOKUP(payment_frequency,periodic_table,2,0)))))</f>
        <v>45422</v>
      </c>
      <c r="C109" s="12">
        <f t="shared" si="7"/>
        <v>1791.0776461953938</v>
      </c>
      <c r="D109" s="27">
        <f t="shared" si="8"/>
        <v>200</v>
      </c>
      <c r="E109" s="28"/>
      <c r="F109" s="12">
        <f t="shared" si="9"/>
        <v>515.90976788617377</v>
      </c>
      <c r="G109" s="12">
        <f t="shared" si="10"/>
        <v>1475.16787830922</v>
      </c>
      <c r="H109" s="33">
        <f t="shared" si="11"/>
        <v>101706.78569892772</v>
      </c>
    </row>
    <row r="110" spans="1:8" x14ac:dyDescent="0.25">
      <c r="A110" s="9">
        <f t="shared" si="6"/>
        <v>87</v>
      </c>
      <c r="B110" s="10">
        <f>IF($D$10="End of the Period",IF(A110="","",IF(OR(payment_frequency="Weekly",payment_frequency="Bi-weekly",payment_frequency="Semi-monthly"),first_payment_date+A110*VLOOKUP(payment_frequency,periodic_table,2,0),EDATE(first_payment_date,A110*VLOOKUP(payment_frequency,periodic_table,2,0)))),IF(A110="","",IF(OR(payment_frequency="Weekly",payment_frequency="Bi-weekly",payment_frequency="Semi-monthly"),first_payment_date+(A110-1)*VLOOKUP(payment_frequency,periodic_table,2,0),EDATE(first_payment_date,(A110-1)*VLOOKUP(payment_frequency,periodic_table,2,0)))))</f>
        <v>45453</v>
      </c>
      <c r="C110" s="12">
        <f t="shared" si="7"/>
        <v>1791.0776461953938</v>
      </c>
      <c r="D110" s="27">
        <f t="shared" si="8"/>
        <v>0</v>
      </c>
      <c r="E110" s="28"/>
      <c r="F110" s="12">
        <f t="shared" si="9"/>
        <v>508.53392849462779</v>
      </c>
      <c r="G110" s="12">
        <f t="shared" si="10"/>
        <v>1282.5437177007659</v>
      </c>
      <c r="H110" s="33">
        <f t="shared" si="11"/>
        <v>100424.24198122695</v>
      </c>
    </row>
    <row r="111" spans="1:8" x14ac:dyDescent="0.25">
      <c r="A111" s="9">
        <f t="shared" ref="A111:A174" si="12">IFERROR(IF(H110&lt;=0,"",A110+1),"")</f>
        <v>88</v>
      </c>
      <c r="B111" s="10">
        <f>IF($D$10="End of the Period",IF(A111="","",IF(OR(payment_frequency="Weekly",payment_frequency="Bi-weekly",payment_frequency="Semi-monthly"),first_payment_date+A111*VLOOKUP(payment_frequency,periodic_table,2,0),EDATE(first_payment_date,A111*VLOOKUP(payment_frequency,periodic_table,2,0)))),IF(A111="","",IF(OR(payment_frequency="Weekly",payment_frequency="Bi-weekly",payment_frequency="Semi-monthly"),first_payment_date+(A111-1)*VLOOKUP(payment_frequency,periodic_table,2,0),EDATE(first_payment_date,(A111-1)*VLOOKUP(payment_frequency,periodic_table,2,0)))))</f>
        <v>45483</v>
      </c>
      <c r="C111" s="12">
        <f t="shared" si="7"/>
        <v>1791.0776461953938</v>
      </c>
      <c r="D111" s="27">
        <f t="shared" si="8"/>
        <v>200</v>
      </c>
      <c r="E111" s="28"/>
      <c r="F111" s="12">
        <f t="shared" si="9"/>
        <v>502.12120990612408</v>
      </c>
      <c r="G111" s="12">
        <f t="shared" si="10"/>
        <v>1488.9564362892697</v>
      </c>
      <c r="H111" s="33">
        <f t="shared" si="11"/>
        <v>98935.28554493768</v>
      </c>
    </row>
    <row r="112" spans="1:8" x14ac:dyDescent="0.25">
      <c r="A112" s="9">
        <f t="shared" si="12"/>
        <v>89</v>
      </c>
      <c r="B112" s="10">
        <f>IF($D$10="End of the Period",IF(A112="","",IF(OR(payment_frequency="Weekly",payment_frequency="Bi-weekly",payment_frequency="Semi-monthly"),first_payment_date+A112*VLOOKUP(payment_frequency,periodic_table,2,0),EDATE(first_payment_date,A112*VLOOKUP(payment_frequency,periodic_table,2,0)))),IF(A112="","",IF(OR(payment_frequency="Weekly",payment_frequency="Bi-weekly",payment_frequency="Semi-monthly"),first_payment_date+(A112-1)*VLOOKUP(payment_frequency,periodic_table,2,0),EDATE(first_payment_date,(A112-1)*VLOOKUP(payment_frequency,periodic_table,2,0)))))</f>
        <v>45514</v>
      </c>
      <c r="C112" s="12">
        <f t="shared" si="7"/>
        <v>1791.0776461953938</v>
      </c>
      <c r="D112" s="27">
        <f t="shared" si="8"/>
        <v>0</v>
      </c>
      <c r="E112" s="28"/>
      <c r="F112" s="12">
        <f t="shared" si="9"/>
        <v>494.67642772467786</v>
      </c>
      <c r="G112" s="12">
        <f t="shared" si="10"/>
        <v>1296.4012184707158</v>
      </c>
      <c r="H112" s="33">
        <f t="shared" si="11"/>
        <v>97638.88432646697</v>
      </c>
    </row>
    <row r="113" spans="1:8" x14ac:dyDescent="0.25">
      <c r="A113" s="9">
        <f t="shared" si="12"/>
        <v>90</v>
      </c>
      <c r="B113" s="10">
        <f>IF($D$10="End of the Period",IF(A113="","",IF(OR(payment_frequency="Weekly",payment_frequency="Bi-weekly",payment_frequency="Semi-monthly"),first_payment_date+A113*VLOOKUP(payment_frequency,periodic_table,2,0),EDATE(first_payment_date,A113*VLOOKUP(payment_frequency,periodic_table,2,0)))),IF(A113="","",IF(OR(payment_frequency="Weekly",payment_frequency="Bi-weekly",payment_frequency="Semi-monthly"),first_payment_date+(A113-1)*VLOOKUP(payment_frequency,periodic_table,2,0),EDATE(first_payment_date,(A113-1)*VLOOKUP(payment_frequency,periodic_table,2,0)))))</f>
        <v>45545</v>
      </c>
      <c r="C113" s="12">
        <f t="shared" si="7"/>
        <v>1791.0776461953938</v>
      </c>
      <c r="D113" s="27">
        <f t="shared" si="8"/>
        <v>200</v>
      </c>
      <c r="E113" s="28"/>
      <c r="F113" s="12">
        <f t="shared" si="9"/>
        <v>488.19442163232446</v>
      </c>
      <c r="G113" s="12">
        <f t="shared" si="10"/>
        <v>1502.8832245630692</v>
      </c>
      <c r="H113" s="33">
        <f t="shared" si="11"/>
        <v>96136.001101903908</v>
      </c>
    </row>
    <row r="114" spans="1:8" x14ac:dyDescent="0.25">
      <c r="A114" s="9">
        <f t="shared" si="12"/>
        <v>91</v>
      </c>
      <c r="B114" s="10">
        <f>IF($D$10="End of the Period",IF(A114="","",IF(OR(payment_frequency="Weekly",payment_frequency="Bi-weekly",payment_frequency="Semi-monthly"),first_payment_date+A114*VLOOKUP(payment_frequency,periodic_table,2,0),EDATE(first_payment_date,A114*VLOOKUP(payment_frequency,periodic_table,2,0)))),IF(A114="","",IF(OR(payment_frequency="Weekly",payment_frequency="Bi-weekly",payment_frequency="Semi-monthly"),first_payment_date+(A114-1)*VLOOKUP(payment_frequency,periodic_table,2,0),EDATE(first_payment_date,(A114-1)*VLOOKUP(payment_frequency,periodic_table,2,0)))))</f>
        <v>45575</v>
      </c>
      <c r="C114" s="12">
        <f t="shared" si="7"/>
        <v>1791.0776461953938</v>
      </c>
      <c r="D114" s="27">
        <f t="shared" si="8"/>
        <v>0</v>
      </c>
      <c r="E114" s="28"/>
      <c r="F114" s="12">
        <f t="shared" si="9"/>
        <v>480.68000550950927</v>
      </c>
      <c r="G114" s="12">
        <f t="shared" si="10"/>
        <v>1310.3976406858844</v>
      </c>
      <c r="H114" s="33">
        <f t="shared" si="11"/>
        <v>94825.603461218023</v>
      </c>
    </row>
    <row r="115" spans="1:8" x14ac:dyDescent="0.25">
      <c r="A115" s="9">
        <f t="shared" si="12"/>
        <v>92</v>
      </c>
      <c r="B115" s="10">
        <f>IF($D$10="End of the Period",IF(A115="","",IF(OR(payment_frequency="Weekly",payment_frequency="Bi-weekly",payment_frequency="Semi-monthly"),first_payment_date+A115*VLOOKUP(payment_frequency,periodic_table,2,0),EDATE(first_payment_date,A115*VLOOKUP(payment_frequency,periodic_table,2,0)))),IF(A115="","",IF(OR(payment_frequency="Weekly",payment_frequency="Bi-weekly",payment_frequency="Semi-monthly"),first_payment_date+(A115-1)*VLOOKUP(payment_frequency,periodic_table,2,0),EDATE(first_payment_date,(A115-1)*VLOOKUP(payment_frequency,periodic_table,2,0)))))</f>
        <v>45606</v>
      </c>
      <c r="C115" s="12">
        <f t="shared" si="7"/>
        <v>1791.0776461953938</v>
      </c>
      <c r="D115" s="27">
        <f t="shared" si="8"/>
        <v>200</v>
      </c>
      <c r="E115" s="28"/>
      <c r="F115" s="12">
        <f t="shared" si="9"/>
        <v>474.12801730607998</v>
      </c>
      <c r="G115" s="12">
        <f t="shared" si="10"/>
        <v>1516.9496288893138</v>
      </c>
      <c r="H115" s="33">
        <f t="shared" si="11"/>
        <v>93308.65383232871</v>
      </c>
    </row>
    <row r="116" spans="1:8" x14ac:dyDescent="0.25">
      <c r="A116" s="9">
        <f t="shared" si="12"/>
        <v>93</v>
      </c>
      <c r="B116" s="10">
        <f>IF($D$10="End of the Period",IF(A116="","",IF(OR(payment_frequency="Weekly",payment_frequency="Bi-weekly",payment_frequency="Semi-monthly"),first_payment_date+A116*VLOOKUP(payment_frequency,periodic_table,2,0),EDATE(first_payment_date,A116*VLOOKUP(payment_frequency,periodic_table,2,0)))),IF(A116="","",IF(OR(payment_frequency="Weekly",payment_frequency="Bi-weekly",payment_frequency="Semi-monthly"),first_payment_date+(A116-1)*VLOOKUP(payment_frequency,periodic_table,2,0),EDATE(first_payment_date,(A116-1)*VLOOKUP(payment_frequency,periodic_table,2,0)))))</f>
        <v>45636</v>
      </c>
      <c r="C116" s="12">
        <f t="shared" si="7"/>
        <v>1791.0776461953938</v>
      </c>
      <c r="D116" s="27">
        <f t="shared" si="8"/>
        <v>0</v>
      </c>
      <c r="E116" s="28"/>
      <c r="F116" s="12">
        <f t="shared" si="9"/>
        <v>466.54326916163359</v>
      </c>
      <c r="G116" s="12">
        <f t="shared" si="10"/>
        <v>1324.5343770337602</v>
      </c>
      <c r="H116" s="33">
        <f t="shared" si="11"/>
        <v>91984.119455294946</v>
      </c>
    </row>
    <row r="117" spans="1:8" x14ac:dyDescent="0.25">
      <c r="A117" s="9">
        <f t="shared" si="12"/>
        <v>94</v>
      </c>
      <c r="B117" s="10">
        <f>IF($D$10="End of the Period",IF(A117="","",IF(OR(payment_frequency="Weekly",payment_frequency="Bi-weekly",payment_frequency="Semi-monthly"),first_payment_date+A117*VLOOKUP(payment_frequency,periodic_table,2,0),EDATE(first_payment_date,A117*VLOOKUP(payment_frequency,periodic_table,2,0)))),IF(A117="","",IF(OR(payment_frequency="Weekly",payment_frequency="Bi-weekly",payment_frequency="Semi-monthly"),first_payment_date+(A117-1)*VLOOKUP(payment_frequency,periodic_table,2,0),EDATE(first_payment_date,(A117-1)*VLOOKUP(payment_frequency,periodic_table,2,0)))))</f>
        <v>45667</v>
      </c>
      <c r="C117" s="12">
        <f t="shared" si="7"/>
        <v>1791.0776461953938</v>
      </c>
      <c r="D117" s="27">
        <f t="shared" si="8"/>
        <v>200</v>
      </c>
      <c r="E117" s="28"/>
      <c r="F117" s="12">
        <f t="shared" si="9"/>
        <v>459.92059727646495</v>
      </c>
      <c r="G117" s="12">
        <f t="shared" si="10"/>
        <v>1531.1570489189289</v>
      </c>
      <c r="H117" s="33">
        <f t="shared" si="11"/>
        <v>90452.962406376013</v>
      </c>
    </row>
    <row r="118" spans="1:8" x14ac:dyDescent="0.25">
      <c r="A118" s="9">
        <f t="shared" si="12"/>
        <v>95</v>
      </c>
      <c r="B118" s="10">
        <f>IF($D$10="End of the Period",IF(A118="","",IF(OR(payment_frequency="Weekly",payment_frequency="Bi-weekly",payment_frequency="Semi-monthly"),first_payment_date+A118*VLOOKUP(payment_frequency,periodic_table,2,0),EDATE(first_payment_date,A118*VLOOKUP(payment_frequency,periodic_table,2,0)))),IF(A118="","",IF(OR(payment_frequency="Weekly",payment_frequency="Bi-weekly",payment_frequency="Semi-monthly"),first_payment_date+(A118-1)*VLOOKUP(payment_frequency,periodic_table,2,0),EDATE(first_payment_date,(A118-1)*VLOOKUP(payment_frequency,periodic_table,2,0)))))</f>
        <v>45698</v>
      </c>
      <c r="C118" s="12">
        <f t="shared" si="7"/>
        <v>1791.0776461953938</v>
      </c>
      <c r="D118" s="27">
        <f t="shared" si="8"/>
        <v>0</v>
      </c>
      <c r="E118" s="28"/>
      <c r="F118" s="12">
        <f t="shared" si="9"/>
        <v>452.26481203187041</v>
      </c>
      <c r="G118" s="12">
        <f t="shared" si="10"/>
        <v>1338.8128341635233</v>
      </c>
      <c r="H118" s="33">
        <f t="shared" si="11"/>
        <v>89114.149572212496</v>
      </c>
    </row>
    <row r="119" spans="1:8" x14ac:dyDescent="0.25">
      <c r="A119" s="9">
        <f t="shared" si="12"/>
        <v>96</v>
      </c>
      <c r="B119" s="10">
        <f>IF($D$10="End of the Period",IF(A119="","",IF(OR(payment_frequency="Weekly",payment_frequency="Bi-weekly",payment_frequency="Semi-monthly"),first_payment_date+A119*VLOOKUP(payment_frequency,periodic_table,2,0),EDATE(first_payment_date,A119*VLOOKUP(payment_frequency,periodic_table,2,0)))),IF(A119="","",IF(OR(payment_frequency="Weekly",payment_frequency="Bi-weekly",payment_frequency="Semi-monthly"),first_payment_date+(A119-1)*VLOOKUP(payment_frequency,periodic_table,2,0),EDATE(first_payment_date,(A119-1)*VLOOKUP(payment_frequency,periodic_table,2,0)))))</f>
        <v>45726</v>
      </c>
      <c r="C119" s="12">
        <f t="shared" si="7"/>
        <v>1791.0776461953938</v>
      </c>
      <c r="D119" s="27">
        <f t="shared" si="8"/>
        <v>200</v>
      </c>
      <c r="E119" s="28"/>
      <c r="F119" s="12">
        <f t="shared" si="9"/>
        <v>445.57074786105301</v>
      </c>
      <c r="G119" s="12">
        <f t="shared" si="10"/>
        <v>1545.5068983343408</v>
      </c>
      <c r="H119" s="33">
        <f t="shared" si="11"/>
        <v>87568.642673878159</v>
      </c>
    </row>
    <row r="120" spans="1:8" x14ac:dyDescent="0.25">
      <c r="A120" s="9">
        <f t="shared" si="12"/>
        <v>97</v>
      </c>
      <c r="B120" s="10">
        <f>IF($D$10="End of the Period",IF(A120="","",IF(OR(payment_frequency="Weekly",payment_frequency="Bi-weekly",payment_frequency="Semi-monthly"),first_payment_date+A120*VLOOKUP(payment_frequency,periodic_table,2,0),EDATE(first_payment_date,A120*VLOOKUP(payment_frequency,periodic_table,2,0)))),IF(A120="","",IF(OR(payment_frequency="Weekly",payment_frequency="Bi-weekly",payment_frequency="Semi-monthly"),first_payment_date+(A120-1)*VLOOKUP(payment_frequency,periodic_table,2,0),EDATE(first_payment_date,(A120-1)*VLOOKUP(payment_frequency,periodic_table,2,0)))))</f>
        <v>45757</v>
      </c>
      <c r="C120" s="12">
        <f t="shared" si="7"/>
        <v>1791.0776461953938</v>
      </c>
      <c r="D120" s="27">
        <f t="shared" si="8"/>
        <v>0</v>
      </c>
      <c r="E120" s="28"/>
      <c r="F120" s="12">
        <f t="shared" si="9"/>
        <v>437.84321336938149</v>
      </c>
      <c r="G120" s="12">
        <f t="shared" si="10"/>
        <v>1353.2344328260124</v>
      </c>
      <c r="H120" s="33">
        <f t="shared" si="11"/>
        <v>86215.408241052151</v>
      </c>
    </row>
    <row r="121" spans="1:8" x14ac:dyDescent="0.25">
      <c r="A121" s="9">
        <f t="shared" si="12"/>
        <v>98</v>
      </c>
      <c r="B121" s="10">
        <f>IF($D$10="End of the Period",IF(A121="","",IF(OR(payment_frequency="Weekly",payment_frequency="Bi-weekly",payment_frequency="Semi-monthly"),first_payment_date+A121*VLOOKUP(payment_frequency,periodic_table,2,0),EDATE(first_payment_date,A121*VLOOKUP(payment_frequency,periodic_table,2,0)))),IF(A121="","",IF(OR(payment_frequency="Weekly",payment_frequency="Bi-weekly",payment_frequency="Semi-monthly"),first_payment_date+(A121-1)*VLOOKUP(payment_frequency,periodic_table,2,0),EDATE(first_payment_date,(A121-1)*VLOOKUP(payment_frequency,periodic_table,2,0)))))</f>
        <v>45787</v>
      </c>
      <c r="C121" s="12">
        <f t="shared" si="7"/>
        <v>1791.0776461953938</v>
      </c>
      <c r="D121" s="27">
        <f t="shared" si="8"/>
        <v>200</v>
      </c>
      <c r="E121" s="28"/>
      <c r="F121" s="12">
        <f t="shared" si="9"/>
        <v>431.07704120525159</v>
      </c>
      <c r="G121" s="12">
        <f t="shared" si="10"/>
        <v>1560.0006049901422</v>
      </c>
      <c r="H121" s="33">
        <f t="shared" si="11"/>
        <v>84655.407636062009</v>
      </c>
    </row>
    <row r="122" spans="1:8" x14ac:dyDescent="0.25">
      <c r="A122" s="9">
        <f t="shared" si="12"/>
        <v>99</v>
      </c>
      <c r="B122" s="10">
        <f>IF($D$10="End of the Period",IF(A122="","",IF(OR(payment_frequency="Weekly",payment_frequency="Bi-weekly",payment_frequency="Semi-monthly"),first_payment_date+A122*VLOOKUP(payment_frequency,periodic_table,2,0),EDATE(first_payment_date,A122*VLOOKUP(payment_frequency,periodic_table,2,0)))),IF(A122="","",IF(OR(payment_frequency="Weekly",payment_frequency="Bi-weekly",payment_frequency="Semi-monthly"),first_payment_date+(A122-1)*VLOOKUP(payment_frequency,periodic_table,2,0),EDATE(first_payment_date,(A122-1)*VLOOKUP(payment_frequency,periodic_table,2,0)))))</f>
        <v>45818</v>
      </c>
      <c r="C122" s="12">
        <f t="shared" si="7"/>
        <v>1791.0776461953938</v>
      </c>
      <c r="D122" s="27">
        <f t="shared" si="8"/>
        <v>0</v>
      </c>
      <c r="E122" s="28"/>
      <c r="F122" s="12">
        <f t="shared" si="9"/>
        <v>423.27703818030102</v>
      </c>
      <c r="G122" s="12">
        <f t="shared" si="10"/>
        <v>1367.8006080150926</v>
      </c>
      <c r="H122" s="33">
        <f t="shared" si="11"/>
        <v>83287.607028046914</v>
      </c>
    </row>
    <row r="123" spans="1:8" x14ac:dyDescent="0.25">
      <c r="A123" s="9">
        <f t="shared" si="12"/>
        <v>100</v>
      </c>
      <c r="B123" s="10">
        <f>IF($D$10="End of the Period",IF(A123="","",IF(OR(payment_frequency="Weekly",payment_frequency="Bi-weekly",payment_frequency="Semi-monthly"),first_payment_date+A123*VLOOKUP(payment_frequency,periodic_table,2,0),EDATE(first_payment_date,A123*VLOOKUP(payment_frequency,periodic_table,2,0)))),IF(A123="","",IF(OR(payment_frequency="Weekly",payment_frequency="Bi-weekly",payment_frequency="Semi-monthly"),first_payment_date+(A123-1)*VLOOKUP(payment_frequency,periodic_table,2,0),EDATE(first_payment_date,(A123-1)*VLOOKUP(payment_frequency,periodic_table,2,0)))))</f>
        <v>45848</v>
      </c>
      <c r="C123" s="12">
        <f t="shared" si="7"/>
        <v>1791.0776461953938</v>
      </c>
      <c r="D123" s="27">
        <f t="shared" si="8"/>
        <v>200</v>
      </c>
      <c r="E123" s="28"/>
      <c r="F123" s="12">
        <f t="shared" si="9"/>
        <v>416.43803514022568</v>
      </c>
      <c r="G123" s="12">
        <f t="shared" si="10"/>
        <v>1574.6396110551682</v>
      </c>
      <c r="H123" s="33">
        <f t="shared" si="11"/>
        <v>81712.967416991742</v>
      </c>
    </row>
    <row r="124" spans="1:8" x14ac:dyDescent="0.25">
      <c r="A124" s="9">
        <f t="shared" si="12"/>
        <v>101</v>
      </c>
      <c r="B124" s="10">
        <f>IF($D$10="End of the Period",IF(A124="","",IF(OR(payment_frequency="Weekly",payment_frequency="Bi-weekly",payment_frequency="Semi-monthly"),first_payment_date+A124*VLOOKUP(payment_frequency,periodic_table,2,0),EDATE(first_payment_date,A124*VLOOKUP(payment_frequency,periodic_table,2,0)))),IF(A124="","",IF(OR(payment_frequency="Weekly",payment_frequency="Bi-weekly",payment_frequency="Semi-monthly"),first_payment_date+(A124-1)*VLOOKUP(payment_frequency,periodic_table,2,0),EDATE(first_payment_date,(A124-1)*VLOOKUP(payment_frequency,periodic_table,2,0)))))</f>
        <v>45879</v>
      </c>
      <c r="C124" s="12">
        <f t="shared" si="7"/>
        <v>1791.0776461953938</v>
      </c>
      <c r="D124" s="27">
        <f t="shared" si="8"/>
        <v>0</v>
      </c>
      <c r="E124" s="28"/>
      <c r="F124" s="12">
        <f t="shared" si="9"/>
        <v>408.56483708495</v>
      </c>
      <c r="G124" s="12">
        <f t="shared" si="10"/>
        <v>1382.5128091104439</v>
      </c>
      <c r="H124" s="33">
        <f t="shared" si="11"/>
        <v>80330.4546078813</v>
      </c>
    </row>
    <row r="125" spans="1:8" x14ac:dyDescent="0.25">
      <c r="A125" s="9">
        <f t="shared" si="12"/>
        <v>102</v>
      </c>
      <c r="B125" s="10">
        <f>IF($D$10="End of the Period",IF(A125="","",IF(OR(payment_frequency="Weekly",payment_frequency="Bi-weekly",payment_frequency="Semi-monthly"),first_payment_date+A125*VLOOKUP(payment_frequency,periodic_table,2,0),EDATE(first_payment_date,A125*VLOOKUP(payment_frequency,periodic_table,2,0)))),IF(A125="","",IF(OR(payment_frequency="Weekly",payment_frequency="Bi-weekly",payment_frequency="Semi-monthly"),first_payment_date+(A125-1)*VLOOKUP(payment_frequency,periodic_table,2,0),EDATE(first_payment_date,(A125-1)*VLOOKUP(payment_frequency,periodic_table,2,0)))))</f>
        <v>45910</v>
      </c>
      <c r="C125" s="12">
        <f t="shared" si="7"/>
        <v>1791.0776461953938</v>
      </c>
      <c r="D125" s="27">
        <f t="shared" si="8"/>
        <v>200</v>
      </c>
      <c r="E125" s="28"/>
      <c r="F125" s="12">
        <f t="shared" si="9"/>
        <v>401.65227303939793</v>
      </c>
      <c r="G125" s="12">
        <f t="shared" si="10"/>
        <v>1589.4253731559959</v>
      </c>
      <c r="H125" s="33">
        <f t="shared" si="11"/>
        <v>78741.029234725298</v>
      </c>
    </row>
    <row r="126" spans="1:8" x14ac:dyDescent="0.25">
      <c r="A126" s="9">
        <f t="shared" si="12"/>
        <v>103</v>
      </c>
      <c r="B126" s="10">
        <f>IF($D$10="End of the Period",IF(A126="","",IF(OR(payment_frequency="Weekly",payment_frequency="Bi-weekly",payment_frequency="Semi-monthly"),first_payment_date+A126*VLOOKUP(payment_frequency,periodic_table,2,0),EDATE(first_payment_date,A126*VLOOKUP(payment_frequency,periodic_table,2,0)))),IF(A126="","",IF(OR(payment_frequency="Weekly",payment_frequency="Bi-weekly",payment_frequency="Semi-monthly"),first_payment_date+(A126-1)*VLOOKUP(payment_frequency,periodic_table,2,0),EDATE(first_payment_date,(A126-1)*VLOOKUP(payment_frequency,periodic_table,2,0)))))</f>
        <v>45940</v>
      </c>
      <c r="C126" s="12">
        <f t="shared" si="7"/>
        <v>1791.0776461953938</v>
      </c>
      <c r="D126" s="27">
        <f t="shared" si="8"/>
        <v>0</v>
      </c>
      <c r="E126" s="28"/>
      <c r="F126" s="12">
        <f t="shared" si="9"/>
        <v>393.70514617361812</v>
      </c>
      <c r="G126" s="12">
        <f t="shared" si="10"/>
        <v>1397.3725000217755</v>
      </c>
      <c r="H126" s="33">
        <f t="shared" si="11"/>
        <v>77343.656734703516</v>
      </c>
    </row>
    <row r="127" spans="1:8" x14ac:dyDescent="0.25">
      <c r="A127" s="9">
        <f t="shared" si="12"/>
        <v>104</v>
      </c>
      <c r="B127" s="10">
        <f>IF($D$10="End of the Period",IF(A127="","",IF(OR(payment_frequency="Weekly",payment_frequency="Bi-weekly",payment_frequency="Semi-monthly"),first_payment_date+A127*VLOOKUP(payment_frequency,periodic_table,2,0),EDATE(first_payment_date,A127*VLOOKUP(payment_frequency,periodic_table,2,0)))),IF(A127="","",IF(OR(payment_frequency="Weekly",payment_frequency="Bi-weekly",payment_frequency="Semi-monthly"),first_payment_date+(A127-1)*VLOOKUP(payment_frequency,periodic_table,2,0),EDATE(first_payment_date,(A127-1)*VLOOKUP(payment_frequency,periodic_table,2,0)))))</f>
        <v>45971</v>
      </c>
      <c r="C127" s="12">
        <f t="shared" si="7"/>
        <v>1791.0776461953938</v>
      </c>
      <c r="D127" s="27">
        <f t="shared" si="8"/>
        <v>200</v>
      </c>
      <c r="E127" s="28"/>
      <c r="F127" s="12">
        <f t="shared" si="9"/>
        <v>386.71828367350935</v>
      </c>
      <c r="G127" s="12">
        <f t="shared" si="10"/>
        <v>1604.3593625218843</v>
      </c>
      <c r="H127" s="33">
        <f t="shared" si="11"/>
        <v>75739.297372181638</v>
      </c>
    </row>
    <row r="128" spans="1:8" x14ac:dyDescent="0.25">
      <c r="A128" s="9">
        <f t="shared" si="12"/>
        <v>105</v>
      </c>
      <c r="B128" s="10">
        <f>IF($D$10="End of the Period",IF(A128="","",IF(OR(payment_frequency="Weekly",payment_frequency="Bi-weekly",payment_frequency="Semi-monthly"),first_payment_date+A128*VLOOKUP(payment_frequency,periodic_table,2,0),EDATE(first_payment_date,A128*VLOOKUP(payment_frequency,periodic_table,2,0)))),IF(A128="","",IF(OR(payment_frequency="Weekly",payment_frequency="Bi-weekly",payment_frequency="Semi-monthly"),first_payment_date+(A128-1)*VLOOKUP(payment_frequency,periodic_table,2,0),EDATE(first_payment_date,(A128-1)*VLOOKUP(payment_frequency,periodic_table,2,0)))))</f>
        <v>46001</v>
      </c>
      <c r="C128" s="12">
        <f t="shared" si="7"/>
        <v>1791.0776461953938</v>
      </c>
      <c r="D128" s="27">
        <f t="shared" si="8"/>
        <v>0</v>
      </c>
      <c r="E128" s="28"/>
      <c r="F128" s="12">
        <f t="shared" si="9"/>
        <v>378.69648686090011</v>
      </c>
      <c r="G128" s="12">
        <f t="shared" si="10"/>
        <v>1412.3811593344935</v>
      </c>
      <c r="H128" s="33">
        <f t="shared" si="11"/>
        <v>74326.916212847151</v>
      </c>
    </row>
    <row r="129" spans="1:8" x14ac:dyDescent="0.25">
      <c r="A129" s="9">
        <f t="shared" si="12"/>
        <v>106</v>
      </c>
      <c r="B129" s="10">
        <f>IF($D$10="End of the Period",IF(A129="","",IF(OR(payment_frequency="Weekly",payment_frequency="Bi-weekly",payment_frequency="Semi-monthly"),first_payment_date+A129*VLOOKUP(payment_frequency,periodic_table,2,0),EDATE(first_payment_date,A129*VLOOKUP(payment_frequency,periodic_table,2,0)))),IF(A129="","",IF(OR(payment_frequency="Weekly",payment_frequency="Bi-weekly",payment_frequency="Semi-monthly"),first_payment_date+(A129-1)*VLOOKUP(payment_frequency,periodic_table,2,0),EDATE(first_payment_date,(A129-1)*VLOOKUP(payment_frequency,periodic_table,2,0)))))</f>
        <v>46032</v>
      </c>
      <c r="C129" s="12">
        <f t="shared" si="7"/>
        <v>1791.0776461953938</v>
      </c>
      <c r="D129" s="27">
        <f t="shared" si="8"/>
        <v>200</v>
      </c>
      <c r="E129" s="28"/>
      <c r="F129" s="12">
        <f t="shared" si="9"/>
        <v>371.63458106422786</v>
      </c>
      <c r="G129" s="12">
        <f t="shared" si="10"/>
        <v>1619.4430651311659</v>
      </c>
      <c r="H129" s="33">
        <f t="shared" si="11"/>
        <v>72707.47314771598</v>
      </c>
    </row>
    <row r="130" spans="1:8" x14ac:dyDescent="0.25">
      <c r="A130" s="9">
        <f t="shared" si="12"/>
        <v>107</v>
      </c>
      <c r="B130" s="10">
        <f>IF($D$10="End of the Period",IF(A130="","",IF(OR(payment_frequency="Weekly",payment_frequency="Bi-weekly",payment_frequency="Semi-monthly"),first_payment_date+A130*VLOOKUP(payment_frequency,periodic_table,2,0),EDATE(first_payment_date,A130*VLOOKUP(payment_frequency,periodic_table,2,0)))),IF(A130="","",IF(OR(payment_frequency="Weekly",payment_frequency="Bi-weekly",payment_frequency="Semi-monthly"),first_payment_date+(A130-1)*VLOOKUP(payment_frequency,periodic_table,2,0),EDATE(first_payment_date,(A130-1)*VLOOKUP(payment_frequency,periodic_table,2,0)))))</f>
        <v>46063</v>
      </c>
      <c r="C130" s="12">
        <f t="shared" si="7"/>
        <v>1791.0776461953938</v>
      </c>
      <c r="D130" s="27">
        <f t="shared" si="8"/>
        <v>0</v>
      </c>
      <c r="E130" s="28"/>
      <c r="F130" s="12">
        <f t="shared" si="9"/>
        <v>363.53736573857213</v>
      </c>
      <c r="G130" s="12">
        <f t="shared" si="10"/>
        <v>1427.5402804568216</v>
      </c>
      <c r="H130" s="33">
        <f t="shared" si="11"/>
        <v>71279.932867259166</v>
      </c>
    </row>
    <row r="131" spans="1:8" x14ac:dyDescent="0.25">
      <c r="A131" s="9">
        <f t="shared" si="12"/>
        <v>108</v>
      </c>
      <c r="B131" s="10">
        <f>IF($D$10="End of the Period",IF(A131="","",IF(OR(payment_frequency="Weekly",payment_frequency="Bi-weekly",payment_frequency="Semi-monthly"),first_payment_date+A131*VLOOKUP(payment_frequency,periodic_table,2,0),EDATE(first_payment_date,A131*VLOOKUP(payment_frequency,periodic_table,2,0)))),IF(A131="","",IF(OR(payment_frequency="Weekly",payment_frequency="Bi-weekly",payment_frequency="Semi-monthly"),first_payment_date+(A131-1)*VLOOKUP(payment_frequency,periodic_table,2,0),EDATE(first_payment_date,(A131-1)*VLOOKUP(payment_frequency,periodic_table,2,0)))))</f>
        <v>46091</v>
      </c>
      <c r="C131" s="12">
        <f t="shared" si="7"/>
        <v>1791.0776461953938</v>
      </c>
      <c r="D131" s="27">
        <f t="shared" si="8"/>
        <v>200</v>
      </c>
      <c r="E131" s="28"/>
      <c r="F131" s="12">
        <f t="shared" si="9"/>
        <v>356.39966433628825</v>
      </c>
      <c r="G131" s="12">
        <f t="shared" si="10"/>
        <v>1634.6779818591056</v>
      </c>
      <c r="H131" s="33">
        <f t="shared" si="11"/>
        <v>69645.254885400063</v>
      </c>
    </row>
    <row r="132" spans="1:8" x14ac:dyDescent="0.25">
      <c r="A132" s="9">
        <f t="shared" si="12"/>
        <v>109</v>
      </c>
      <c r="B132" s="10">
        <f>IF($D$10="End of the Period",IF(A132="","",IF(OR(payment_frequency="Weekly",payment_frequency="Bi-weekly",payment_frequency="Semi-monthly"),first_payment_date+A132*VLOOKUP(payment_frequency,periodic_table,2,0),EDATE(first_payment_date,A132*VLOOKUP(payment_frequency,periodic_table,2,0)))),IF(A132="","",IF(OR(payment_frequency="Weekly",payment_frequency="Bi-weekly",payment_frequency="Semi-monthly"),first_payment_date+(A132-1)*VLOOKUP(payment_frequency,periodic_table,2,0),EDATE(first_payment_date,(A132-1)*VLOOKUP(payment_frequency,periodic_table,2,0)))))</f>
        <v>46122</v>
      </c>
      <c r="C132" s="12">
        <f t="shared" si="7"/>
        <v>1791.0776461953938</v>
      </c>
      <c r="D132" s="27">
        <f t="shared" si="8"/>
        <v>0</v>
      </c>
      <c r="E132" s="28"/>
      <c r="F132" s="12">
        <f t="shared" si="9"/>
        <v>348.22627442699292</v>
      </c>
      <c r="G132" s="12">
        <f t="shared" si="10"/>
        <v>1442.8513717684009</v>
      </c>
      <c r="H132" s="33">
        <f t="shared" si="11"/>
        <v>68202.403513631667</v>
      </c>
    </row>
    <row r="133" spans="1:8" x14ac:dyDescent="0.25">
      <c r="A133" s="9">
        <f t="shared" si="12"/>
        <v>110</v>
      </c>
      <c r="B133" s="10">
        <f>IF($D$10="End of the Period",IF(A133="","",IF(OR(payment_frequency="Weekly",payment_frequency="Bi-weekly",payment_frequency="Semi-monthly"),first_payment_date+A133*VLOOKUP(payment_frequency,periodic_table,2,0),EDATE(first_payment_date,A133*VLOOKUP(payment_frequency,periodic_table,2,0)))),IF(A133="","",IF(OR(payment_frequency="Weekly",payment_frequency="Bi-weekly",payment_frequency="Semi-monthly"),first_payment_date+(A133-1)*VLOOKUP(payment_frequency,periodic_table,2,0),EDATE(first_payment_date,(A133-1)*VLOOKUP(payment_frequency,periodic_table,2,0)))))</f>
        <v>46152</v>
      </c>
      <c r="C133" s="12">
        <f t="shared" si="7"/>
        <v>1791.0776461953938</v>
      </c>
      <c r="D133" s="27">
        <f t="shared" si="8"/>
        <v>200</v>
      </c>
      <c r="E133" s="28"/>
      <c r="F133" s="12">
        <f t="shared" si="9"/>
        <v>341.01201756815107</v>
      </c>
      <c r="G133" s="12">
        <f t="shared" si="10"/>
        <v>1650.0656286272426</v>
      </c>
      <c r="H133" s="33">
        <f t="shared" si="11"/>
        <v>66552.337885004425</v>
      </c>
    </row>
    <row r="134" spans="1:8" x14ac:dyDescent="0.25">
      <c r="A134" s="9">
        <f t="shared" si="12"/>
        <v>111</v>
      </c>
      <c r="B134" s="10">
        <f>IF($D$10="End of the Period",IF(A134="","",IF(OR(payment_frequency="Weekly",payment_frequency="Bi-weekly",payment_frequency="Semi-monthly"),first_payment_date+A134*VLOOKUP(payment_frequency,periodic_table,2,0),EDATE(first_payment_date,A134*VLOOKUP(payment_frequency,periodic_table,2,0)))),IF(A134="","",IF(OR(payment_frequency="Weekly",payment_frequency="Bi-weekly",payment_frequency="Semi-monthly"),first_payment_date+(A134-1)*VLOOKUP(payment_frequency,periodic_table,2,0),EDATE(first_payment_date,(A134-1)*VLOOKUP(payment_frequency,periodic_table,2,0)))))</f>
        <v>46183</v>
      </c>
      <c r="C134" s="12">
        <f t="shared" si="7"/>
        <v>1791.0776461953938</v>
      </c>
      <c r="D134" s="27">
        <f t="shared" si="8"/>
        <v>0</v>
      </c>
      <c r="E134" s="28"/>
      <c r="F134" s="12">
        <f t="shared" si="9"/>
        <v>332.76168942501505</v>
      </c>
      <c r="G134" s="12">
        <f t="shared" si="10"/>
        <v>1458.3159567703788</v>
      </c>
      <c r="H134" s="33">
        <f t="shared" si="11"/>
        <v>65094.021928234048</v>
      </c>
    </row>
    <row r="135" spans="1:8" x14ac:dyDescent="0.25">
      <c r="A135" s="9">
        <f t="shared" si="12"/>
        <v>112</v>
      </c>
      <c r="B135" s="10">
        <f>IF($D$10="End of the Period",IF(A135="","",IF(OR(payment_frequency="Weekly",payment_frequency="Bi-weekly",payment_frequency="Semi-monthly"),first_payment_date+A135*VLOOKUP(payment_frequency,periodic_table,2,0),EDATE(first_payment_date,A135*VLOOKUP(payment_frequency,periodic_table,2,0)))),IF(A135="","",IF(OR(payment_frequency="Weekly",payment_frequency="Bi-weekly",payment_frequency="Semi-monthly"),first_payment_date+(A135-1)*VLOOKUP(payment_frequency,periodic_table,2,0),EDATE(first_payment_date,(A135-1)*VLOOKUP(payment_frequency,periodic_table,2,0)))))</f>
        <v>46213</v>
      </c>
      <c r="C135" s="12">
        <f t="shared" si="7"/>
        <v>1791.0776461953938</v>
      </c>
      <c r="D135" s="27">
        <f t="shared" si="8"/>
        <v>200</v>
      </c>
      <c r="E135" s="28"/>
      <c r="F135" s="12">
        <f t="shared" si="9"/>
        <v>325.47010964116328</v>
      </c>
      <c r="G135" s="12">
        <f t="shared" si="10"/>
        <v>1665.6075365542306</v>
      </c>
      <c r="H135" s="33">
        <f t="shared" si="11"/>
        <v>63428.41439167982</v>
      </c>
    </row>
    <row r="136" spans="1:8" x14ac:dyDescent="0.25">
      <c r="A136" s="9">
        <f t="shared" si="12"/>
        <v>113</v>
      </c>
      <c r="B136" s="10">
        <f>IF($D$10="End of the Period",IF(A136="","",IF(OR(payment_frequency="Weekly",payment_frequency="Bi-weekly",payment_frequency="Semi-monthly"),first_payment_date+A136*VLOOKUP(payment_frequency,periodic_table,2,0),EDATE(first_payment_date,A136*VLOOKUP(payment_frequency,periodic_table,2,0)))),IF(A136="","",IF(OR(payment_frequency="Weekly",payment_frequency="Bi-weekly",payment_frequency="Semi-monthly"),first_payment_date+(A136-1)*VLOOKUP(payment_frequency,periodic_table,2,0),EDATE(first_payment_date,(A136-1)*VLOOKUP(payment_frequency,periodic_table,2,0)))))</f>
        <v>46244</v>
      </c>
      <c r="C136" s="12">
        <f t="shared" si="7"/>
        <v>1791.0776461953938</v>
      </c>
      <c r="D136" s="27">
        <f t="shared" si="8"/>
        <v>0</v>
      </c>
      <c r="E136" s="28"/>
      <c r="F136" s="12">
        <f t="shared" si="9"/>
        <v>317.14207195839236</v>
      </c>
      <c r="G136" s="12">
        <f t="shared" si="10"/>
        <v>1473.9355742370014</v>
      </c>
      <c r="H136" s="33">
        <f t="shared" si="11"/>
        <v>61954.478817442818</v>
      </c>
    </row>
    <row r="137" spans="1:8" x14ac:dyDescent="0.25">
      <c r="A137" s="9">
        <f t="shared" si="12"/>
        <v>114</v>
      </c>
      <c r="B137" s="10">
        <f>IF($D$10="End of the Period",IF(A137="","",IF(OR(payment_frequency="Weekly",payment_frequency="Bi-weekly",payment_frequency="Semi-monthly"),first_payment_date+A137*VLOOKUP(payment_frequency,periodic_table,2,0),EDATE(first_payment_date,A137*VLOOKUP(payment_frequency,periodic_table,2,0)))),IF(A137="","",IF(OR(payment_frequency="Weekly",payment_frequency="Bi-weekly",payment_frequency="Semi-monthly"),first_payment_date+(A137-1)*VLOOKUP(payment_frequency,periodic_table,2,0),EDATE(first_payment_date,(A137-1)*VLOOKUP(payment_frequency,periodic_table,2,0)))))</f>
        <v>46275</v>
      </c>
      <c r="C137" s="12">
        <f t="shared" si="7"/>
        <v>1791.0776461953938</v>
      </c>
      <c r="D137" s="27">
        <f t="shared" si="8"/>
        <v>200</v>
      </c>
      <c r="E137" s="28"/>
      <c r="F137" s="12">
        <f t="shared" si="9"/>
        <v>309.77239408720749</v>
      </c>
      <c r="G137" s="12">
        <f t="shared" si="10"/>
        <v>1681.3052521081863</v>
      </c>
      <c r="H137" s="33">
        <f t="shared" si="11"/>
        <v>60273.173565334633</v>
      </c>
    </row>
    <row r="138" spans="1:8" x14ac:dyDescent="0.25">
      <c r="A138" s="9">
        <f t="shared" si="12"/>
        <v>115</v>
      </c>
      <c r="B138" s="10">
        <f>IF($D$10="End of the Period",IF(A138="","",IF(OR(payment_frequency="Weekly",payment_frequency="Bi-weekly",payment_frequency="Semi-monthly"),first_payment_date+A138*VLOOKUP(payment_frequency,periodic_table,2,0),EDATE(first_payment_date,A138*VLOOKUP(payment_frequency,periodic_table,2,0)))),IF(A138="","",IF(OR(payment_frequency="Weekly",payment_frequency="Bi-weekly",payment_frequency="Semi-monthly"),first_payment_date+(A138-1)*VLOOKUP(payment_frequency,periodic_table,2,0),EDATE(first_payment_date,(A138-1)*VLOOKUP(payment_frequency,periodic_table,2,0)))))</f>
        <v>46305</v>
      </c>
      <c r="C138" s="12">
        <f t="shared" si="7"/>
        <v>1791.0776461953938</v>
      </c>
      <c r="D138" s="27">
        <f t="shared" si="8"/>
        <v>0</v>
      </c>
      <c r="E138" s="28"/>
      <c r="F138" s="12">
        <f t="shared" si="9"/>
        <v>301.36586782666672</v>
      </c>
      <c r="G138" s="12">
        <f t="shared" si="10"/>
        <v>1489.711778368727</v>
      </c>
      <c r="H138" s="33">
        <f t="shared" si="11"/>
        <v>58783.461786965905</v>
      </c>
    </row>
    <row r="139" spans="1:8" x14ac:dyDescent="0.25">
      <c r="A139" s="9">
        <f t="shared" si="12"/>
        <v>116</v>
      </c>
      <c r="B139" s="10">
        <f>IF($D$10="End of the Period",IF(A139="","",IF(OR(payment_frequency="Weekly",payment_frequency="Bi-weekly",payment_frequency="Semi-monthly"),first_payment_date+A139*VLOOKUP(payment_frequency,periodic_table,2,0),EDATE(first_payment_date,A139*VLOOKUP(payment_frequency,periodic_table,2,0)))),IF(A139="","",IF(OR(payment_frequency="Weekly",payment_frequency="Bi-weekly",payment_frequency="Semi-monthly"),first_payment_date+(A139-1)*VLOOKUP(payment_frequency,periodic_table,2,0),EDATE(first_payment_date,(A139-1)*VLOOKUP(payment_frequency,periodic_table,2,0)))))</f>
        <v>46336</v>
      </c>
      <c r="C139" s="12">
        <f t="shared" si="7"/>
        <v>1791.0776461953938</v>
      </c>
      <c r="D139" s="27">
        <f t="shared" si="8"/>
        <v>200</v>
      </c>
      <c r="E139" s="28"/>
      <c r="F139" s="12">
        <f t="shared" si="9"/>
        <v>293.91730893482327</v>
      </c>
      <c r="G139" s="12">
        <f t="shared" si="10"/>
        <v>1697.1603372605705</v>
      </c>
      <c r="H139" s="33">
        <f t="shared" si="11"/>
        <v>57086.301449705337</v>
      </c>
    </row>
    <row r="140" spans="1:8" x14ac:dyDescent="0.25">
      <c r="A140" s="9">
        <f t="shared" si="12"/>
        <v>117</v>
      </c>
      <c r="B140" s="10">
        <f>IF($D$10="End of the Period",IF(A140="","",IF(OR(payment_frequency="Weekly",payment_frequency="Bi-weekly",payment_frequency="Semi-monthly"),first_payment_date+A140*VLOOKUP(payment_frequency,periodic_table,2,0),EDATE(first_payment_date,A140*VLOOKUP(payment_frequency,periodic_table,2,0)))),IF(A140="","",IF(OR(payment_frequency="Weekly",payment_frequency="Bi-weekly",payment_frequency="Semi-monthly"),first_payment_date+(A140-1)*VLOOKUP(payment_frequency,periodic_table,2,0),EDATE(first_payment_date,(A140-1)*VLOOKUP(payment_frequency,periodic_table,2,0)))))</f>
        <v>46366</v>
      </c>
      <c r="C140" s="12">
        <f t="shared" si="7"/>
        <v>1791.0776461953938</v>
      </c>
      <c r="D140" s="27">
        <f t="shared" si="8"/>
        <v>0</v>
      </c>
      <c r="E140" s="28"/>
      <c r="F140" s="12">
        <f t="shared" si="9"/>
        <v>285.43150724852057</v>
      </c>
      <c r="G140" s="12">
        <f t="shared" si="10"/>
        <v>1505.6461389468732</v>
      </c>
      <c r="H140" s="33">
        <f t="shared" si="11"/>
        <v>55580.655310758462</v>
      </c>
    </row>
    <row r="141" spans="1:8" x14ac:dyDescent="0.25">
      <c r="A141" s="9">
        <f t="shared" si="12"/>
        <v>118</v>
      </c>
      <c r="B141" s="10">
        <f>IF($D$10="End of the Period",IF(A141="","",IF(OR(payment_frequency="Weekly",payment_frequency="Bi-weekly",payment_frequency="Semi-monthly"),first_payment_date+A141*VLOOKUP(payment_frequency,periodic_table,2,0),EDATE(first_payment_date,A141*VLOOKUP(payment_frequency,periodic_table,2,0)))),IF(A141="","",IF(OR(payment_frequency="Weekly",payment_frequency="Bi-weekly",payment_frequency="Semi-monthly"),first_payment_date+(A141-1)*VLOOKUP(payment_frequency,periodic_table,2,0),EDATE(first_payment_date,(A141-1)*VLOOKUP(payment_frequency,periodic_table,2,0)))))</f>
        <v>46397</v>
      </c>
      <c r="C141" s="12">
        <f t="shared" si="7"/>
        <v>1791.0776461953938</v>
      </c>
      <c r="D141" s="27">
        <f t="shared" si="8"/>
        <v>200</v>
      </c>
      <c r="E141" s="28"/>
      <c r="F141" s="12">
        <f t="shared" si="9"/>
        <v>277.90327655378638</v>
      </c>
      <c r="G141" s="12">
        <f t="shared" si="10"/>
        <v>1713.1743696416074</v>
      </c>
      <c r="H141" s="33">
        <f t="shared" si="11"/>
        <v>53867.480941116854</v>
      </c>
    </row>
    <row r="142" spans="1:8" x14ac:dyDescent="0.25">
      <c r="A142" s="9">
        <f t="shared" si="12"/>
        <v>119</v>
      </c>
      <c r="B142" s="10">
        <f>IF($D$10="End of the Period",IF(A142="","",IF(OR(payment_frequency="Weekly",payment_frequency="Bi-weekly",payment_frequency="Semi-monthly"),first_payment_date+A142*VLOOKUP(payment_frequency,periodic_table,2,0),EDATE(first_payment_date,A142*VLOOKUP(payment_frequency,periodic_table,2,0)))),IF(A142="","",IF(OR(payment_frequency="Weekly",payment_frequency="Bi-weekly",payment_frequency="Semi-monthly"),first_payment_date+(A142-1)*VLOOKUP(payment_frequency,periodic_table,2,0),EDATE(first_payment_date,(A142-1)*VLOOKUP(payment_frequency,periodic_table,2,0)))))</f>
        <v>46428</v>
      </c>
      <c r="C142" s="12">
        <f t="shared" si="7"/>
        <v>1791.0776461953938</v>
      </c>
      <c r="D142" s="27">
        <f t="shared" si="8"/>
        <v>0</v>
      </c>
      <c r="E142" s="28"/>
      <c r="F142" s="12">
        <f t="shared" si="9"/>
        <v>269.33740470557854</v>
      </c>
      <c r="G142" s="12">
        <f t="shared" si="10"/>
        <v>1521.7402414898152</v>
      </c>
      <c r="H142" s="33">
        <f t="shared" si="11"/>
        <v>52345.740699627037</v>
      </c>
    </row>
    <row r="143" spans="1:8" x14ac:dyDescent="0.25">
      <c r="A143" s="9">
        <f t="shared" si="12"/>
        <v>120</v>
      </c>
      <c r="B143" s="10">
        <f>IF($D$10="End of the Period",IF(A143="","",IF(OR(payment_frequency="Weekly",payment_frequency="Bi-weekly",payment_frequency="Semi-monthly"),first_payment_date+A143*VLOOKUP(payment_frequency,periodic_table,2,0),EDATE(first_payment_date,A143*VLOOKUP(payment_frequency,periodic_table,2,0)))),IF(A143="","",IF(OR(payment_frequency="Weekly",payment_frequency="Bi-weekly",payment_frequency="Semi-monthly"),first_payment_date+(A143-1)*VLOOKUP(payment_frequency,periodic_table,2,0),EDATE(first_payment_date,(A143-1)*VLOOKUP(payment_frequency,periodic_table,2,0)))))</f>
        <v>46456</v>
      </c>
      <c r="C143" s="12">
        <f t="shared" si="7"/>
        <v>1791.0776461953938</v>
      </c>
      <c r="D143" s="27">
        <f t="shared" si="8"/>
        <v>200</v>
      </c>
      <c r="E143" s="28"/>
      <c r="F143" s="12">
        <f t="shared" si="9"/>
        <v>261.72870349812962</v>
      </c>
      <c r="G143" s="12">
        <f t="shared" si="10"/>
        <v>1729.3489426972642</v>
      </c>
      <c r="H143" s="33">
        <f t="shared" si="11"/>
        <v>50616.39175692977</v>
      </c>
    </row>
    <row r="144" spans="1:8" x14ac:dyDescent="0.25">
      <c r="A144" s="9">
        <f t="shared" si="12"/>
        <v>121</v>
      </c>
      <c r="B144" s="10">
        <f>IF($D$10="End of the Period",IF(A144="","",IF(OR(payment_frequency="Weekly",payment_frequency="Bi-weekly",payment_frequency="Semi-monthly"),first_payment_date+A144*VLOOKUP(payment_frequency,periodic_table,2,0),EDATE(first_payment_date,A144*VLOOKUP(payment_frequency,periodic_table,2,0)))),IF(A144="","",IF(OR(payment_frequency="Weekly",payment_frequency="Bi-weekly",payment_frequency="Semi-monthly"),first_payment_date+(A144-1)*VLOOKUP(payment_frequency,periodic_table,2,0),EDATE(first_payment_date,(A144-1)*VLOOKUP(payment_frequency,periodic_table,2,0)))))</f>
        <v>46487</v>
      </c>
      <c r="C144" s="12">
        <f t="shared" si="7"/>
        <v>1791.0776461953938</v>
      </c>
      <c r="D144" s="27">
        <f t="shared" si="8"/>
        <v>0</v>
      </c>
      <c r="E144" s="28"/>
      <c r="F144" s="12">
        <f t="shared" si="9"/>
        <v>253.08195878464346</v>
      </c>
      <c r="G144" s="12">
        <f t="shared" si="10"/>
        <v>1537.9956874107502</v>
      </c>
      <c r="H144" s="33">
        <f t="shared" si="11"/>
        <v>49078.396069519018</v>
      </c>
    </row>
    <row r="145" spans="1:8" x14ac:dyDescent="0.25">
      <c r="A145" s="9">
        <f t="shared" si="12"/>
        <v>122</v>
      </c>
      <c r="B145" s="10">
        <f>IF($D$10="End of the Period",IF(A145="","",IF(OR(payment_frequency="Weekly",payment_frequency="Bi-weekly",payment_frequency="Semi-monthly"),first_payment_date+A145*VLOOKUP(payment_frequency,periodic_table,2,0),EDATE(first_payment_date,A145*VLOOKUP(payment_frequency,periodic_table,2,0)))),IF(A145="","",IF(OR(payment_frequency="Weekly",payment_frequency="Bi-weekly",payment_frequency="Semi-monthly"),first_payment_date+(A145-1)*VLOOKUP(payment_frequency,periodic_table,2,0),EDATE(first_payment_date,(A145-1)*VLOOKUP(payment_frequency,periodic_table,2,0)))))</f>
        <v>46517</v>
      </c>
      <c r="C145" s="12">
        <f t="shared" si="7"/>
        <v>1791.0776461953938</v>
      </c>
      <c r="D145" s="27">
        <f t="shared" si="8"/>
        <v>200</v>
      </c>
      <c r="E145" s="28"/>
      <c r="F145" s="12">
        <f t="shared" si="9"/>
        <v>245.39198034758985</v>
      </c>
      <c r="G145" s="12">
        <f t="shared" si="10"/>
        <v>1745.6856658478039</v>
      </c>
      <c r="H145" s="33">
        <f t="shared" si="11"/>
        <v>47332.710403671212</v>
      </c>
    </row>
    <row r="146" spans="1:8" x14ac:dyDescent="0.25">
      <c r="A146" s="9">
        <f t="shared" si="12"/>
        <v>123</v>
      </c>
      <c r="B146" s="10">
        <f>IF($D$10="End of the Period",IF(A146="","",IF(OR(payment_frequency="Weekly",payment_frequency="Bi-weekly",payment_frequency="Semi-monthly"),first_payment_date+A146*VLOOKUP(payment_frequency,periodic_table,2,0),EDATE(first_payment_date,A146*VLOOKUP(payment_frequency,periodic_table,2,0)))),IF(A146="","",IF(OR(payment_frequency="Weekly",payment_frequency="Bi-weekly",payment_frequency="Semi-monthly"),first_payment_date+(A146-1)*VLOOKUP(payment_frequency,periodic_table,2,0),EDATE(first_payment_date,(A146-1)*VLOOKUP(payment_frequency,periodic_table,2,0)))))</f>
        <v>46548</v>
      </c>
      <c r="C146" s="12">
        <f t="shared" si="7"/>
        <v>1791.0776461953938</v>
      </c>
      <c r="D146" s="27">
        <f t="shared" si="8"/>
        <v>0</v>
      </c>
      <c r="E146" s="28"/>
      <c r="F146" s="12">
        <f t="shared" si="9"/>
        <v>236.66355201835103</v>
      </c>
      <c r="G146" s="12">
        <f t="shared" si="10"/>
        <v>1554.4140941770427</v>
      </c>
      <c r="H146" s="33">
        <f t="shared" si="11"/>
        <v>45778.296309494166</v>
      </c>
    </row>
    <row r="147" spans="1:8" x14ac:dyDescent="0.25">
      <c r="A147" s="9">
        <f t="shared" si="12"/>
        <v>124</v>
      </c>
      <c r="B147" s="10">
        <f>IF($D$10="End of the Period",IF(A147="","",IF(OR(payment_frequency="Weekly",payment_frequency="Bi-weekly",payment_frequency="Semi-monthly"),first_payment_date+A147*VLOOKUP(payment_frequency,periodic_table,2,0),EDATE(first_payment_date,A147*VLOOKUP(payment_frequency,periodic_table,2,0)))),IF(A147="","",IF(OR(payment_frequency="Weekly",payment_frequency="Bi-weekly",payment_frequency="Semi-monthly"),first_payment_date+(A147-1)*VLOOKUP(payment_frequency,periodic_table,2,0),EDATE(first_payment_date,(A147-1)*VLOOKUP(payment_frequency,periodic_table,2,0)))))</f>
        <v>46578</v>
      </c>
      <c r="C147" s="12">
        <f t="shared" si="7"/>
        <v>1791.0776461953938</v>
      </c>
      <c r="D147" s="27">
        <f t="shared" si="8"/>
        <v>200</v>
      </c>
      <c r="E147" s="28"/>
      <c r="F147" s="12">
        <f t="shared" si="9"/>
        <v>228.89148154746596</v>
      </c>
      <c r="G147" s="12">
        <f t="shared" si="10"/>
        <v>1762.1861646479279</v>
      </c>
      <c r="H147" s="33">
        <f t="shared" si="11"/>
        <v>44016.110144846236</v>
      </c>
    </row>
    <row r="148" spans="1:8" x14ac:dyDescent="0.25">
      <c r="A148" s="9">
        <f t="shared" si="12"/>
        <v>125</v>
      </c>
      <c r="B148" s="10">
        <f>IF($D$10="End of the Period",IF(A148="","",IF(OR(payment_frequency="Weekly",payment_frequency="Bi-weekly",payment_frequency="Semi-monthly"),first_payment_date+A148*VLOOKUP(payment_frequency,periodic_table,2,0),EDATE(first_payment_date,A148*VLOOKUP(payment_frequency,periodic_table,2,0)))),IF(A148="","",IF(OR(payment_frequency="Weekly",payment_frequency="Bi-weekly",payment_frequency="Semi-monthly"),first_payment_date+(A148-1)*VLOOKUP(payment_frequency,periodic_table,2,0),EDATE(first_payment_date,(A148-1)*VLOOKUP(payment_frequency,periodic_table,2,0)))))</f>
        <v>46609</v>
      </c>
      <c r="C148" s="12">
        <f t="shared" si="7"/>
        <v>1791.0776461953938</v>
      </c>
      <c r="D148" s="27">
        <f t="shared" si="8"/>
        <v>0</v>
      </c>
      <c r="E148" s="28"/>
      <c r="F148" s="12">
        <f t="shared" si="9"/>
        <v>220.0805507242265</v>
      </c>
      <c r="G148" s="12">
        <f t="shared" si="10"/>
        <v>1570.9970954711673</v>
      </c>
      <c r="H148" s="33">
        <f t="shared" si="11"/>
        <v>42445.113049375068</v>
      </c>
    </row>
    <row r="149" spans="1:8" x14ac:dyDescent="0.25">
      <c r="A149" s="9">
        <f t="shared" si="12"/>
        <v>126</v>
      </c>
      <c r="B149" s="10">
        <f>IF($D$10="End of the Period",IF(A149="","",IF(OR(payment_frequency="Weekly",payment_frequency="Bi-weekly",payment_frequency="Semi-monthly"),first_payment_date+A149*VLOOKUP(payment_frequency,periodic_table,2,0),EDATE(first_payment_date,A149*VLOOKUP(payment_frequency,periodic_table,2,0)))),IF(A149="","",IF(OR(payment_frequency="Weekly",payment_frequency="Bi-weekly",payment_frequency="Semi-monthly"),first_payment_date+(A149-1)*VLOOKUP(payment_frequency,periodic_table,2,0),EDATE(first_payment_date,(A149-1)*VLOOKUP(payment_frequency,periodic_table,2,0)))))</f>
        <v>46640</v>
      </c>
      <c r="C149" s="12">
        <f t="shared" si="7"/>
        <v>1791.0776461953938</v>
      </c>
      <c r="D149" s="27">
        <f t="shared" si="8"/>
        <v>200</v>
      </c>
      <c r="E149" s="28"/>
      <c r="F149" s="12">
        <f t="shared" si="9"/>
        <v>212.22556524687081</v>
      </c>
      <c r="G149" s="12">
        <f t="shared" si="10"/>
        <v>1778.8520809485231</v>
      </c>
      <c r="H149" s="33">
        <f t="shared" si="11"/>
        <v>40666.260968426548</v>
      </c>
    </row>
    <row r="150" spans="1:8" x14ac:dyDescent="0.25">
      <c r="A150" s="9">
        <f t="shared" si="12"/>
        <v>127</v>
      </c>
      <c r="B150" s="10">
        <f>IF($D$10="End of the Period",IF(A150="","",IF(OR(payment_frequency="Weekly",payment_frequency="Bi-weekly",payment_frequency="Semi-monthly"),first_payment_date+A150*VLOOKUP(payment_frequency,periodic_table,2,0),EDATE(first_payment_date,A150*VLOOKUP(payment_frequency,periodic_table,2,0)))),IF(A150="","",IF(OR(payment_frequency="Weekly",payment_frequency="Bi-weekly",payment_frequency="Semi-monthly"),first_payment_date+(A150-1)*VLOOKUP(payment_frequency,periodic_table,2,0),EDATE(first_payment_date,(A150-1)*VLOOKUP(payment_frequency,periodic_table,2,0)))))</f>
        <v>46670</v>
      </c>
      <c r="C150" s="12">
        <f t="shared" si="7"/>
        <v>1791.0776461953938</v>
      </c>
      <c r="D150" s="27">
        <f t="shared" si="8"/>
        <v>0</v>
      </c>
      <c r="E150" s="28"/>
      <c r="F150" s="12">
        <f t="shared" si="9"/>
        <v>203.33130484212842</v>
      </c>
      <c r="G150" s="12">
        <f t="shared" si="10"/>
        <v>1587.7463413532653</v>
      </c>
      <c r="H150" s="33">
        <f t="shared" si="11"/>
        <v>39078.51462707328</v>
      </c>
    </row>
    <row r="151" spans="1:8" x14ac:dyDescent="0.25">
      <c r="A151" s="9">
        <f t="shared" si="12"/>
        <v>128</v>
      </c>
      <c r="B151" s="10">
        <f>IF($D$10="End of the Period",IF(A151="","",IF(OR(payment_frequency="Weekly",payment_frequency="Bi-weekly",payment_frequency="Semi-monthly"),first_payment_date+A151*VLOOKUP(payment_frequency,periodic_table,2,0),EDATE(first_payment_date,A151*VLOOKUP(payment_frequency,periodic_table,2,0)))),IF(A151="","",IF(OR(payment_frequency="Weekly",payment_frequency="Bi-weekly",payment_frequency="Semi-monthly"),first_payment_date+(A151-1)*VLOOKUP(payment_frequency,periodic_table,2,0),EDATE(first_payment_date,(A151-1)*VLOOKUP(payment_frequency,periodic_table,2,0)))))</f>
        <v>46701</v>
      </c>
      <c r="C151" s="12">
        <f t="shared" si="7"/>
        <v>1791.0776461953938</v>
      </c>
      <c r="D151" s="27">
        <f t="shared" si="8"/>
        <v>200</v>
      </c>
      <c r="E151" s="28"/>
      <c r="F151" s="12">
        <f t="shared" si="9"/>
        <v>195.39257313536223</v>
      </c>
      <c r="G151" s="12">
        <f t="shared" si="10"/>
        <v>1795.6850730600315</v>
      </c>
      <c r="H151" s="33">
        <f t="shared" si="11"/>
        <v>37282.829554013246</v>
      </c>
    </row>
    <row r="152" spans="1:8" x14ac:dyDescent="0.25">
      <c r="A152" s="9">
        <f t="shared" si="12"/>
        <v>129</v>
      </c>
      <c r="B152" s="10">
        <f>IF($D$10="End of the Period",IF(A152="","",IF(OR(payment_frequency="Weekly",payment_frequency="Bi-weekly",payment_frequency="Semi-monthly"),first_payment_date+A152*VLOOKUP(payment_frequency,periodic_table,2,0),EDATE(first_payment_date,A152*VLOOKUP(payment_frequency,periodic_table,2,0)))),IF(A152="","",IF(OR(payment_frequency="Weekly",payment_frequency="Bi-weekly",payment_frequency="Semi-monthly"),first_payment_date+(A152-1)*VLOOKUP(payment_frequency,periodic_table,2,0),EDATE(first_payment_date,(A152-1)*VLOOKUP(payment_frequency,periodic_table,2,0)))))</f>
        <v>46731</v>
      </c>
      <c r="C152" s="12">
        <f t="shared" ref="C152:C215" si="13">IF(A152="","",IF(H151&lt;payment,H151*(1+rate),payment))</f>
        <v>1791.0776461953938</v>
      </c>
      <c r="D152" s="27">
        <f t="shared" ref="D152:D215" si="14">IFERROR(IF(H151-C152&lt;$D$13,0,IF(A152=$D$15,$D$13,IF(A152&lt;$D$15,0,IF(MOD(A152-$D$15,$D$18)=0,$D$13,0)))),0)</f>
        <v>0</v>
      </c>
      <c r="E152" s="28"/>
      <c r="F152" s="12">
        <f t="shared" ref="F152:F215" si="15">IF(AND(payment_type=1,A152=1),0,IF(A152="","",H151*rate))</f>
        <v>186.41414777006224</v>
      </c>
      <c r="G152" s="12">
        <f t="shared" si="10"/>
        <v>1604.6634984253315</v>
      </c>
      <c r="H152" s="33">
        <f t="shared" si="11"/>
        <v>35678.166055587913</v>
      </c>
    </row>
    <row r="153" spans="1:8" x14ac:dyDescent="0.25">
      <c r="A153" s="9">
        <f t="shared" si="12"/>
        <v>130</v>
      </c>
      <c r="B153" s="10">
        <f>IF($D$10="End of the Period",IF(A153="","",IF(OR(payment_frequency="Weekly",payment_frequency="Bi-weekly",payment_frequency="Semi-monthly"),first_payment_date+A153*VLOOKUP(payment_frequency,periodic_table,2,0),EDATE(first_payment_date,A153*VLOOKUP(payment_frequency,periodic_table,2,0)))),IF(A153="","",IF(OR(payment_frequency="Weekly",payment_frequency="Bi-weekly",payment_frequency="Semi-monthly"),first_payment_date+(A153-1)*VLOOKUP(payment_frequency,periodic_table,2,0),EDATE(first_payment_date,(A153-1)*VLOOKUP(payment_frequency,periodic_table,2,0)))))</f>
        <v>46762</v>
      </c>
      <c r="C153" s="12">
        <f t="shared" si="13"/>
        <v>1791.0776461953938</v>
      </c>
      <c r="D153" s="27">
        <f t="shared" si="14"/>
        <v>200</v>
      </c>
      <c r="E153" s="28"/>
      <c r="F153" s="12">
        <f t="shared" si="15"/>
        <v>178.39083027793578</v>
      </c>
      <c r="G153" s="12">
        <f t="shared" ref="G153:G216" si="16">IF(A153="","",C153-F153+D153+E153)</f>
        <v>1812.686815917458</v>
      </c>
      <c r="H153" s="33">
        <f t="shared" ref="H153:H216" si="17">IFERROR(IF(G153&lt;=0,"",H152-G153),"")</f>
        <v>33865.479239670458</v>
      </c>
    </row>
    <row r="154" spans="1:8" x14ac:dyDescent="0.25">
      <c r="A154" s="9">
        <f t="shared" si="12"/>
        <v>131</v>
      </c>
      <c r="B154" s="10">
        <f>IF($D$10="End of the Period",IF(A154="","",IF(OR(payment_frequency="Weekly",payment_frequency="Bi-weekly",payment_frequency="Semi-monthly"),first_payment_date+A154*VLOOKUP(payment_frequency,periodic_table,2,0),EDATE(first_payment_date,A154*VLOOKUP(payment_frequency,periodic_table,2,0)))),IF(A154="","",IF(OR(payment_frequency="Weekly",payment_frequency="Bi-weekly",payment_frequency="Semi-monthly"),first_payment_date+(A154-1)*VLOOKUP(payment_frequency,periodic_table,2,0),EDATE(first_payment_date,(A154-1)*VLOOKUP(payment_frequency,periodic_table,2,0)))))</f>
        <v>46793</v>
      </c>
      <c r="C154" s="12">
        <f t="shared" si="13"/>
        <v>1791.0776461953938</v>
      </c>
      <c r="D154" s="27">
        <f t="shared" si="14"/>
        <v>0</v>
      </c>
      <c r="E154" s="28"/>
      <c r="F154" s="12">
        <f t="shared" si="15"/>
        <v>169.32739619834868</v>
      </c>
      <c r="G154" s="12">
        <f t="shared" si="16"/>
        <v>1621.7502499970451</v>
      </c>
      <c r="H154" s="33">
        <f t="shared" si="17"/>
        <v>32243.728989673415</v>
      </c>
    </row>
    <row r="155" spans="1:8" x14ac:dyDescent="0.25">
      <c r="A155" s="9">
        <f t="shared" si="12"/>
        <v>132</v>
      </c>
      <c r="B155" s="10">
        <f>IF($D$10="End of the Period",IF(A155="","",IF(OR(payment_frequency="Weekly",payment_frequency="Bi-weekly",payment_frequency="Semi-monthly"),first_payment_date+A155*VLOOKUP(payment_frequency,periodic_table,2,0),EDATE(first_payment_date,A155*VLOOKUP(payment_frequency,periodic_table,2,0)))),IF(A155="","",IF(OR(payment_frequency="Weekly",payment_frequency="Bi-weekly",payment_frequency="Semi-monthly"),first_payment_date+(A155-1)*VLOOKUP(payment_frequency,periodic_table,2,0),EDATE(first_payment_date,(A155-1)*VLOOKUP(payment_frequency,periodic_table,2,0)))))</f>
        <v>46822</v>
      </c>
      <c r="C155" s="12">
        <f t="shared" si="13"/>
        <v>1791.0776461953938</v>
      </c>
      <c r="D155" s="27">
        <f t="shared" si="14"/>
        <v>200</v>
      </c>
      <c r="E155" s="28"/>
      <c r="F155" s="12">
        <f t="shared" si="15"/>
        <v>161.21864494836365</v>
      </c>
      <c r="G155" s="12">
        <f t="shared" si="16"/>
        <v>1829.8590012470302</v>
      </c>
      <c r="H155" s="33">
        <f t="shared" si="17"/>
        <v>30413.869988426384</v>
      </c>
    </row>
    <row r="156" spans="1:8" x14ac:dyDescent="0.25">
      <c r="A156" s="9">
        <f t="shared" si="12"/>
        <v>133</v>
      </c>
      <c r="B156" s="10">
        <f>IF($D$10="End of the Period",IF(A156="","",IF(OR(payment_frequency="Weekly",payment_frequency="Bi-weekly",payment_frequency="Semi-monthly"),first_payment_date+A156*VLOOKUP(payment_frequency,periodic_table,2,0),EDATE(first_payment_date,A156*VLOOKUP(payment_frequency,periodic_table,2,0)))),IF(A156="","",IF(OR(payment_frequency="Weekly",payment_frequency="Bi-weekly",payment_frequency="Semi-monthly"),first_payment_date+(A156-1)*VLOOKUP(payment_frequency,periodic_table,2,0),EDATE(first_payment_date,(A156-1)*VLOOKUP(payment_frequency,periodic_table,2,0)))))</f>
        <v>46853</v>
      </c>
      <c r="C156" s="12">
        <f t="shared" si="13"/>
        <v>1791.0776461953938</v>
      </c>
      <c r="D156" s="27">
        <f t="shared" si="14"/>
        <v>0</v>
      </c>
      <c r="E156" s="28"/>
      <c r="F156" s="12">
        <f t="shared" si="15"/>
        <v>152.06934994212867</v>
      </c>
      <c r="G156" s="12">
        <f t="shared" si="16"/>
        <v>1639.0082962532651</v>
      </c>
      <c r="H156" s="33">
        <f t="shared" si="17"/>
        <v>28774.861692173119</v>
      </c>
    </row>
    <row r="157" spans="1:8" x14ac:dyDescent="0.25">
      <c r="A157" s="9">
        <f t="shared" si="12"/>
        <v>134</v>
      </c>
      <c r="B157" s="10">
        <f>IF($D$10="End of the Period",IF(A157="","",IF(OR(payment_frequency="Weekly",payment_frequency="Bi-weekly",payment_frequency="Semi-monthly"),first_payment_date+A157*VLOOKUP(payment_frequency,periodic_table,2,0),EDATE(first_payment_date,A157*VLOOKUP(payment_frequency,periodic_table,2,0)))),IF(A157="","",IF(OR(payment_frequency="Weekly",payment_frequency="Bi-weekly",payment_frequency="Semi-monthly"),first_payment_date+(A157-1)*VLOOKUP(payment_frequency,periodic_table,2,0),EDATE(first_payment_date,(A157-1)*VLOOKUP(payment_frequency,periodic_table,2,0)))))</f>
        <v>46883</v>
      </c>
      <c r="C157" s="12">
        <f t="shared" si="13"/>
        <v>1791.0776461953938</v>
      </c>
      <c r="D157" s="27">
        <f t="shared" si="14"/>
        <v>200</v>
      </c>
      <c r="E157" s="28"/>
      <c r="F157" s="12">
        <f t="shared" si="15"/>
        <v>143.87430846086252</v>
      </c>
      <c r="G157" s="12">
        <f t="shared" si="16"/>
        <v>1847.2033377345313</v>
      </c>
      <c r="H157" s="33">
        <f t="shared" si="17"/>
        <v>26927.658354438587</v>
      </c>
    </row>
    <row r="158" spans="1:8" x14ac:dyDescent="0.25">
      <c r="A158" s="9">
        <f t="shared" si="12"/>
        <v>135</v>
      </c>
      <c r="B158" s="10">
        <f>IF($D$10="End of the Period",IF(A158="","",IF(OR(payment_frequency="Weekly",payment_frequency="Bi-weekly",payment_frequency="Semi-monthly"),first_payment_date+A158*VLOOKUP(payment_frequency,periodic_table,2,0),EDATE(first_payment_date,A158*VLOOKUP(payment_frequency,periodic_table,2,0)))),IF(A158="","",IF(OR(payment_frequency="Weekly",payment_frequency="Bi-weekly",payment_frequency="Semi-monthly"),first_payment_date+(A158-1)*VLOOKUP(payment_frequency,periodic_table,2,0),EDATE(first_payment_date,(A158-1)*VLOOKUP(payment_frequency,periodic_table,2,0)))))</f>
        <v>46914</v>
      </c>
      <c r="C158" s="12">
        <f t="shared" si="13"/>
        <v>1791.0776461953938</v>
      </c>
      <c r="D158" s="27">
        <f t="shared" si="14"/>
        <v>0</v>
      </c>
      <c r="E158" s="28"/>
      <c r="F158" s="12">
        <f t="shared" si="15"/>
        <v>134.63829177219006</v>
      </c>
      <c r="G158" s="12">
        <f t="shared" si="16"/>
        <v>1656.4393544232037</v>
      </c>
      <c r="H158" s="33">
        <f t="shared" si="17"/>
        <v>25271.219000015382</v>
      </c>
    </row>
    <row r="159" spans="1:8" x14ac:dyDescent="0.25">
      <c r="A159" s="9">
        <f t="shared" si="12"/>
        <v>136</v>
      </c>
      <c r="B159" s="10">
        <f>IF($D$10="End of the Period",IF(A159="","",IF(OR(payment_frequency="Weekly",payment_frequency="Bi-weekly",payment_frequency="Semi-monthly"),first_payment_date+A159*VLOOKUP(payment_frequency,periodic_table,2,0),EDATE(first_payment_date,A159*VLOOKUP(payment_frequency,periodic_table,2,0)))),IF(A159="","",IF(OR(payment_frequency="Weekly",payment_frequency="Bi-weekly",payment_frequency="Semi-monthly"),first_payment_date+(A159-1)*VLOOKUP(payment_frequency,periodic_table,2,0),EDATE(first_payment_date,(A159-1)*VLOOKUP(payment_frequency,periodic_table,2,0)))))</f>
        <v>46944</v>
      </c>
      <c r="C159" s="12">
        <f t="shared" si="13"/>
        <v>1791.0776461953938</v>
      </c>
      <c r="D159" s="27">
        <f t="shared" si="14"/>
        <v>200</v>
      </c>
      <c r="E159" s="28"/>
      <c r="F159" s="12">
        <f t="shared" si="15"/>
        <v>126.35609500007422</v>
      </c>
      <c r="G159" s="12">
        <f t="shared" si="16"/>
        <v>1864.7215511953195</v>
      </c>
      <c r="H159" s="33">
        <f t="shared" si="17"/>
        <v>23406.497448820064</v>
      </c>
    </row>
    <row r="160" spans="1:8" x14ac:dyDescent="0.25">
      <c r="A160" s="9">
        <f t="shared" si="12"/>
        <v>137</v>
      </c>
      <c r="B160" s="10">
        <f>IF($D$10="End of the Period",IF(A160="","",IF(OR(payment_frequency="Weekly",payment_frequency="Bi-weekly",payment_frequency="Semi-monthly"),first_payment_date+A160*VLOOKUP(payment_frequency,periodic_table,2,0),EDATE(first_payment_date,A160*VLOOKUP(payment_frequency,periodic_table,2,0)))),IF(A160="","",IF(OR(payment_frequency="Weekly",payment_frequency="Bi-weekly",payment_frequency="Semi-monthly"),first_payment_date+(A160-1)*VLOOKUP(payment_frequency,periodic_table,2,0),EDATE(first_payment_date,(A160-1)*VLOOKUP(payment_frequency,periodic_table,2,0)))))</f>
        <v>46975</v>
      </c>
      <c r="C160" s="12">
        <f t="shared" si="13"/>
        <v>1791.0776461953938</v>
      </c>
      <c r="D160" s="27">
        <f t="shared" si="14"/>
        <v>0</v>
      </c>
      <c r="E160" s="28"/>
      <c r="F160" s="12">
        <f t="shared" si="15"/>
        <v>117.03248724409782</v>
      </c>
      <c r="G160" s="12">
        <f t="shared" si="16"/>
        <v>1674.0451589512959</v>
      </c>
      <c r="H160" s="33">
        <f t="shared" si="17"/>
        <v>21732.452289868768</v>
      </c>
    </row>
    <row r="161" spans="1:8" x14ac:dyDescent="0.25">
      <c r="A161" s="9">
        <f t="shared" si="12"/>
        <v>138</v>
      </c>
      <c r="B161" s="10">
        <f>IF($D$10="End of the Period",IF(A161="","",IF(OR(payment_frequency="Weekly",payment_frequency="Bi-weekly",payment_frequency="Semi-monthly"),first_payment_date+A161*VLOOKUP(payment_frequency,periodic_table,2,0),EDATE(first_payment_date,A161*VLOOKUP(payment_frequency,periodic_table,2,0)))),IF(A161="","",IF(OR(payment_frequency="Weekly",payment_frequency="Bi-weekly",payment_frequency="Semi-monthly"),first_payment_date+(A161-1)*VLOOKUP(payment_frequency,periodic_table,2,0),EDATE(first_payment_date,(A161-1)*VLOOKUP(payment_frequency,periodic_table,2,0)))))</f>
        <v>47006</v>
      </c>
      <c r="C161" s="12">
        <f t="shared" si="13"/>
        <v>1791.0776461953938</v>
      </c>
      <c r="D161" s="27">
        <f t="shared" si="14"/>
        <v>200</v>
      </c>
      <c r="E161" s="28"/>
      <c r="F161" s="12">
        <f t="shared" si="15"/>
        <v>108.66226144934153</v>
      </c>
      <c r="G161" s="12">
        <f t="shared" si="16"/>
        <v>1882.4153847460523</v>
      </c>
      <c r="H161" s="33">
        <f t="shared" si="17"/>
        <v>19850.036905122717</v>
      </c>
    </row>
    <row r="162" spans="1:8" x14ac:dyDescent="0.25">
      <c r="A162" s="9">
        <f t="shared" si="12"/>
        <v>139</v>
      </c>
      <c r="B162" s="10">
        <f>IF($D$10="End of the Period",IF(A162="","",IF(OR(payment_frequency="Weekly",payment_frequency="Bi-weekly",payment_frequency="Semi-monthly"),first_payment_date+A162*VLOOKUP(payment_frequency,periodic_table,2,0),EDATE(first_payment_date,A162*VLOOKUP(payment_frequency,periodic_table,2,0)))),IF(A162="","",IF(OR(payment_frequency="Weekly",payment_frequency="Bi-weekly",payment_frequency="Semi-monthly"),first_payment_date+(A162-1)*VLOOKUP(payment_frequency,periodic_table,2,0),EDATE(first_payment_date,(A162-1)*VLOOKUP(payment_frequency,periodic_table,2,0)))))</f>
        <v>47036</v>
      </c>
      <c r="C162" s="12">
        <f t="shared" si="13"/>
        <v>1791.0776461953938</v>
      </c>
      <c r="D162" s="27">
        <f t="shared" si="14"/>
        <v>0</v>
      </c>
      <c r="E162" s="28"/>
      <c r="F162" s="12">
        <f t="shared" si="15"/>
        <v>99.250184525611473</v>
      </c>
      <c r="G162" s="12">
        <f t="shared" si="16"/>
        <v>1691.8274616697822</v>
      </c>
      <c r="H162" s="33">
        <f t="shared" si="17"/>
        <v>18158.209443452935</v>
      </c>
    </row>
    <row r="163" spans="1:8" x14ac:dyDescent="0.25">
      <c r="A163" s="9">
        <f t="shared" si="12"/>
        <v>140</v>
      </c>
      <c r="B163" s="10">
        <f>IF($D$10="End of the Period",IF(A163="","",IF(OR(payment_frequency="Weekly",payment_frequency="Bi-weekly",payment_frequency="Semi-monthly"),first_payment_date+A163*VLOOKUP(payment_frequency,periodic_table,2,0),EDATE(first_payment_date,A163*VLOOKUP(payment_frequency,periodic_table,2,0)))),IF(A163="","",IF(OR(payment_frequency="Weekly",payment_frequency="Bi-weekly",payment_frequency="Semi-monthly"),first_payment_date+(A163-1)*VLOOKUP(payment_frequency,periodic_table,2,0),EDATE(first_payment_date,(A163-1)*VLOOKUP(payment_frequency,periodic_table,2,0)))))</f>
        <v>47067</v>
      </c>
      <c r="C163" s="12">
        <f t="shared" si="13"/>
        <v>1791.0776461953938</v>
      </c>
      <c r="D163" s="27">
        <f t="shared" si="14"/>
        <v>200</v>
      </c>
      <c r="E163" s="28"/>
      <c r="F163" s="12">
        <f t="shared" si="15"/>
        <v>90.791047217262744</v>
      </c>
      <c r="G163" s="12">
        <f t="shared" si="16"/>
        <v>1900.286598978131</v>
      </c>
      <c r="H163" s="33">
        <f t="shared" si="17"/>
        <v>16257.922844474804</v>
      </c>
    </row>
    <row r="164" spans="1:8" x14ac:dyDescent="0.25">
      <c r="A164" s="9">
        <f t="shared" si="12"/>
        <v>141</v>
      </c>
      <c r="B164" s="10">
        <f>IF($D$10="End of the Period",IF(A164="","",IF(OR(payment_frequency="Weekly",payment_frequency="Bi-weekly",payment_frequency="Semi-monthly"),first_payment_date+A164*VLOOKUP(payment_frequency,periodic_table,2,0),EDATE(first_payment_date,A164*VLOOKUP(payment_frequency,periodic_table,2,0)))),IF(A164="","",IF(OR(payment_frequency="Weekly",payment_frequency="Bi-weekly",payment_frequency="Semi-monthly"),first_payment_date+(A164-1)*VLOOKUP(payment_frequency,periodic_table,2,0),EDATE(first_payment_date,(A164-1)*VLOOKUP(payment_frequency,periodic_table,2,0)))))</f>
        <v>47097</v>
      </c>
      <c r="C164" s="12">
        <f t="shared" si="13"/>
        <v>1791.0776461953938</v>
      </c>
      <c r="D164" s="27">
        <f t="shared" si="14"/>
        <v>0</v>
      </c>
      <c r="E164" s="28"/>
      <c r="F164" s="12">
        <f t="shared" si="15"/>
        <v>81.289614222372293</v>
      </c>
      <c r="G164" s="12">
        <f t="shared" si="16"/>
        <v>1709.7880319730214</v>
      </c>
      <c r="H164" s="33">
        <f t="shared" si="17"/>
        <v>14548.134812501783</v>
      </c>
    </row>
    <row r="165" spans="1:8" x14ac:dyDescent="0.25">
      <c r="A165" s="9">
        <f t="shared" si="12"/>
        <v>142</v>
      </c>
      <c r="B165" s="10">
        <f>IF($D$10="End of the Period",IF(A165="","",IF(OR(payment_frequency="Weekly",payment_frequency="Bi-weekly",payment_frequency="Semi-monthly"),first_payment_date+A165*VLOOKUP(payment_frequency,periodic_table,2,0),EDATE(first_payment_date,A165*VLOOKUP(payment_frequency,periodic_table,2,0)))),IF(A165="","",IF(OR(payment_frequency="Weekly",payment_frequency="Bi-weekly",payment_frequency="Semi-monthly"),first_payment_date+(A165-1)*VLOOKUP(payment_frequency,periodic_table,2,0),EDATE(first_payment_date,(A165-1)*VLOOKUP(payment_frequency,periodic_table,2,0)))))</f>
        <v>47128</v>
      </c>
      <c r="C165" s="12">
        <f t="shared" si="13"/>
        <v>1791.0776461953938</v>
      </c>
      <c r="D165" s="27">
        <f t="shared" si="14"/>
        <v>200</v>
      </c>
      <c r="E165" s="28"/>
      <c r="F165" s="12">
        <f t="shared" si="15"/>
        <v>72.740674062507367</v>
      </c>
      <c r="G165" s="12">
        <f t="shared" si="16"/>
        <v>1918.3369721328863</v>
      </c>
      <c r="H165" s="33">
        <f t="shared" si="17"/>
        <v>12629.797840368898</v>
      </c>
    </row>
    <row r="166" spans="1:8" x14ac:dyDescent="0.25">
      <c r="A166" s="9">
        <f t="shared" si="12"/>
        <v>143</v>
      </c>
      <c r="B166" s="10">
        <f>IF($D$10="End of the Period",IF(A166="","",IF(OR(payment_frequency="Weekly",payment_frequency="Bi-weekly",payment_frequency="Semi-monthly"),first_payment_date+A166*VLOOKUP(payment_frequency,periodic_table,2,0),EDATE(first_payment_date,A166*VLOOKUP(payment_frequency,periodic_table,2,0)))),IF(A166="","",IF(OR(payment_frequency="Weekly",payment_frequency="Bi-weekly",payment_frequency="Semi-monthly"),first_payment_date+(A166-1)*VLOOKUP(payment_frequency,periodic_table,2,0),EDATE(first_payment_date,(A166-1)*VLOOKUP(payment_frequency,periodic_table,2,0)))))</f>
        <v>47159</v>
      </c>
      <c r="C166" s="12">
        <f t="shared" si="13"/>
        <v>1791.0776461953938</v>
      </c>
      <c r="D166" s="27">
        <f t="shared" si="14"/>
        <v>0</v>
      </c>
      <c r="E166" s="28"/>
      <c r="F166" s="12">
        <f t="shared" si="15"/>
        <v>63.148989201843143</v>
      </c>
      <c r="G166" s="12">
        <f t="shared" si="16"/>
        <v>1727.9286569935507</v>
      </c>
      <c r="H166" s="33">
        <f t="shared" si="17"/>
        <v>10901.869183375347</v>
      </c>
    </row>
    <row r="167" spans="1:8" x14ac:dyDescent="0.25">
      <c r="A167" s="9">
        <f t="shared" si="12"/>
        <v>144</v>
      </c>
      <c r="B167" s="10">
        <f>IF($D$10="End of the Period",IF(A167="","",IF(OR(payment_frequency="Weekly",payment_frequency="Bi-weekly",payment_frequency="Semi-monthly"),first_payment_date+A167*VLOOKUP(payment_frequency,periodic_table,2,0),EDATE(first_payment_date,A167*VLOOKUP(payment_frequency,periodic_table,2,0)))),IF(A167="","",IF(OR(payment_frequency="Weekly",payment_frequency="Bi-weekly",payment_frequency="Semi-monthly"),first_payment_date+(A167-1)*VLOOKUP(payment_frequency,periodic_table,2,0),EDATE(first_payment_date,(A167-1)*VLOOKUP(payment_frequency,periodic_table,2,0)))))</f>
        <v>47187</v>
      </c>
      <c r="C167" s="12">
        <f t="shared" si="13"/>
        <v>1791.0776461953938</v>
      </c>
      <c r="D167" s="27">
        <f t="shared" si="14"/>
        <v>200</v>
      </c>
      <c r="E167" s="28"/>
      <c r="F167" s="12">
        <f t="shared" si="15"/>
        <v>54.509345916875574</v>
      </c>
      <c r="G167" s="12">
        <f t="shared" si="16"/>
        <v>1936.5683002785181</v>
      </c>
      <c r="H167" s="33">
        <f t="shared" si="17"/>
        <v>8965.3008830968283</v>
      </c>
    </row>
    <row r="168" spans="1:8" x14ac:dyDescent="0.25">
      <c r="A168" s="9">
        <f t="shared" si="12"/>
        <v>145</v>
      </c>
      <c r="B168" s="10">
        <f>IF($D$10="End of the Period",IF(A168="","",IF(OR(payment_frequency="Weekly",payment_frequency="Bi-weekly",payment_frequency="Semi-monthly"),first_payment_date+A168*VLOOKUP(payment_frequency,periodic_table,2,0),EDATE(first_payment_date,A168*VLOOKUP(payment_frequency,periodic_table,2,0)))),IF(A168="","",IF(OR(payment_frequency="Weekly",payment_frequency="Bi-weekly",payment_frequency="Semi-monthly"),first_payment_date+(A168-1)*VLOOKUP(payment_frequency,periodic_table,2,0),EDATE(first_payment_date,(A168-1)*VLOOKUP(payment_frequency,periodic_table,2,0)))))</f>
        <v>47218</v>
      </c>
      <c r="C168" s="12">
        <f t="shared" si="13"/>
        <v>1791.0776461953938</v>
      </c>
      <c r="D168" s="27">
        <f t="shared" si="14"/>
        <v>0</v>
      </c>
      <c r="E168" s="28"/>
      <c r="F168" s="12">
        <f t="shared" si="15"/>
        <v>44.826504415483186</v>
      </c>
      <c r="G168" s="12">
        <f t="shared" si="16"/>
        <v>1746.2511417799105</v>
      </c>
      <c r="H168" s="33">
        <f t="shared" si="17"/>
        <v>7219.0497413169178</v>
      </c>
    </row>
    <row r="169" spans="1:8" x14ac:dyDescent="0.25">
      <c r="A169" s="9">
        <f t="shared" si="12"/>
        <v>146</v>
      </c>
      <c r="B169" s="10">
        <f>IF($D$10="End of the Period",IF(A169="","",IF(OR(payment_frequency="Weekly",payment_frequency="Bi-weekly",payment_frequency="Semi-monthly"),first_payment_date+A169*VLOOKUP(payment_frequency,periodic_table,2,0),EDATE(first_payment_date,A169*VLOOKUP(payment_frequency,periodic_table,2,0)))),IF(A169="","",IF(OR(payment_frequency="Weekly",payment_frequency="Bi-weekly",payment_frequency="Semi-monthly"),first_payment_date+(A169-1)*VLOOKUP(payment_frequency,periodic_table,2,0),EDATE(first_payment_date,(A169-1)*VLOOKUP(payment_frequency,periodic_table,2,0)))))</f>
        <v>47248</v>
      </c>
      <c r="C169" s="12">
        <f t="shared" si="13"/>
        <v>1791.0776461953938</v>
      </c>
      <c r="D169" s="27">
        <f t="shared" si="14"/>
        <v>200</v>
      </c>
      <c r="E169" s="28"/>
      <c r="F169" s="12">
        <f t="shared" si="15"/>
        <v>36.095248706583817</v>
      </c>
      <c r="G169" s="12">
        <f t="shared" si="16"/>
        <v>1954.98239748881</v>
      </c>
      <c r="H169" s="33">
        <f t="shared" si="17"/>
        <v>5264.0673438281083</v>
      </c>
    </row>
    <row r="170" spans="1:8" x14ac:dyDescent="0.25">
      <c r="A170" s="9">
        <f t="shared" si="12"/>
        <v>147</v>
      </c>
      <c r="B170" s="10">
        <f>IF($D$10="End of the Period",IF(A170="","",IF(OR(payment_frequency="Weekly",payment_frequency="Bi-weekly",payment_frequency="Semi-monthly"),first_payment_date+A170*VLOOKUP(payment_frequency,periodic_table,2,0),EDATE(first_payment_date,A170*VLOOKUP(payment_frequency,periodic_table,2,0)))),IF(A170="","",IF(OR(payment_frequency="Weekly",payment_frequency="Bi-weekly",payment_frequency="Semi-monthly"),first_payment_date+(A170-1)*VLOOKUP(payment_frequency,periodic_table,2,0),EDATE(first_payment_date,(A170-1)*VLOOKUP(payment_frequency,periodic_table,2,0)))))</f>
        <v>47279</v>
      </c>
      <c r="C170" s="12">
        <f t="shared" si="13"/>
        <v>1791.0776461953938</v>
      </c>
      <c r="D170" s="27">
        <f t="shared" si="14"/>
        <v>0</v>
      </c>
      <c r="E170" s="28"/>
      <c r="F170" s="12">
        <f t="shared" si="15"/>
        <v>26.320336719139981</v>
      </c>
      <c r="G170" s="12">
        <f t="shared" si="16"/>
        <v>1764.7573094762538</v>
      </c>
      <c r="H170" s="33">
        <f t="shared" si="17"/>
        <v>3499.3100343518545</v>
      </c>
    </row>
    <row r="171" spans="1:8" x14ac:dyDescent="0.25">
      <c r="A171" s="9">
        <f t="shared" si="12"/>
        <v>148</v>
      </c>
      <c r="B171" s="10">
        <f>IF($D$10="End of the Period",IF(A171="","",IF(OR(payment_frequency="Weekly",payment_frequency="Bi-weekly",payment_frequency="Semi-monthly"),first_payment_date+A171*VLOOKUP(payment_frequency,periodic_table,2,0),EDATE(first_payment_date,A171*VLOOKUP(payment_frequency,periodic_table,2,0)))),IF(A171="","",IF(OR(payment_frequency="Weekly",payment_frequency="Bi-weekly",payment_frequency="Semi-monthly"),first_payment_date+(A171-1)*VLOOKUP(payment_frequency,periodic_table,2,0),EDATE(first_payment_date,(A171-1)*VLOOKUP(payment_frequency,periodic_table,2,0)))))</f>
        <v>47309</v>
      </c>
      <c r="C171" s="12">
        <f t="shared" si="13"/>
        <v>1791.0776461953938</v>
      </c>
      <c r="D171" s="27">
        <f t="shared" si="14"/>
        <v>200</v>
      </c>
      <c r="E171" s="28"/>
      <c r="F171" s="12">
        <f t="shared" si="15"/>
        <v>17.496550171758898</v>
      </c>
      <c r="G171" s="12">
        <f t="shared" si="16"/>
        <v>1973.5810960236349</v>
      </c>
      <c r="H171" s="33">
        <f t="shared" si="17"/>
        <v>1525.7289383282196</v>
      </c>
    </row>
    <row r="172" spans="1:8" x14ac:dyDescent="0.25">
      <c r="A172" s="9">
        <f t="shared" si="12"/>
        <v>149</v>
      </c>
      <c r="B172" s="10">
        <f>IF($D$10="End of the Period",IF(A172="","",IF(OR(payment_frequency="Weekly",payment_frequency="Bi-weekly",payment_frequency="Semi-monthly"),first_payment_date+A172*VLOOKUP(payment_frequency,periodic_table,2,0),EDATE(first_payment_date,A172*VLOOKUP(payment_frequency,periodic_table,2,0)))),IF(A172="","",IF(OR(payment_frequency="Weekly",payment_frequency="Bi-weekly",payment_frequency="Semi-monthly"),first_payment_date+(A172-1)*VLOOKUP(payment_frequency,periodic_table,2,0),EDATE(first_payment_date,(A172-1)*VLOOKUP(payment_frequency,periodic_table,2,0)))))</f>
        <v>47340</v>
      </c>
      <c r="C172" s="12">
        <f t="shared" si="13"/>
        <v>1533.3575830198604</v>
      </c>
      <c r="D172" s="27">
        <f t="shared" si="14"/>
        <v>0</v>
      </c>
      <c r="E172" s="28"/>
      <c r="F172" s="12">
        <f t="shared" si="15"/>
        <v>7.6286446916409352</v>
      </c>
      <c r="G172" s="12">
        <f t="shared" si="16"/>
        <v>1525.7289383282196</v>
      </c>
      <c r="H172" s="33">
        <f t="shared" si="17"/>
        <v>0</v>
      </c>
    </row>
    <row r="173" spans="1:8" x14ac:dyDescent="0.25">
      <c r="A173" s="9" t="str">
        <f t="shared" si="12"/>
        <v/>
      </c>
      <c r="B173" s="10" t="str">
        <f>IF($D$10="End of the Period",IF(A173="","",IF(OR(payment_frequency="Weekly",payment_frequency="Bi-weekly",payment_frequency="Semi-monthly"),first_payment_date+A173*VLOOKUP(payment_frequency,periodic_table,2,0),EDATE(first_payment_date,A173*VLOOKUP(payment_frequency,periodic_table,2,0)))),IF(A173="","",IF(OR(payment_frequency="Weekly",payment_frequency="Bi-weekly",payment_frequency="Semi-monthly"),first_payment_date+(A173-1)*VLOOKUP(payment_frequency,periodic_table,2,0),EDATE(first_payment_date,(A173-1)*VLOOKUP(payment_frequency,periodic_table,2,0)))))</f>
        <v/>
      </c>
      <c r="C173" s="12" t="str">
        <f t="shared" si="13"/>
        <v/>
      </c>
      <c r="D173" s="27">
        <f t="shared" si="14"/>
        <v>0</v>
      </c>
      <c r="E173" s="28"/>
      <c r="F173" s="12" t="str">
        <f t="shared" si="15"/>
        <v/>
      </c>
      <c r="G173" s="12" t="str">
        <f t="shared" si="16"/>
        <v/>
      </c>
      <c r="H173" s="33" t="str">
        <f t="shared" si="17"/>
        <v/>
      </c>
    </row>
    <row r="174" spans="1:8" x14ac:dyDescent="0.25">
      <c r="A174" s="9" t="str">
        <f t="shared" si="12"/>
        <v/>
      </c>
      <c r="B174" s="10" t="str">
        <f>IF($D$10="End of the Period",IF(A174="","",IF(OR(payment_frequency="Weekly",payment_frequency="Bi-weekly",payment_frequency="Semi-monthly"),first_payment_date+A174*VLOOKUP(payment_frequency,periodic_table,2,0),EDATE(first_payment_date,A174*VLOOKUP(payment_frequency,periodic_table,2,0)))),IF(A174="","",IF(OR(payment_frequency="Weekly",payment_frequency="Bi-weekly",payment_frequency="Semi-monthly"),first_payment_date+(A174-1)*VLOOKUP(payment_frequency,periodic_table,2,0),EDATE(first_payment_date,(A174-1)*VLOOKUP(payment_frequency,periodic_table,2,0)))))</f>
        <v/>
      </c>
      <c r="C174" s="12" t="str">
        <f t="shared" si="13"/>
        <v/>
      </c>
      <c r="D174" s="27">
        <f t="shared" si="14"/>
        <v>0</v>
      </c>
      <c r="E174" s="28"/>
      <c r="F174" s="12" t="str">
        <f t="shared" si="15"/>
        <v/>
      </c>
      <c r="G174" s="12" t="str">
        <f t="shared" si="16"/>
        <v/>
      </c>
      <c r="H174" s="33" t="str">
        <f t="shared" si="17"/>
        <v/>
      </c>
    </row>
    <row r="175" spans="1:8" x14ac:dyDescent="0.25">
      <c r="A175" s="9" t="str">
        <f t="shared" ref="A175:A238" si="18">IFERROR(IF(H174&lt;=0,"",A174+1),"")</f>
        <v/>
      </c>
      <c r="B175" s="10" t="str">
        <f>IF($D$10="End of the Period",IF(A175="","",IF(OR(payment_frequency="Weekly",payment_frequency="Bi-weekly",payment_frequency="Semi-monthly"),first_payment_date+A175*VLOOKUP(payment_frequency,periodic_table,2,0),EDATE(first_payment_date,A175*VLOOKUP(payment_frequency,periodic_table,2,0)))),IF(A175="","",IF(OR(payment_frequency="Weekly",payment_frequency="Bi-weekly",payment_frequency="Semi-monthly"),first_payment_date+(A175-1)*VLOOKUP(payment_frequency,periodic_table,2,0),EDATE(first_payment_date,(A175-1)*VLOOKUP(payment_frequency,periodic_table,2,0)))))</f>
        <v/>
      </c>
      <c r="C175" s="12" t="str">
        <f t="shared" si="13"/>
        <v/>
      </c>
      <c r="D175" s="27">
        <f t="shared" si="14"/>
        <v>0</v>
      </c>
      <c r="E175" s="28"/>
      <c r="F175" s="12" t="str">
        <f t="shared" si="15"/>
        <v/>
      </c>
      <c r="G175" s="12" t="str">
        <f t="shared" si="16"/>
        <v/>
      </c>
      <c r="H175" s="33" t="str">
        <f t="shared" si="17"/>
        <v/>
      </c>
    </row>
    <row r="176" spans="1:8" x14ac:dyDescent="0.25">
      <c r="A176" s="9" t="str">
        <f t="shared" si="18"/>
        <v/>
      </c>
      <c r="B176" s="10" t="str">
        <f>IF($D$10="End of the Period",IF(A176="","",IF(OR(payment_frequency="Weekly",payment_frequency="Bi-weekly",payment_frequency="Semi-monthly"),first_payment_date+A176*VLOOKUP(payment_frequency,periodic_table,2,0),EDATE(first_payment_date,A176*VLOOKUP(payment_frequency,periodic_table,2,0)))),IF(A176="","",IF(OR(payment_frequency="Weekly",payment_frequency="Bi-weekly",payment_frequency="Semi-monthly"),first_payment_date+(A176-1)*VLOOKUP(payment_frequency,periodic_table,2,0),EDATE(first_payment_date,(A176-1)*VLOOKUP(payment_frequency,periodic_table,2,0)))))</f>
        <v/>
      </c>
      <c r="C176" s="12" t="str">
        <f t="shared" si="13"/>
        <v/>
      </c>
      <c r="D176" s="27">
        <f t="shared" si="14"/>
        <v>0</v>
      </c>
      <c r="E176" s="28"/>
      <c r="F176" s="12" t="str">
        <f t="shared" si="15"/>
        <v/>
      </c>
      <c r="G176" s="12" t="str">
        <f t="shared" si="16"/>
        <v/>
      </c>
      <c r="H176" s="33" t="str">
        <f t="shared" si="17"/>
        <v/>
      </c>
    </row>
    <row r="177" spans="1:8" x14ac:dyDescent="0.25">
      <c r="A177" s="9" t="str">
        <f t="shared" si="18"/>
        <v/>
      </c>
      <c r="B177" s="10" t="str">
        <f>IF($D$10="End of the Period",IF(A177="","",IF(OR(payment_frequency="Weekly",payment_frequency="Bi-weekly",payment_frequency="Semi-monthly"),first_payment_date+A177*VLOOKUP(payment_frequency,periodic_table,2,0),EDATE(first_payment_date,A177*VLOOKUP(payment_frequency,periodic_table,2,0)))),IF(A177="","",IF(OR(payment_frequency="Weekly",payment_frequency="Bi-weekly",payment_frequency="Semi-monthly"),first_payment_date+(A177-1)*VLOOKUP(payment_frequency,periodic_table,2,0),EDATE(first_payment_date,(A177-1)*VLOOKUP(payment_frequency,periodic_table,2,0)))))</f>
        <v/>
      </c>
      <c r="C177" s="12" t="str">
        <f t="shared" si="13"/>
        <v/>
      </c>
      <c r="D177" s="27">
        <f t="shared" si="14"/>
        <v>0</v>
      </c>
      <c r="E177" s="28"/>
      <c r="F177" s="12" t="str">
        <f t="shared" si="15"/>
        <v/>
      </c>
      <c r="G177" s="12" t="str">
        <f t="shared" si="16"/>
        <v/>
      </c>
      <c r="H177" s="33" t="str">
        <f t="shared" si="17"/>
        <v/>
      </c>
    </row>
    <row r="178" spans="1:8" x14ac:dyDescent="0.25">
      <c r="A178" s="9" t="str">
        <f t="shared" si="18"/>
        <v/>
      </c>
      <c r="B178" s="10" t="str">
        <f>IF($D$10="End of the Period",IF(A178="","",IF(OR(payment_frequency="Weekly",payment_frequency="Bi-weekly",payment_frequency="Semi-monthly"),first_payment_date+A178*VLOOKUP(payment_frequency,periodic_table,2,0),EDATE(first_payment_date,A178*VLOOKUP(payment_frequency,periodic_table,2,0)))),IF(A178="","",IF(OR(payment_frequency="Weekly",payment_frequency="Bi-weekly",payment_frequency="Semi-monthly"),first_payment_date+(A178-1)*VLOOKUP(payment_frequency,periodic_table,2,0),EDATE(first_payment_date,(A178-1)*VLOOKUP(payment_frequency,periodic_table,2,0)))))</f>
        <v/>
      </c>
      <c r="C178" s="12" t="str">
        <f t="shared" si="13"/>
        <v/>
      </c>
      <c r="D178" s="27">
        <f t="shared" si="14"/>
        <v>0</v>
      </c>
      <c r="E178" s="28"/>
      <c r="F178" s="12" t="str">
        <f t="shared" si="15"/>
        <v/>
      </c>
      <c r="G178" s="12" t="str">
        <f t="shared" si="16"/>
        <v/>
      </c>
      <c r="H178" s="33" t="str">
        <f t="shared" si="17"/>
        <v/>
      </c>
    </row>
    <row r="179" spans="1:8" x14ac:dyDescent="0.25">
      <c r="A179" s="9" t="str">
        <f t="shared" si="18"/>
        <v/>
      </c>
      <c r="B179" s="10" t="str">
        <f>IF($D$10="End of the Period",IF(A179="","",IF(OR(payment_frequency="Weekly",payment_frequency="Bi-weekly",payment_frequency="Semi-monthly"),first_payment_date+A179*VLOOKUP(payment_frequency,periodic_table,2,0),EDATE(first_payment_date,A179*VLOOKUP(payment_frequency,periodic_table,2,0)))),IF(A179="","",IF(OR(payment_frequency="Weekly",payment_frequency="Bi-weekly",payment_frequency="Semi-monthly"),first_payment_date+(A179-1)*VLOOKUP(payment_frequency,periodic_table,2,0),EDATE(first_payment_date,(A179-1)*VLOOKUP(payment_frequency,periodic_table,2,0)))))</f>
        <v/>
      </c>
      <c r="C179" s="12" t="str">
        <f t="shared" si="13"/>
        <v/>
      </c>
      <c r="D179" s="27">
        <f t="shared" si="14"/>
        <v>0</v>
      </c>
      <c r="E179" s="28"/>
      <c r="F179" s="12" t="str">
        <f t="shared" si="15"/>
        <v/>
      </c>
      <c r="G179" s="12" t="str">
        <f t="shared" si="16"/>
        <v/>
      </c>
      <c r="H179" s="33" t="str">
        <f t="shared" si="17"/>
        <v/>
      </c>
    </row>
    <row r="180" spans="1:8" x14ac:dyDescent="0.25">
      <c r="A180" s="9" t="str">
        <f t="shared" si="18"/>
        <v/>
      </c>
      <c r="B180" s="10" t="str">
        <f>IF($D$10="End of the Period",IF(A180="","",IF(OR(payment_frequency="Weekly",payment_frequency="Bi-weekly",payment_frequency="Semi-monthly"),first_payment_date+A180*VLOOKUP(payment_frequency,periodic_table,2,0),EDATE(first_payment_date,A180*VLOOKUP(payment_frequency,periodic_table,2,0)))),IF(A180="","",IF(OR(payment_frequency="Weekly",payment_frequency="Bi-weekly",payment_frequency="Semi-monthly"),first_payment_date+(A180-1)*VLOOKUP(payment_frequency,periodic_table,2,0),EDATE(first_payment_date,(A180-1)*VLOOKUP(payment_frequency,periodic_table,2,0)))))</f>
        <v/>
      </c>
      <c r="C180" s="12" t="str">
        <f t="shared" si="13"/>
        <v/>
      </c>
      <c r="D180" s="27">
        <f t="shared" si="14"/>
        <v>0</v>
      </c>
      <c r="E180" s="28"/>
      <c r="F180" s="12" t="str">
        <f t="shared" si="15"/>
        <v/>
      </c>
      <c r="G180" s="12" t="str">
        <f t="shared" si="16"/>
        <v/>
      </c>
      <c r="H180" s="33" t="str">
        <f t="shared" si="17"/>
        <v/>
      </c>
    </row>
    <row r="181" spans="1:8" x14ac:dyDescent="0.25">
      <c r="A181" s="9" t="str">
        <f t="shared" si="18"/>
        <v/>
      </c>
      <c r="B181" s="10" t="str">
        <f>IF($D$10="End of the Period",IF(A181="","",IF(OR(payment_frequency="Weekly",payment_frequency="Bi-weekly",payment_frequency="Semi-monthly"),first_payment_date+A181*VLOOKUP(payment_frequency,periodic_table,2,0),EDATE(first_payment_date,A181*VLOOKUP(payment_frequency,periodic_table,2,0)))),IF(A181="","",IF(OR(payment_frequency="Weekly",payment_frequency="Bi-weekly",payment_frequency="Semi-monthly"),first_payment_date+(A181-1)*VLOOKUP(payment_frequency,periodic_table,2,0),EDATE(first_payment_date,(A181-1)*VLOOKUP(payment_frequency,periodic_table,2,0)))))</f>
        <v/>
      </c>
      <c r="C181" s="12" t="str">
        <f t="shared" si="13"/>
        <v/>
      </c>
      <c r="D181" s="27">
        <f t="shared" si="14"/>
        <v>0</v>
      </c>
      <c r="E181" s="28"/>
      <c r="F181" s="12" t="str">
        <f t="shared" si="15"/>
        <v/>
      </c>
      <c r="G181" s="12" t="str">
        <f t="shared" si="16"/>
        <v/>
      </c>
      <c r="H181" s="33" t="str">
        <f t="shared" si="17"/>
        <v/>
      </c>
    </row>
    <row r="182" spans="1:8" x14ac:dyDescent="0.25">
      <c r="A182" s="9" t="str">
        <f t="shared" si="18"/>
        <v/>
      </c>
      <c r="B182" s="10" t="str">
        <f>IF($D$10="End of the Period",IF(A182="","",IF(OR(payment_frequency="Weekly",payment_frequency="Bi-weekly",payment_frequency="Semi-monthly"),first_payment_date+A182*VLOOKUP(payment_frequency,periodic_table,2,0),EDATE(first_payment_date,A182*VLOOKUP(payment_frequency,periodic_table,2,0)))),IF(A182="","",IF(OR(payment_frequency="Weekly",payment_frequency="Bi-weekly",payment_frequency="Semi-monthly"),first_payment_date+(A182-1)*VLOOKUP(payment_frequency,periodic_table,2,0),EDATE(first_payment_date,(A182-1)*VLOOKUP(payment_frequency,periodic_table,2,0)))))</f>
        <v/>
      </c>
      <c r="C182" s="12" t="str">
        <f t="shared" si="13"/>
        <v/>
      </c>
      <c r="D182" s="27">
        <f t="shared" si="14"/>
        <v>0</v>
      </c>
      <c r="E182" s="28"/>
      <c r="F182" s="12" t="str">
        <f t="shared" si="15"/>
        <v/>
      </c>
      <c r="G182" s="12" t="str">
        <f t="shared" si="16"/>
        <v/>
      </c>
      <c r="H182" s="33" t="str">
        <f t="shared" si="17"/>
        <v/>
      </c>
    </row>
    <row r="183" spans="1:8" x14ac:dyDescent="0.25">
      <c r="A183" s="9" t="str">
        <f t="shared" si="18"/>
        <v/>
      </c>
      <c r="B183" s="10" t="str">
        <f>IF($D$10="End of the Period",IF(A183="","",IF(OR(payment_frequency="Weekly",payment_frequency="Bi-weekly",payment_frequency="Semi-monthly"),first_payment_date+A183*VLOOKUP(payment_frequency,periodic_table,2,0),EDATE(first_payment_date,A183*VLOOKUP(payment_frequency,periodic_table,2,0)))),IF(A183="","",IF(OR(payment_frequency="Weekly",payment_frequency="Bi-weekly",payment_frequency="Semi-monthly"),first_payment_date+(A183-1)*VLOOKUP(payment_frequency,periodic_table,2,0),EDATE(first_payment_date,(A183-1)*VLOOKUP(payment_frequency,periodic_table,2,0)))))</f>
        <v/>
      </c>
      <c r="C183" s="12" t="str">
        <f t="shared" si="13"/>
        <v/>
      </c>
      <c r="D183" s="27">
        <f t="shared" si="14"/>
        <v>0</v>
      </c>
      <c r="E183" s="28"/>
      <c r="F183" s="12" t="str">
        <f t="shared" si="15"/>
        <v/>
      </c>
      <c r="G183" s="12" t="str">
        <f t="shared" si="16"/>
        <v/>
      </c>
      <c r="H183" s="33" t="str">
        <f t="shared" si="17"/>
        <v/>
      </c>
    </row>
    <row r="184" spans="1:8" x14ac:dyDescent="0.25">
      <c r="A184" s="9" t="str">
        <f t="shared" si="18"/>
        <v/>
      </c>
      <c r="B184" s="10" t="str">
        <f>IF($D$10="End of the Period",IF(A184="","",IF(OR(payment_frequency="Weekly",payment_frequency="Bi-weekly",payment_frequency="Semi-monthly"),first_payment_date+A184*VLOOKUP(payment_frequency,periodic_table,2,0),EDATE(first_payment_date,A184*VLOOKUP(payment_frequency,periodic_table,2,0)))),IF(A184="","",IF(OR(payment_frequency="Weekly",payment_frequency="Bi-weekly",payment_frequency="Semi-monthly"),first_payment_date+(A184-1)*VLOOKUP(payment_frequency,periodic_table,2,0),EDATE(first_payment_date,(A184-1)*VLOOKUP(payment_frequency,periodic_table,2,0)))))</f>
        <v/>
      </c>
      <c r="C184" s="12" t="str">
        <f t="shared" si="13"/>
        <v/>
      </c>
      <c r="D184" s="27">
        <f t="shared" si="14"/>
        <v>0</v>
      </c>
      <c r="E184" s="28"/>
      <c r="F184" s="12" t="str">
        <f t="shared" si="15"/>
        <v/>
      </c>
      <c r="G184" s="12" t="str">
        <f t="shared" si="16"/>
        <v/>
      </c>
      <c r="H184" s="33" t="str">
        <f t="shared" si="17"/>
        <v/>
      </c>
    </row>
    <row r="185" spans="1:8" x14ac:dyDescent="0.25">
      <c r="A185" s="9" t="str">
        <f t="shared" si="18"/>
        <v/>
      </c>
      <c r="B185" s="10" t="str">
        <f>IF($D$10="End of the Period",IF(A185="","",IF(OR(payment_frequency="Weekly",payment_frequency="Bi-weekly",payment_frequency="Semi-monthly"),first_payment_date+A185*VLOOKUP(payment_frequency,periodic_table,2,0),EDATE(first_payment_date,A185*VLOOKUP(payment_frequency,periodic_table,2,0)))),IF(A185="","",IF(OR(payment_frequency="Weekly",payment_frequency="Bi-weekly",payment_frequency="Semi-monthly"),first_payment_date+(A185-1)*VLOOKUP(payment_frequency,periodic_table,2,0),EDATE(first_payment_date,(A185-1)*VLOOKUP(payment_frequency,periodic_table,2,0)))))</f>
        <v/>
      </c>
      <c r="C185" s="12" t="str">
        <f t="shared" si="13"/>
        <v/>
      </c>
      <c r="D185" s="27">
        <f t="shared" si="14"/>
        <v>0</v>
      </c>
      <c r="E185" s="28"/>
      <c r="F185" s="12" t="str">
        <f t="shared" si="15"/>
        <v/>
      </c>
      <c r="G185" s="12" t="str">
        <f t="shared" si="16"/>
        <v/>
      </c>
      <c r="H185" s="33" t="str">
        <f t="shared" si="17"/>
        <v/>
      </c>
    </row>
    <row r="186" spans="1:8" x14ac:dyDescent="0.25">
      <c r="A186" s="9" t="str">
        <f t="shared" si="18"/>
        <v/>
      </c>
      <c r="B186" s="10" t="str">
        <f>IF($D$10="End of the Period",IF(A186="","",IF(OR(payment_frequency="Weekly",payment_frequency="Bi-weekly",payment_frequency="Semi-monthly"),first_payment_date+A186*VLOOKUP(payment_frequency,periodic_table,2,0),EDATE(first_payment_date,A186*VLOOKUP(payment_frequency,periodic_table,2,0)))),IF(A186="","",IF(OR(payment_frequency="Weekly",payment_frequency="Bi-weekly",payment_frequency="Semi-monthly"),first_payment_date+(A186-1)*VLOOKUP(payment_frequency,periodic_table,2,0),EDATE(first_payment_date,(A186-1)*VLOOKUP(payment_frequency,periodic_table,2,0)))))</f>
        <v/>
      </c>
      <c r="C186" s="12" t="str">
        <f t="shared" si="13"/>
        <v/>
      </c>
      <c r="D186" s="27">
        <f t="shared" si="14"/>
        <v>0</v>
      </c>
      <c r="E186" s="28"/>
      <c r="F186" s="12" t="str">
        <f t="shared" si="15"/>
        <v/>
      </c>
      <c r="G186" s="12" t="str">
        <f t="shared" si="16"/>
        <v/>
      </c>
      <c r="H186" s="33" t="str">
        <f t="shared" si="17"/>
        <v/>
      </c>
    </row>
    <row r="187" spans="1:8" x14ac:dyDescent="0.25">
      <c r="A187" s="9" t="str">
        <f t="shared" si="18"/>
        <v/>
      </c>
      <c r="B187" s="10" t="str">
        <f>IF($D$10="End of the Period",IF(A187="","",IF(OR(payment_frequency="Weekly",payment_frequency="Bi-weekly",payment_frequency="Semi-monthly"),first_payment_date+A187*VLOOKUP(payment_frequency,periodic_table,2,0),EDATE(first_payment_date,A187*VLOOKUP(payment_frequency,periodic_table,2,0)))),IF(A187="","",IF(OR(payment_frequency="Weekly",payment_frequency="Bi-weekly",payment_frequency="Semi-monthly"),first_payment_date+(A187-1)*VLOOKUP(payment_frequency,periodic_table,2,0),EDATE(first_payment_date,(A187-1)*VLOOKUP(payment_frequency,periodic_table,2,0)))))</f>
        <v/>
      </c>
      <c r="C187" s="12" t="str">
        <f t="shared" si="13"/>
        <v/>
      </c>
      <c r="D187" s="27">
        <f t="shared" si="14"/>
        <v>0</v>
      </c>
      <c r="E187" s="28"/>
      <c r="F187" s="12" t="str">
        <f t="shared" si="15"/>
        <v/>
      </c>
      <c r="G187" s="12" t="str">
        <f t="shared" si="16"/>
        <v/>
      </c>
      <c r="H187" s="33" t="str">
        <f t="shared" si="17"/>
        <v/>
      </c>
    </row>
    <row r="188" spans="1:8" x14ac:dyDescent="0.25">
      <c r="A188" s="9" t="str">
        <f t="shared" si="18"/>
        <v/>
      </c>
      <c r="B188" s="10" t="str">
        <f>IF($D$10="End of the Period",IF(A188="","",IF(OR(payment_frequency="Weekly",payment_frequency="Bi-weekly",payment_frequency="Semi-monthly"),first_payment_date+A188*VLOOKUP(payment_frequency,periodic_table,2,0),EDATE(first_payment_date,A188*VLOOKUP(payment_frequency,periodic_table,2,0)))),IF(A188="","",IF(OR(payment_frequency="Weekly",payment_frequency="Bi-weekly",payment_frequency="Semi-monthly"),first_payment_date+(A188-1)*VLOOKUP(payment_frequency,periodic_table,2,0),EDATE(first_payment_date,(A188-1)*VLOOKUP(payment_frequency,periodic_table,2,0)))))</f>
        <v/>
      </c>
      <c r="C188" s="12" t="str">
        <f t="shared" si="13"/>
        <v/>
      </c>
      <c r="D188" s="27">
        <f t="shared" si="14"/>
        <v>0</v>
      </c>
      <c r="E188" s="28"/>
      <c r="F188" s="12" t="str">
        <f t="shared" si="15"/>
        <v/>
      </c>
      <c r="G188" s="12" t="str">
        <f t="shared" si="16"/>
        <v/>
      </c>
      <c r="H188" s="33" t="str">
        <f t="shared" si="17"/>
        <v/>
      </c>
    </row>
    <row r="189" spans="1:8" x14ac:dyDescent="0.25">
      <c r="A189" s="9" t="str">
        <f t="shared" si="18"/>
        <v/>
      </c>
      <c r="B189" s="10" t="str">
        <f>IF($D$10="End of the Period",IF(A189="","",IF(OR(payment_frequency="Weekly",payment_frequency="Bi-weekly",payment_frequency="Semi-monthly"),first_payment_date+A189*VLOOKUP(payment_frequency,periodic_table,2,0),EDATE(first_payment_date,A189*VLOOKUP(payment_frequency,periodic_table,2,0)))),IF(A189="","",IF(OR(payment_frequency="Weekly",payment_frequency="Bi-weekly",payment_frequency="Semi-monthly"),first_payment_date+(A189-1)*VLOOKUP(payment_frequency,periodic_table,2,0),EDATE(first_payment_date,(A189-1)*VLOOKUP(payment_frequency,periodic_table,2,0)))))</f>
        <v/>
      </c>
      <c r="C189" s="12" t="str">
        <f t="shared" si="13"/>
        <v/>
      </c>
      <c r="D189" s="27">
        <f t="shared" si="14"/>
        <v>0</v>
      </c>
      <c r="E189" s="28"/>
      <c r="F189" s="12" t="str">
        <f t="shared" si="15"/>
        <v/>
      </c>
      <c r="G189" s="12" t="str">
        <f t="shared" si="16"/>
        <v/>
      </c>
      <c r="H189" s="33" t="str">
        <f t="shared" si="17"/>
        <v/>
      </c>
    </row>
    <row r="190" spans="1:8" x14ac:dyDescent="0.25">
      <c r="A190" s="9" t="str">
        <f t="shared" si="18"/>
        <v/>
      </c>
      <c r="B190" s="10" t="str">
        <f>IF($D$10="End of the Period",IF(A190="","",IF(OR(payment_frequency="Weekly",payment_frequency="Bi-weekly",payment_frequency="Semi-monthly"),first_payment_date+A190*VLOOKUP(payment_frequency,periodic_table,2,0),EDATE(first_payment_date,A190*VLOOKUP(payment_frequency,periodic_table,2,0)))),IF(A190="","",IF(OR(payment_frequency="Weekly",payment_frequency="Bi-weekly",payment_frequency="Semi-monthly"),first_payment_date+(A190-1)*VLOOKUP(payment_frequency,periodic_table,2,0),EDATE(first_payment_date,(A190-1)*VLOOKUP(payment_frequency,periodic_table,2,0)))))</f>
        <v/>
      </c>
      <c r="C190" s="12" t="str">
        <f t="shared" si="13"/>
        <v/>
      </c>
      <c r="D190" s="27">
        <f t="shared" si="14"/>
        <v>0</v>
      </c>
      <c r="E190" s="28"/>
      <c r="F190" s="12" t="str">
        <f t="shared" si="15"/>
        <v/>
      </c>
      <c r="G190" s="12" t="str">
        <f t="shared" si="16"/>
        <v/>
      </c>
      <c r="H190" s="33" t="str">
        <f t="shared" si="17"/>
        <v/>
      </c>
    </row>
    <row r="191" spans="1:8" x14ac:dyDescent="0.25">
      <c r="A191" s="9" t="str">
        <f t="shared" si="18"/>
        <v/>
      </c>
      <c r="B191" s="10" t="str">
        <f>IF($D$10="End of the Period",IF(A191="","",IF(OR(payment_frequency="Weekly",payment_frequency="Bi-weekly",payment_frequency="Semi-monthly"),first_payment_date+A191*VLOOKUP(payment_frequency,periodic_table,2,0),EDATE(first_payment_date,A191*VLOOKUP(payment_frequency,periodic_table,2,0)))),IF(A191="","",IF(OR(payment_frequency="Weekly",payment_frequency="Bi-weekly",payment_frequency="Semi-monthly"),first_payment_date+(A191-1)*VLOOKUP(payment_frequency,periodic_table,2,0),EDATE(first_payment_date,(A191-1)*VLOOKUP(payment_frequency,periodic_table,2,0)))))</f>
        <v/>
      </c>
      <c r="C191" s="12" t="str">
        <f t="shared" si="13"/>
        <v/>
      </c>
      <c r="D191" s="27">
        <f t="shared" si="14"/>
        <v>0</v>
      </c>
      <c r="E191" s="28"/>
      <c r="F191" s="12" t="str">
        <f t="shared" si="15"/>
        <v/>
      </c>
      <c r="G191" s="12" t="str">
        <f t="shared" si="16"/>
        <v/>
      </c>
      <c r="H191" s="33" t="str">
        <f t="shared" si="17"/>
        <v/>
      </c>
    </row>
    <row r="192" spans="1:8" x14ac:dyDescent="0.25">
      <c r="A192" s="9" t="str">
        <f t="shared" si="18"/>
        <v/>
      </c>
      <c r="B192" s="10" t="str">
        <f>IF($D$10="End of the Period",IF(A192="","",IF(OR(payment_frequency="Weekly",payment_frequency="Bi-weekly",payment_frequency="Semi-monthly"),first_payment_date+A192*VLOOKUP(payment_frequency,periodic_table,2,0),EDATE(first_payment_date,A192*VLOOKUP(payment_frequency,periodic_table,2,0)))),IF(A192="","",IF(OR(payment_frequency="Weekly",payment_frequency="Bi-weekly",payment_frequency="Semi-monthly"),first_payment_date+(A192-1)*VLOOKUP(payment_frequency,periodic_table,2,0),EDATE(first_payment_date,(A192-1)*VLOOKUP(payment_frequency,periodic_table,2,0)))))</f>
        <v/>
      </c>
      <c r="C192" s="12" t="str">
        <f t="shared" si="13"/>
        <v/>
      </c>
      <c r="D192" s="27">
        <f t="shared" si="14"/>
        <v>0</v>
      </c>
      <c r="E192" s="28"/>
      <c r="F192" s="12" t="str">
        <f t="shared" si="15"/>
        <v/>
      </c>
      <c r="G192" s="12" t="str">
        <f t="shared" si="16"/>
        <v/>
      </c>
      <c r="H192" s="33" t="str">
        <f t="shared" si="17"/>
        <v/>
      </c>
    </row>
    <row r="193" spans="1:8" x14ac:dyDescent="0.25">
      <c r="A193" s="9" t="str">
        <f t="shared" si="18"/>
        <v/>
      </c>
      <c r="B193" s="10" t="str">
        <f>IF($D$10="End of the Period",IF(A193="","",IF(OR(payment_frequency="Weekly",payment_frequency="Bi-weekly",payment_frequency="Semi-monthly"),first_payment_date+A193*VLOOKUP(payment_frequency,periodic_table,2,0),EDATE(first_payment_date,A193*VLOOKUP(payment_frequency,periodic_table,2,0)))),IF(A193="","",IF(OR(payment_frequency="Weekly",payment_frequency="Bi-weekly",payment_frequency="Semi-monthly"),first_payment_date+(A193-1)*VLOOKUP(payment_frequency,periodic_table,2,0),EDATE(first_payment_date,(A193-1)*VLOOKUP(payment_frequency,periodic_table,2,0)))))</f>
        <v/>
      </c>
      <c r="C193" s="12" t="str">
        <f t="shared" si="13"/>
        <v/>
      </c>
      <c r="D193" s="27">
        <f t="shared" si="14"/>
        <v>0</v>
      </c>
      <c r="E193" s="28"/>
      <c r="F193" s="12" t="str">
        <f t="shared" si="15"/>
        <v/>
      </c>
      <c r="G193" s="12" t="str">
        <f t="shared" si="16"/>
        <v/>
      </c>
      <c r="H193" s="33" t="str">
        <f t="shared" si="17"/>
        <v/>
      </c>
    </row>
    <row r="194" spans="1:8" x14ac:dyDescent="0.25">
      <c r="A194" s="9" t="str">
        <f t="shared" si="18"/>
        <v/>
      </c>
      <c r="B194" s="10" t="str">
        <f>IF($D$10="End of the Period",IF(A194="","",IF(OR(payment_frequency="Weekly",payment_frequency="Bi-weekly",payment_frequency="Semi-monthly"),first_payment_date+A194*VLOOKUP(payment_frequency,periodic_table,2,0),EDATE(first_payment_date,A194*VLOOKUP(payment_frequency,periodic_table,2,0)))),IF(A194="","",IF(OR(payment_frequency="Weekly",payment_frequency="Bi-weekly",payment_frequency="Semi-monthly"),first_payment_date+(A194-1)*VLOOKUP(payment_frequency,periodic_table,2,0),EDATE(first_payment_date,(A194-1)*VLOOKUP(payment_frequency,periodic_table,2,0)))))</f>
        <v/>
      </c>
      <c r="C194" s="12" t="str">
        <f t="shared" si="13"/>
        <v/>
      </c>
      <c r="D194" s="27">
        <f t="shared" si="14"/>
        <v>0</v>
      </c>
      <c r="E194" s="28"/>
      <c r="F194" s="12" t="str">
        <f t="shared" si="15"/>
        <v/>
      </c>
      <c r="G194" s="12" t="str">
        <f t="shared" si="16"/>
        <v/>
      </c>
      <c r="H194" s="33" t="str">
        <f t="shared" si="17"/>
        <v/>
      </c>
    </row>
    <row r="195" spans="1:8" x14ac:dyDescent="0.25">
      <c r="A195" s="9" t="str">
        <f t="shared" si="18"/>
        <v/>
      </c>
      <c r="B195" s="10" t="str">
        <f>IF($D$10="End of the Period",IF(A195="","",IF(OR(payment_frequency="Weekly",payment_frequency="Bi-weekly",payment_frequency="Semi-monthly"),first_payment_date+A195*VLOOKUP(payment_frequency,periodic_table,2,0),EDATE(first_payment_date,A195*VLOOKUP(payment_frequency,periodic_table,2,0)))),IF(A195="","",IF(OR(payment_frequency="Weekly",payment_frequency="Bi-weekly",payment_frequency="Semi-monthly"),first_payment_date+(A195-1)*VLOOKUP(payment_frequency,periodic_table,2,0),EDATE(first_payment_date,(A195-1)*VLOOKUP(payment_frequency,periodic_table,2,0)))))</f>
        <v/>
      </c>
      <c r="C195" s="12" t="str">
        <f t="shared" si="13"/>
        <v/>
      </c>
      <c r="D195" s="27">
        <f t="shared" si="14"/>
        <v>0</v>
      </c>
      <c r="E195" s="28"/>
      <c r="F195" s="12" t="str">
        <f t="shared" si="15"/>
        <v/>
      </c>
      <c r="G195" s="12" t="str">
        <f t="shared" si="16"/>
        <v/>
      </c>
      <c r="H195" s="33" t="str">
        <f t="shared" si="17"/>
        <v/>
      </c>
    </row>
    <row r="196" spans="1:8" x14ac:dyDescent="0.25">
      <c r="A196" s="9" t="str">
        <f t="shared" si="18"/>
        <v/>
      </c>
      <c r="B196" s="10" t="str">
        <f>IF($D$10="End of the Period",IF(A196="","",IF(OR(payment_frequency="Weekly",payment_frequency="Bi-weekly",payment_frequency="Semi-monthly"),first_payment_date+A196*VLOOKUP(payment_frequency,periodic_table,2,0),EDATE(first_payment_date,A196*VLOOKUP(payment_frequency,periodic_table,2,0)))),IF(A196="","",IF(OR(payment_frequency="Weekly",payment_frequency="Bi-weekly",payment_frequency="Semi-monthly"),first_payment_date+(A196-1)*VLOOKUP(payment_frequency,periodic_table,2,0),EDATE(first_payment_date,(A196-1)*VLOOKUP(payment_frequency,periodic_table,2,0)))))</f>
        <v/>
      </c>
      <c r="C196" s="12" t="str">
        <f t="shared" si="13"/>
        <v/>
      </c>
      <c r="D196" s="27">
        <f t="shared" si="14"/>
        <v>0</v>
      </c>
      <c r="E196" s="28"/>
      <c r="F196" s="12" t="str">
        <f t="shared" si="15"/>
        <v/>
      </c>
      <c r="G196" s="12" t="str">
        <f t="shared" si="16"/>
        <v/>
      </c>
      <c r="H196" s="33" t="str">
        <f t="shared" si="17"/>
        <v/>
      </c>
    </row>
    <row r="197" spans="1:8" x14ac:dyDescent="0.25">
      <c r="A197" s="9" t="str">
        <f t="shared" si="18"/>
        <v/>
      </c>
      <c r="B197" s="10" t="str">
        <f>IF($D$10="End of the Period",IF(A197="","",IF(OR(payment_frequency="Weekly",payment_frequency="Bi-weekly",payment_frequency="Semi-monthly"),first_payment_date+A197*VLOOKUP(payment_frequency,periodic_table,2,0),EDATE(first_payment_date,A197*VLOOKUP(payment_frequency,periodic_table,2,0)))),IF(A197="","",IF(OR(payment_frequency="Weekly",payment_frequency="Bi-weekly",payment_frequency="Semi-monthly"),first_payment_date+(A197-1)*VLOOKUP(payment_frequency,periodic_table,2,0),EDATE(first_payment_date,(A197-1)*VLOOKUP(payment_frequency,periodic_table,2,0)))))</f>
        <v/>
      </c>
      <c r="C197" s="12" t="str">
        <f t="shared" si="13"/>
        <v/>
      </c>
      <c r="D197" s="27">
        <f t="shared" si="14"/>
        <v>0</v>
      </c>
      <c r="E197" s="28"/>
      <c r="F197" s="12" t="str">
        <f t="shared" si="15"/>
        <v/>
      </c>
      <c r="G197" s="12" t="str">
        <f t="shared" si="16"/>
        <v/>
      </c>
      <c r="H197" s="33" t="str">
        <f t="shared" si="17"/>
        <v/>
      </c>
    </row>
    <row r="198" spans="1:8" x14ac:dyDescent="0.25">
      <c r="A198" s="9" t="str">
        <f t="shared" si="18"/>
        <v/>
      </c>
      <c r="B198" s="10" t="str">
        <f>IF($D$10="End of the Period",IF(A198="","",IF(OR(payment_frequency="Weekly",payment_frequency="Bi-weekly",payment_frequency="Semi-monthly"),first_payment_date+A198*VLOOKUP(payment_frequency,periodic_table,2,0),EDATE(first_payment_date,A198*VLOOKUP(payment_frequency,periodic_table,2,0)))),IF(A198="","",IF(OR(payment_frequency="Weekly",payment_frequency="Bi-weekly",payment_frequency="Semi-monthly"),first_payment_date+(A198-1)*VLOOKUP(payment_frequency,periodic_table,2,0),EDATE(first_payment_date,(A198-1)*VLOOKUP(payment_frequency,periodic_table,2,0)))))</f>
        <v/>
      </c>
      <c r="C198" s="12" t="str">
        <f t="shared" si="13"/>
        <v/>
      </c>
      <c r="D198" s="27">
        <f t="shared" si="14"/>
        <v>0</v>
      </c>
      <c r="E198" s="28"/>
      <c r="F198" s="12" t="str">
        <f t="shared" si="15"/>
        <v/>
      </c>
      <c r="G198" s="12" t="str">
        <f t="shared" si="16"/>
        <v/>
      </c>
      <c r="H198" s="33" t="str">
        <f t="shared" si="17"/>
        <v/>
      </c>
    </row>
    <row r="199" spans="1:8" x14ac:dyDescent="0.25">
      <c r="A199" s="9" t="str">
        <f t="shared" si="18"/>
        <v/>
      </c>
      <c r="B199" s="10" t="str">
        <f>IF($D$10="End of the Period",IF(A199="","",IF(OR(payment_frequency="Weekly",payment_frequency="Bi-weekly",payment_frequency="Semi-monthly"),first_payment_date+A199*VLOOKUP(payment_frequency,periodic_table,2,0),EDATE(first_payment_date,A199*VLOOKUP(payment_frequency,periodic_table,2,0)))),IF(A199="","",IF(OR(payment_frequency="Weekly",payment_frequency="Bi-weekly",payment_frequency="Semi-monthly"),first_payment_date+(A199-1)*VLOOKUP(payment_frequency,periodic_table,2,0),EDATE(first_payment_date,(A199-1)*VLOOKUP(payment_frequency,periodic_table,2,0)))))</f>
        <v/>
      </c>
      <c r="C199" s="12" t="str">
        <f t="shared" si="13"/>
        <v/>
      </c>
      <c r="D199" s="27">
        <f t="shared" si="14"/>
        <v>0</v>
      </c>
      <c r="E199" s="28"/>
      <c r="F199" s="12" t="str">
        <f t="shared" si="15"/>
        <v/>
      </c>
      <c r="G199" s="12" t="str">
        <f t="shared" si="16"/>
        <v/>
      </c>
      <c r="H199" s="33" t="str">
        <f t="shared" si="17"/>
        <v/>
      </c>
    </row>
    <row r="200" spans="1:8" x14ac:dyDescent="0.25">
      <c r="A200" s="9" t="str">
        <f t="shared" si="18"/>
        <v/>
      </c>
      <c r="B200" s="10" t="str">
        <f>IF($D$10="End of the Period",IF(A200="","",IF(OR(payment_frequency="Weekly",payment_frequency="Bi-weekly",payment_frequency="Semi-monthly"),first_payment_date+A200*VLOOKUP(payment_frequency,periodic_table,2,0),EDATE(first_payment_date,A200*VLOOKUP(payment_frequency,periodic_table,2,0)))),IF(A200="","",IF(OR(payment_frequency="Weekly",payment_frequency="Bi-weekly",payment_frequency="Semi-monthly"),first_payment_date+(A200-1)*VLOOKUP(payment_frequency,periodic_table,2,0),EDATE(first_payment_date,(A200-1)*VLOOKUP(payment_frequency,periodic_table,2,0)))))</f>
        <v/>
      </c>
      <c r="C200" s="12" t="str">
        <f t="shared" si="13"/>
        <v/>
      </c>
      <c r="D200" s="27">
        <f t="shared" si="14"/>
        <v>0</v>
      </c>
      <c r="E200" s="28"/>
      <c r="F200" s="12" t="str">
        <f t="shared" si="15"/>
        <v/>
      </c>
      <c r="G200" s="12" t="str">
        <f t="shared" si="16"/>
        <v/>
      </c>
      <c r="H200" s="33" t="str">
        <f t="shared" si="17"/>
        <v/>
      </c>
    </row>
    <row r="201" spans="1:8" x14ac:dyDescent="0.25">
      <c r="A201" s="9" t="str">
        <f t="shared" si="18"/>
        <v/>
      </c>
      <c r="B201" s="10" t="str">
        <f>IF($D$10="End of the Period",IF(A201="","",IF(OR(payment_frequency="Weekly",payment_frequency="Bi-weekly",payment_frequency="Semi-monthly"),first_payment_date+A201*VLOOKUP(payment_frequency,periodic_table,2,0),EDATE(first_payment_date,A201*VLOOKUP(payment_frequency,periodic_table,2,0)))),IF(A201="","",IF(OR(payment_frequency="Weekly",payment_frequency="Bi-weekly",payment_frequency="Semi-monthly"),first_payment_date+(A201-1)*VLOOKUP(payment_frequency,periodic_table,2,0),EDATE(first_payment_date,(A201-1)*VLOOKUP(payment_frequency,periodic_table,2,0)))))</f>
        <v/>
      </c>
      <c r="C201" s="12" t="str">
        <f t="shared" si="13"/>
        <v/>
      </c>
      <c r="D201" s="27">
        <f t="shared" si="14"/>
        <v>0</v>
      </c>
      <c r="E201" s="28"/>
      <c r="F201" s="12" t="str">
        <f t="shared" si="15"/>
        <v/>
      </c>
      <c r="G201" s="12" t="str">
        <f t="shared" si="16"/>
        <v/>
      </c>
      <c r="H201" s="33" t="str">
        <f t="shared" si="17"/>
        <v/>
      </c>
    </row>
    <row r="202" spans="1:8" x14ac:dyDescent="0.25">
      <c r="A202" s="9" t="str">
        <f t="shared" si="18"/>
        <v/>
      </c>
      <c r="B202" s="10" t="str">
        <f>IF($D$10="End of the Period",IF(A202="","",IF(OR(payment_frequency="Weekly",payment_frequency="Bi-weekly",payment_frequency="Semi-monthly"),first_payment_date+A202*VLOOKUP(payment_frequency,periodic_table,2,0),EDATE(first_payment_date,A202*VLOOKUP(payment_frequency,periodic_table,2,0)))),IF(A202="","",IF(OR(payment_frequency="Weekly",payment_frequency="Bi-weekly",payment_frequency="Semi-monthly"),first_payment_date+(A202-1)*VLOOKUP(payment_frequency,periodic_table,2,0),EDATE(first_payment_date,(A202-1)*VLOOKUP(payment_frequency,periodic_table,2,0)))))</f>
        <v/>
      </c>
      <c r="C202" s="12" t="str">
        <f t="shared" si="13"/>
        <v/>
      </c>
      <c r="D202" s="27">
        <f t="shared" si="14"/>
        <v>0</v>
      </c>
      <c r="E202" s="28"/>
      <c r="F202" s="12" t="str">
        <f t="shared" si="15"/>
        <v/>
      </c>
      <c r="G202" s="12" t="str">
        <f t="shared" si="16"/>
        <v/>
      </c>
      <c r="H202" s="33" t="str">
        <f t="shared" si="17"/>
        <v/>
      </c>
    </row>
    <row r="203" spans="1:8" x14ac:dyDescent="0.25">
      <c r="A203" s="9" t="str">
        <f t="shared" si="18"/>
        <v/>
      </c>
      <c r="B203" s="10" t="str">
        <f>IF($D$10="End of the Period",IF(A203="","",IF(OR(payment_frequency="Weekly",payment_frequency="Bi-weekly",payment_frequency="Semi-monthly"),first_payment_date+A203*VLOOKUP(payment_frequency,periodic_table,2,0),EDATE(first_payment_date,A203*VLOOKUP(payment_frequency,periodic_table,2,0)))),IF(A203="","",IF(OR(payment_frequency="Weekly",payment_frequency="Bi-weekly",payment_frequency="Semi-monthly"),first_payment_date+(A203-1)*VLOOKUP(payment_frequency,periodic_table,2,0),EDATE(first_payment_date,(A203-1)*VLOOKUP(payment_frequency,periodic_table,2,0)))))</f>
        <v/>
      </c>
      <c r="C203" s="12" t="str">
        <f t="shared" si="13"/>
        <v/>
      </c>
      <c r="D203" s="27">
        <f t="shared" si="14"/>
        <v>0</v>
      </c>
      <c r="E203" s="28"/>
      <c r="F203" s="12" t="str">
        <f t="shared" si="15"/>
        <v/>
      </c>
      <c r="G203" s="12" t="str">
        <f t="shared" si="16"/>
        <v/>
      </c>
      <c r="H203" s="33" t="str">
        <f t="shared" si="17"/>
        <v/>
      </c>
    </row>
    <row r="204" spans="1:8" x14ac:dyDescent="0.25">
      <c r="A204" s="9" t="str">
        <f t="shared" si="18"/>
        <v/>
      </c>
      <c r="B204" s="10" t="str">
        <f>IF($D$10="End of the Period",IF(A204="","",IF(OR(payment_frequency="Weekly",payment_frequency="Bi-weekly",payment_frequency="Semi-monthly"),first_payment_date+A204*VLOOKUP(payment_frequency,periodic_table,2,0),EDATE(first_payment_date,A204*VLOOKUP(payment_frequency,periodic_table,2,0)))),IF(A204="","",IF(OR(payment_frequency="Weekly",payment_frequency="Bi-weekly",payment_frequency="Semi-monthly"),first_payment_date+(A204-1)*VLOOKUP(payment_frequency,periodic_table,2,0),EDATE(first_payment_date,(A204-1)*VLOOKUP(payment_frequency,periodic_table,2,0)))))</f>
        <v/>
      </c>
      <c r="C204" s="12" t="str">
        <f t="shared" si="13"/>
        <v/>
      </c>
      <c r="D204" s="27">
        <f t="shared" si="14"/>
        <v>0</v>
      </c>
      <c r="E204" s="28"/>
      <c r="F204" s="12" t="str">
        <f t="shared" si="15"/>
        <v/>
      </c>
      <c r="G204" s="12" t="str">
        <f t="shared" si="16"/>
        <v/>
      </c>
      <c r="H204" s="33" t="str">
        <f t="shared" si="17"/>
        <v/>
      </c>
    </row>
    <row r="205" spans="1:8" x14ac:dyDescent="0.25">
      <c r="A205" s="9" t="str">
        <f t="shared" si="18"/>
        <v/>
      </c>
      <c r="B205" s="10" t="str">
        <f>IF($D$10="End of the Period",IF(A205="","",IF(OR(payment_frequency="Weekly",payment_frequency="Bi-weekly",payment_frequency="Semi-monthly"),first_payment_date+A205*VLOOKUP(payment_frequency,periodic_table,2,0),EDATE(first_payment_date,A205*VLOOKUP(payment_frequency,periodic_table,2,0)))),IF(A205="","",IF(OR(payment_frequency="Weekly",payment_frequency="Bi-weekly",payment_frequency="Semi-monthly"),first_payment_date+(A205-1)*VLOOKUP(payment_frequency,periodic_table,2,0),EDATE(first_payment_date,(A205-1)*VLOOKUP(payment_frequency,periodic_table,2,0)))))</f>
        <v/>
      </c>
      <c r="C205" s="12" t="str">
        <f t="shared" si="13"/>
        <v/>
      </c>
      <c r="D205" s="27">
        <f t="shared" si="14"/>
        <v>0</v>
      </c>
      <c r="E205" s="28"/>
      <c r="F205" s="12" t="str">
        <f t="shared" si="15"/>
        <v/>
      </c>
      <c r="G205" s="12" t="str">
        <f t="shared" si="16"/>
        <v/>
      </c>
      <c r="H205" s="33" t="str">
        <f t="shared" si="17"/>
        <v/>
      </c>
    </row>
    <row r="206" spans="1:8" x14ac:dyDescent="0.25">
      <c r="A206" s="9" t="str">
        <f t="shared" si="18"/>
        <v/>
      </c>
      <c r="B206" s="10" t="str">
        <f>IF($D$10="End of the Period",IF(A206="","",IF(OR(payment_frequency="Weekly",payment_frequency="Bi-weekly",payment_frequency="Semi-monthly"),first_payment_date+A206*VLOOKUP(payment_frequency,periodic_table,2,0),EDATE(first_payment_date,A206*VLOOKUP(payment_frequency,periodic_table,2,0)))),IF(A206="","",IF(OR(payment_frequency="Weekly",payment_frequency="Bi-weekly",payment_frequency="Semi-monthly"),first_payment_date+(A206-1)*VLOOKUP(payment_frequency,periodic_table,2,0),EDATE(first_payment_date,(A206-1)*VLOOKUP(payment_frequency,periodic_table,2,0)))))</f>
        <v/>
      </c>
      <c r="C206" s="12" t="str">
        <f t="shared" si="13"/>
        <v/>
      </c>
      <c r="D206" s="27">
        <f t="shared" si="14"/>
        <v>0</v>
      </c>
      <c r="E206" s="28"/>
      <c r="F206" s="12" t="str">
        <f t="shared" si="15"/>
        <v/>
      </c>
      <c r="G206" s="12" t="str">
        <f t="shared" si="16"/>
        <v/>
      </c>
      <c r="H206" s="33" t="str">
        <f t="shared" si="17"/>
        <v/>
      </c>
    </row>
    <row r="207" spans="1:8" x14ac:dyDescent="0.25">
      <c r="A207" s="9" t="str">
        <f t="shared" si="18"/>
        <v/>
      </c>
      <c r="B207" s="10" t="str">
        <f>IF($D$10="End of the Period",IF(A207="","",IF(OR(payment_frequency="Weekly",payment_frequency="Bi-weekly",payment_frequency="Semi-monthly"),first_payment_date+A207*VLOOKUP(payment_frequency,periodic_table,2,0),EDATE(first_payment_date,A207*VLOOKUP(payment_frequency,periodic_table,2,0)))),IF(A207="","",IF(OR(payment_frequency="Weekly",payment_frequency="Bi-weekly",payment_frequency="Semi-monthly"),first_payment_date+(A207-1)*VLOOKUP(payment_frequency,periodic_table,2,0),EDATE(first_payment_date,(A207-1)*VLOOKUP(payment_frequency,periodic_table,2,0)))))</f>
        <v/>
      </c>
      <c r="C207" s="12" t="str">
        <f t="shared" si="13"/>
        <v/>
      </c>
      <c r="D207" s="27">
        <f t="shared" si="14"/>
        <v>0</v>
      </c>
      <c r="E207" s="28"/>
      <c r="F207" s="12" t="str">
        <f t="shared" si="15"/>
        <v/>
      </c>
      <c r="G207" s="12" t="str">
        <f t="shared" si="16"/>
        <v/>
      </c>
      <c r="H207" s="33" t="str">
        <f t="shared" si="17"/>
        <v/>
      </c>
    </row>
    <row r="208" spans="1:8" x14ac:dyDescent="0.25">
      <c r="A208" s="9" t="str">
        <f t="shared" si="18"/>
        <v/>
      </c>
      <c r="B208" s="10" t="str">
        <f>IF($D$10="End of the Period",IF(A208="","",IF(OR(payment_frequency="Weekly",payment_frequency="Bi-weekly",payment_frequency="Semi-monthly"),first_payment_date+A208*VLOOKUP(payment_frequency,periodic_table,2,0),EDATE(first_payment_date,A208*VLOOKUP(payment_frequency,periodic_table,2,0)))),IF(A208="","",IF(OR(payment_frequency="Weekly",payment_frequency="Bi-weekly",payment_frequency="Semi-monthly"),first_payment_date+(A208-1)*VLOOKUP(payment_frequency,periodic_table,2,0),EDATE(first_payment_date,(A208-1)*VLOOKUP(payment_frequency,periodic_table,2,0)))))</f>
        <v/>
      </c>
      <c r="C208" s="12" t="str">
        <f t="shared" si="13"/>
        <v/>
      </c>
      <c r="D208" s="27">
        <f t="shared" si="14"/>
        <v>0</v>
      </c>
      <c r="E208" s="28"/>
      <c r="F208" s="12" t="str">
        <f t="shared" si="15"/>
        <v/>
      </c>
      <c r="G208" s="12" t="str">
        <f t="shared" si="16"/>
        <v/>
      </c>
      <c r="H208" s="33" t="str">
        <f t="shared" si="17"/>
        <v/>
      </c>
    </row>
    <row r="209" spans="1:8" x14ac:dyDescent="0.25">
      <c r="A209" s="9" t="str">
        <f t="shared" si="18"/>
        <v/>
      </c>
      <c r="B209" s="10" t="str">
        <f>IF($D$10="End of the Period",IF(A209="","",IF(OR(payment_frequency="Weekly",payment_frequency="Bi-weekly",payment_frequency="Semi-monthly"),first_payment_date+A209*VLOOKUP(payment_frequency,periodic_table,2,0),EDATE(first_payment_date,A209*VLOOKUP(payment_frequency,periodic_table,2,0)))),IF(A209="","",IF(OR(payment_frequency="Weekly",payment_frequency="Bi-weekly",payment_frequency="Semi-monthly"),first_payment_date+(A209-1)*VLOOKUP(payment_frequency,periodic_table,2,0),EDATE(first_payment_date,(A209-1)*VLOOKUP(payment_frequency,periodic_table,2,0)))))</f>
        <v/>
      </c>
      <c r="C209" s="12" t="str">
        <f t="shared" si="13"/>
        <v/>
      </c>
      <c r="D209" s="27">
        <f t="shared" si="14"/>
        <v>0</v>
      </c>
      <c r="E209" s="28"/>
      <c r="F209" s="12" t="str">
        <f t="shared" si="15"/>
        <v/>
      </c>
      <c r="G209" s="12" t="str">
        <f t="shared" si="16"/>
        <v/>
      </c>
      <c r="H209" s="33" t="str">
        <f t="shared" si="17"/>
        <v/>
      </c>
    </row>
    <row r="210" spans="1:8" x14ac:dyDescent="0.25">
      <c r="A210" s="9" t="str">
        <f t="shared" si="18"/>
        <v/>
      </c>
      <c r="B210" s="10" t="str">
        <f>IF($D$10="End of the Period",IF(A210="","",IF(OR(payment_frequency="Weekly",payment_frequency="Bi-weekly",payment_frequency="Semi-monthly"),first_payment_date+A210*VLOOKUP(payment_frequency,periodic_table,2,0),EDATE(first_payment_date,A210*VLOOKUP(payment_frequency,periodic_table,2,0)))),IF(A210="","",IF(OR(payment_frequency="Weekly",payment_frequency="Bi-weekly",payment_frequency="Semi-monthly"),first_payment_date+(A210-1)*VLOOKUP(payment_frequency,periodic_table,2,0),EDATE(first_payment_date,(A210-1)*VLOOKUP(payment_frequency,periodic_table,2,0)))))</f>
        <v/>
      </c>
      <c r="C210" s="12" t="str">
        <f t="shared" si="13"/>
        <v/>
      </c>
      <c r="D210" s="27">
        <f t="shared" si="14"/>
        <v>0</v>
      </c>
      <c r="E210" s="28"/>
      <c r="F210" s="12" t="str">
        <f t="shared" si="15"/>
        <v/>
      </c>
      <c r="G210" s="12" t="str">
        <f t="shared" si="16"/>
        <v/>
      </c>
      <c r="H210" s="33" t="str">
        <f t="shared" si="17"/>
        <v/>
      </c>
    </row>
    <row r="211" spans="1:8" x14ac:dyDescent="0.25">
      <c r="A211" s="9" t="str">
        <f t="shared" si="18"/>
        <v/>
      </c>
      <c r="B211" s="10" t="str">
        <f>IF($D$10="End of the Period",IF(A211="","",IF(OR(payment_frequency="Weekly",payment_frequency="Bi-weekly",payment_frequency="Semi-monthly"),first_payment_date+A211*VLOOKUP(payment_frequency,periodic_table,2,0),EDATE(first_payment_date,A211*VLOOKUP(payment_frequency,periodic_table,2,0)))),IF(A211="","",IF(OR(payment_frequency="Weekly",payment_frequency="Bi-weekly",payment_frequency="Semi-monthly"),first_payment_date+(A211-1)*VLOOKUP(payment_frequency,periodic_table,2,0),EDATE(first_payment_date,(A211-1)*VLOOKUP(payment_frequency,periodic_table,2,0)))))</f>
        <v/>
      </c>
      <c r="C211" s="12" t="str">
        <f t="shared" si="13"/>
        <v/>
      </c>
      <c r="D211" s="27">
        <f t="shared" si="14"/>
        <v>0</v>
      </c>
      <c r="E211" s="28"/>
      <c r="F211" s="12" t="str">
        <f t="shared" si="15"/>
        <v/>
      </c>
      <c r="G211" s="12" t="str">
        <f t="shared" si="16"/>
        <v/>
      </c>
      <c r="H211" s="33" t="str">
        <f t="shared" si="17"/>
        <v/>
      </c>
    </row>
    <row r="212" spans="1:8" x14ac:dyDescent="0.25">
      <c r="A212" s="9" t="str">
        <f t="shared" si="18"/>
        <v/>
      </c>
      <c r="B212" s="10" t="str">
        <f>IF($D$10="End of the Period",IF(A212="","",IF(OR(payment_frequency="Weekly",payment_frequency="Bi-weekly",payment_frequency="Semi-monthly"),first_payment_date+A212*VLOOKUP(payment_frequency,periodic_table,2,0),EDATE(first_payment_date,A212*VLOOKUP(payment_frequency,periodic_table,2,0)))),IF(A212="","",IF(OR(payment_frequency="Weekly",payment_frequency="Bi-weekly",payment_frequency="Semi-monthly"),first_payment_date+(A212-1)*VLOOKUP(payment_frequency,periodic_table,2,0),EDATE(first_payment_date,(A212-1)*VLOOKUP(payment_frequency,periodic_table,2,0)))))</f>
        <v/>
      </c>
      <c r="C212" s="12" t="str">
        <f t="shared" si="13"/>
        <v/>
      </c>
      <c r="D212" s="27">
        <f t="shared" si="14"/>
        <v>0</v>
      </c>
      <c r="E212" s="28"/>
      <c r="F212" s="12" t="str">
        <f t="shared" si="15"/>
        <v/>
      </c>
      <c r="G212" s="12" t="str">
        <f t="shared" si="16"/>
        <v/>
      </c>
      <c r="H212" s="33" t="str">
        <f t="shared" si="17"/>
        <v/>
      </c>
    </row>
    <row r="213" spans="1:8" x14ac:dyDescent="0.25">
      <c r="A213" s="9" t="str">
        <f t="shared" si="18"/>
        <v/>
      </c>
      <c r="B213" s="10" t="str">
        <f>IF($D$10="End of the Period",IF(A213="","",IF(OR(payment_frequency="Weekly",payment_frequency="Bi-weekly",payment_frequency="Semi-monthly"),first_payment_date+A213*VLOOKUP(payment_frequency,periodic_table,2,0),EDATE(first_payment_date,A213*VLOOKUP(payment_frequency,periodic_table,2,0)))),IF(A213="","",IF(OR(payment_frequency="Weekly",payment_frequency="Bi-weekly",payment_frequency="Semi-monthly"),first_payment_date+(A213-1)*VLOOKUP(payment_frequency,periodic_table,2,0),EDATE(first_payment_date,(A213-1)*VLOOKUP(payment_frequency,periodic_table,2,0)))))</f>
        <v/>
      </c>
      <c r="C213" s="12" t="str">
        <f t="shared" si="13"/>
        <v/>
      </c>
      <c r="D213" s="27">
        <f t="shared" si="14"/>
        <v>0</v>
      </c>
      <c r="E213" s="28"/>
      <c r="F213" s="12" t="str">
        <f t="shared" si="15"/>
        <v/>
      </c>
      <c r="G213" s="12" t="str">
        <f t="shared" si="16"/>
        <v/>
      </c>
      <c r="H213" s="33" t="str">
        <f t="shared" si="17"/>
        <v/>
      </c>
    </row>
    <row r="214" spans="1:8" x14ac:dyDescent="0.25">
      <c r="A214" s="9" t="str">
        <f t="shared" si="18"/>
        <v/>
      </c>
      <c r="B214" s="10" t="str">
        <f>IF($D$10="End of the Period",IF(A214="","",IF(OR(payment_frequency="Weekly",payment_frequency="Bi-weekly",payment_frequency="Semi-monthly"),first_payment_date+A214*VLOOKUP(payment_frequency,periodic_table,2,0),EDATE(first_payment_date,A214*VLOOKUP(payment_frequency,periodic_table,2,0)))),IF(A214="","",IF(OR(payment_frequency="Weekly",payment_frequency="Bi-weekly",payment_frequency="Semi-monthly"),first_payment_date+(A214-1)*VLOOKUP(payment_frequency,periodic_table,2,0),EDATE(first_payment_date,(A214-1)*VLOOKUP(payment_frequency,periodic_table,2,0)))))</f>
        <v/>
      </c>
      <c r="C214" s="12" t="str">
        <f t="shared" si="13"/>
        <v/>
      </c>
      <c r="D214" s="27">
        <f t="shared" si="14"/>
        <v>0</v>
      </c>
      <c r="E214" s="28"/>
      <c r="F214" s="12" t="str">
        <f t="shared" si="15"/>
        <v/>
      </c>
      <c r="G214" s="12" t="str">
        <f t="shared" si="16"/>
        <v/>
      </c>
      <c r="H214" s="33" t="str">
        <f t="shared" si="17"/>
        <v/>
      </c>
    </row>
    <row r="215" spans="1:8" x14ac:dyDescent="0.25">
      <c r="A215" s="9" t="str">
        <f t="shared" si="18"/>
        <v/>
      </c>
      <c r="B215" s="10" t="str">
        <f>IF($D$10="End of the Period",IF(A215="","",IF(OR(payment_frequency="Weekly",payment_frequency="Bi-weekly",payment_frequency="Semi-monthly"),first_payment_date+A215*VLOOKUP(payment_frequency,periodic_table,2,0),EDATE(first_payment_date,A215*VLOOKUP(payment_frequency,periodic_table,2,0)))),IF(A215="","",IF(OR(payment_frequency="Weekly",payment_frequency="Bi-weekly",payment_frequency="Semi-monthly"),first_payment_date+(A215-1)*VLOOKUP(payment_frequency,periodic_table,2,0),EDATE(first_payment_date,(A215-1)*VLOOKUP(payment_frequency,periodic_table,2,0)))))</f>
        <v/>
      </c>
      <c r="C215" s="12" t="str">
        <f t="shared" si="13"/>
        <v/>
      </c>
      <c r="D215" s="27">
        <f t="shared" si="14"/>
        <v>0</v>
      </c>
      <c r="E215" s="28"/>
      <c r="F215" s="12" t="str">
        <f t="shared" si="15"/>
        <v/>
      </c>
      <c r="G215" s="12" t="str">
        <f t="shared" si="16"/>
        <v/>
      </c>
      <c r="H215" s="33" t="str">
        <f t="shared" si="17"/>
        <v/>
      </c>
    </row>
    <row r="216" spans="1:8" x14ac:dyDescent="0.25">
      <c r="A216" s="9" t="str">
        <f t="shared" si="18"/>
        <v/>
      </c>
      <c r="B216" s="10" t="str">
        <f>IF($D$10="End of the Period",IF(A216="","",IF(OR(payment_frequency="Weekly",payment_frequency="Bi-weekly",payment_frequency="Semi-monthly"),first_payment_date+A216*VLOOKUP(payment_frequency,periodic_table,2,0),EDATE(first_payment_date,A216*VLOOKUP(payment_frequency,periodic_table,2,0)))),IF(A216="","",IF(OR(payment_frequency="Weekly",payment_frequency="Bi-weekly",payment_frequency="Semi-monthly"),first_payment_date+(A216-1)*VLOOKUP(payment_frequency,periodic_table,2,0),EDATE(first_payment_date,(A216-1)*VLOOKUP(payment_frequency,periodic_table,2,0)))))</f>
        <v/>
      </c>
      <c r="C216" s="12" t="str">
        <f t="shared" ref="C216:C279" si="19">IF(A216="","",IF(H215&lt;payment,H215*(1+rate),payment))</f>
        <v/>
      </c>
      <c r="D216" s="27">
        <f t="shared" ref="D216:D279" si="20">IFERROR(IF(H215-C216&lt;$D$13,0,IF(A216=$D$15,$D$13,IF(A216&lt;$D$15,0,IF(MOD(A216-$D$15,$D$18)=0,$D$13,0)))),0)</f>
        <v>0</v>
      </c>
      <c r="E216" s="28"/>
      <c r="F216" s="12" t="str">
        <f t="shared" ref="F216:F279" si="21">IF(AND(payment_type=1,A216=1),0,IF(A216="","",H215*rate))</f>
        <v/>
      </c>
      <c r="G216" s="12" t="str">
        <f t="shared" si="16"/>
        <v/>
      </c>
      <c r="H216" s="33" t="str">
        <f t="shared" si="17"/>
        <v/>
      </c>
    </row>
    <row r="217" spans="1:8" x14ac:dyDescent="0.25">
      <c r="A217" s="9" t="str">
        <f t="shared" si="18"/>
        <v/>
      </c>
      <c r="B217" s="10" t="str">
        <f>IF($D$10="End of the Period",IF(A217="","",IF(OR(payment_frequency="Weekly",payment_frequency="Bi-weekly",payment_frequency="Semi-monthly"),first_payment_date+A217*VLOOKUP(payment_frequency,periodic_table,2,0),EDATE(first_payment_date,A217*VLOOKUP(payment_frequency,periodic_table,2,0)))),IF(A217="","",IF(OR(payment_frequency="Weekly",payment_frequency="Bi-weekly",payment_frequency="Semi-monthly"),first_payment_date+(A217-1)*VLOOKUP(payment_frequency,periodic_table,2,0),EDATE(first_payment_date,(A217-1)*VLOOKUP(payment_frequency,periodic_table,2,0)))))</f>
        <v/>
      </c>
      <c r="C217" s="12" t="str">
        <f t="shared" si="19"/>
        <v/>
      </c>
      <c r="D217" s="27">
        <f t="shared" si="20"/>
        <v>0</v>
      </c>
      <c r="E217" s="28"/>
      <c r="F217" s="12" t="str">
        <f t="shared" si="21"/>
        <v/>
      </c>
      <c r="G217" s="12" t="str">
        <f t="shared" ref="G217:G280" si="22">IF(A217="","",C217-F217+D217+E217)</f>
        <v/>
      </c>
      <c r="H217" s="33" t="str">
        <f t="shared" ref="H217:H280" si="23">IFERROR(IF(G217&lt;=0,"",H216-G217),"")</f>
        <v/>
      </c>
    </row>
    <row r="218" spans="1:8" x14ac:dyDescent="0.25">
      <c r="A218" s="9" t="str">
        <f t="shared" si="18"/>
        <v/>
      </c>
      <c r="B218" s="10" t="str">
        <f>IF($D$10="End of the Period",IF(A218="","",IF(OR(payment_frequency="Weekly",payment_frequency="Bi-weekly",payment_frequency="Semi-monthly"),first_payment_date+A218*VLOOKUP(payment_frequency,periodic_table,2,0),EDATE(first_payment_date,A218*VLOOKUP(payment_frequency,periodic_table,2,0)))),IF(A218="","",IF(OR(payment_frequency="Weekly",payment_frequency="Bi-weekly",payment_frequency="Semi-monthly"),first_payment_date+(A218-1)*VLOOKUP(payment_frequency,periodic_table,2,0),EDATE(first_payment_date,(A218-1)*VLOOKUP(payment_frequency,periodic_table,2,0)))))</f>
        <v/>
      </c>
      <c r="C218" s="12" t="str">
        <f t="shared" si="19"/>
        <v/>
      </c>
      <c r="D218" s="27">
        <f t="shared" si="20"/>
        <v>0</v>
      </c>
      <c r="E218" s="28"/>
      <c r="F218" s="12" t="str">
        <f t="shared" si="21"/>
        <v/>
      </c>
      <c r="G218" s="12" t="str">
        <f t="shared" si="22"/>
        <v/>
      </c>
      <c r="H218" s="33" t="str">
        <f t="shared" si="23"/>
        <v/>
      </c>
    </row>
    <row r="219" spans="1:8" x14ac:dyDescent="0.25">
      <c r="A219" s="9" t="str">
        <f t="shared" si="18"/>
        <v/>
      </c>
      <c r="B219" s="10" t="str">
        <f>IF($D$10="End of the Period",IF(A219="","",IF(OR(payment_frequency="Weekly",payment_frequency="Bi-weekly",payment_frequency="Semi-monthly"),first_payment_date+A219*VLOOKUP(payment_frequency,periodic_table,2,0),EDATE(first_payment_date,A219*VLOOKUP(payment_frequency,periodic_table,2,0)))),IF(A219="","",IF(OR(payment_frequency="Weekly",payment_frequency="Bi-weekly",payment_frequency="Semi-monthly"),first_payment_date+(A219-1)*VLOOKUP(payment_frequency,periodic_table,2,0),EDATE(first_payment_date,(A219-1)*VLOOKUP(payment_frequency,periodic_table,2,0)))))</f>
        <v/>
      </c>
      <c r="C219" s="12" t="str">
        <f t="shared" si="19"/>
        <v/>
      </c>
      <c r="D219" s="27">
        <f t="shared" si="20"/>
        <v>0</v>
      </c>
      <c r="E219" s="28"/>
      <c r="F219" s="12" t="str">
        <f t="shared" si="21"/>
        <v/>
      </c>
      <c r="G219" s="12" t="str">
        <f t="shared" si="22"/>
        <v/>
      </c>
      <c r="H219" s="33" t="str">
        <f t="shared" si="23"/>
        <v/>
      </c>
    </row>
    <row r="220" spans="1:8" x14ac:dyDescent="0.25">
      <c r="A220" s="9" t="str">
        <f t="shared" si="18"/>
        <v/>
      </c>
      <c r="B220" s="10" t="str">
        <f>IF($D$10="End of the Period",IF(A220="","",IF(OR(payment_frequency="Weekly",payment_frequency="Bi-weekly",payment_frequency="Semi-monthly"),first_payment_date+A220*VLOOKUP(payment_frequency,periodic_table,2,0),EDATE(first_payment_date,A220*VLOOKUP(payment_frequency,periodic_table,2,0)))),IF(A220="","",IF(OR(payment_frequency="Weekly",payment_frequency="Bi-weekly",payment_frequency="Semi-monthly"),first_payment_date+(A220-1)*VLOOKUP(payment_frequency,periodic_table,2,0),EDATE(first_payment_date,(A220-1)*VLOOKUP(payment_frequency,periodic_table,2,0)))))</f>
        <v/>
      </c>
      <c r="C220" s="12" t="str">
        <f t="shared" si="19"/>
        <v/>
      </c>
      <c r="D220" s="27">
        <f t="shared" si="20"/>
        <v>0</v>
      </c>
      <c r="E220" s="28"/>
      <c r="F220" s="12" t="str">
        <f t="shared" si="21"/>
        <v/>
      </c>
      <c r="G220" s="12" t="str">
        <f t="shared" si="22"/>
        <v/>
      </c>
      <c r="H220" s="33" t="str">
        <f t="shared" si="23"/>
        <v/>
      </c>
    </row>
    <row r="221" spans="1:8" x14ac:dyDescent="0.25">
      <c r="A221" s="9" t="str">
        <f t="shared" si="18"/>
        <v/>
      </c>
      <c r="B221" s="10" t="str">
        <f>IF($D$10="End of the Period",IF(A221="","",IF(OR(payment_frequency="Weekly",payment_frequency="Bi-weekly",payment_frequency="Semi-monthly"),first_payment_date+A221*VLOOKUP(payment_frequency,periodic_table,2,0),EDATE(first_payment_date,A221*VLOOKUP(payment_frequency,periodic_table,2,0)))),IF(A221="","",IF(OR(payment_frequency="Weekly",payment_frequency="Bi-weekly",payment_frequency="Semi-monthly"),first_payment_date+(A221-1)*VLOOKUP(payment_frequency,periodic_table,2,0),EDATE(first_payment_date,(A221-1)*VLOOKUP(payment_frequency,periodic_table,2,0)))))</f>
        <v/>
      </c>
      <c r="C221" s="12" t="str">
        <f t="shared" si="19"/>
        <v/>
      </c>
      <c r="D221" s="27">
        <f t="shared" si="20"/>
        <v>0</v>
      </c>
      <c r="E221" s="28"/>
      <c r="F221" s="12" t="str">
        <f t="shared" si="21"/>
        <v/>
      </c>
      <c r="G221" s="12" t="str">
        <f t="shared" si="22"/>
        <v/>
      </c>
      <c r="H221" s="33" t="str">
        <f t="shared" si="23"/>
        <v/>
      </c>
    </row>
    <row r="222" spans="1:8" x14ac:dyDescent="0.25">
      <c r="A222" s="9" t="str">
        <f t="shared" si="18"/>
        <v/>
      </c>
      <c r="B222" s="10" t="str">
        <f>IF($D$10="End of the Period",IF(A222="","",IF(OR(payment_frequency="Weekly",payment_frequency="Bi-weekly",payment_frequency="Semi-monthly"),first_payment_date+A222*VLOOKUP(payment_frequency,periodic_table,2,0),EDATE(first_payment_date,A222*VLOOKUP(payment_frequency,periodic_table,2,0)))),IF(A222="","",IF(OR(payment_frequency="Weekly",payment_frequency="Bi-weekly",payment_frequency="Semi-monthly"),first_payment_date+(A222-1)*VLOOKUP(payment_frequency,periodic_table,2,0),EDATE(first_payment_date,(A222-1)*VLOOKUP(payment_frequency,periodic_table,2,0)))))</f>
        <v/>
      </c>
      <c r="C222" s="12" t="str">
        <f t="shared" si="19"/>
        <v/>
      </c>
      <c r="D222" s="27">
        <f t="shared" si="20"/>
        <v>0</v>
      </c>
      <c r="E222" s="28"/>
      <c r="F222" s="12" t="str">
        <f t="shared" si="21"/>
        <v/>
      </c>
      <c r="G222" s="12" t="str">
        <f t="shared" si="22"/>
        <v/>
      </c>
      <c r="H222" s="33" t="str">
        <f t="shared" si="23"/>
        <v/>
      </c>
    </row>
    <row r="223" spans="1:8" x14ac:dyDescent="0.25">
      <c r="A223" s="9" t="str">
        <f t="shared" si="18"/>
        <v/>
      </c>
      <c r="B223" s="10" t="str">
        <f>IF($D$10="End of the Period",IF(A223="","",IF(OR(payment_frequency="Weekly",payment_frequency="Bi-weekly",payment_frequency="Semi-monthly"),first_payment_date+A223*VLOOKUP(payment_frequency,periodic_table,2,0),EDATE(first_payment_date,A223*VLOOKUP(payment_frequency,periodic_table,2,0)))),IF(A223="","",IF(OR(payment_frequency="Weekly",payment_frequency="Bi-weekly",payment_frequency="Semi-monthly"),first_payment_date+(A223-1)*VLOOKUP(payment_frequency,periodic_table,2,0),EDATE(first_payment_date,(A223-1)*VLOOKUP(payment_frequency,periodic_table,2,0)))))</f>
        <v/>
      </c>
      <c r="C223" s="12" t="str">
        <f t="shared" si="19"/>
        <v/>
      </c>
      <c r="D223" s="27">
        <f t="shared" si="20"/>
        <v>0</v>
      </c>
      <c r="E223" s="28"/>
      <c r="F223" s="12" t="str">
        <f t="shared" si="21"/>
        <v/>
      </c>
      <c r="G223" s="12" t="str">
        <f t="shared" si="22"/>
        <v/>
      </c>
      <c r="H223" s="33" t="str">
        <f t="shared" si="23"/>
        <v/>
      </c>
    </row>
    <row r="224" spans="1:8" x14ac:dyDescent="0.25">
      <c r="A224" s="9" t="str">
        <f t="shared" si="18"/>
        <v/>
      </c>
      <c r="B224" s="10" t="str">
        <f>IF($D$10="End of the Period",IF(A224="","",IF(OR(payment_frequency="Weekly",payment_frequency="Bi-weekly",payment_frequency="Semi-monthly"),first_payment_date+A224*VLOOKUP(payment_frequency,periodic_table,2,0),EDATE(first_payment_date,A224*VLOOKUP(payment_frequency,periodic_table,2,0)))),IF(A224="","",IF(OR(payment_frequency="Weekly",payment_frequency="Bi-weekly",payment_frequency="Semi-monthly"),first_payment_date+(A224-1)*VLOOKUP(payment_frequency,periodic_table,2,0),EDATE(first_payment_date,(A224-1)*VLOOKUP(payment_frequency,periodic_table,2,0)))))</f>
        <v/>
      </c>
      <c r="C224" s="12" t="str">
        <f t="shared" si="19"/>
        <v/>
      </c>
      <c r="D224" s="27">
        <f t="shared" si="20"/>
        <v>0</v>
      </c>
      <c r="E224" s="28"/>
      <c r="F224" s="12" t="str">
        <f t="shared" si="21"/>
        <v/>
      </c>
      <c r="G224" s="12" t="str">
        <f t="shared" si="22"/>
        <v/>
      </c>
      <c r="H224" s="33" t="str">
        <f t="shared" si="23"/>
        <v/>
      </c>
    </row>
    <row r="225" spans="1:8" x14ac:dyDescent="0.25">
      <c r="A225" s="9" t="str">
        <f t="shared" si="18"/>
        <v/>
      </c>
      <c r="B225" s="10" t="str">
        <f>IF($D$10="End of the Period",IF(A225="","",IF(OR(payment_frequency="Weekly",payment_frequency="Bi-weekly",payment_frequency="Semi-monthly"),first_payment_date+A225*VLOOKUP(payment_frequency,periodic_table,2,0),EDATE(first_payment_date,A225*VLOOKUP(payment_frequency,periodic_table,2,0)))),IF(A225="","",IF(OR(payment_frequency="Weekly",payment_frequency="Bi-weekly",payment_frequency="Semi-monthly"),first_payment_date+(A225-1)*VLOOKUP(payment_frequency,periodic_table,2,0),EDATE(first_payment_date,(A225-1)*VLOOKUP(payment_frequency,periodic_table,2,0)))))</f>
        <v/>
      </c>
      <c r="C225" s="12" t="str">
        <f t="shared" si="19"/>
        <v/>
      </c>
      <c r="D225" s="27">
        <f t="shared" si="20"/>
        <v>0</v>
      </c>
      <c r="E225" s="28"/>
      <c r="F225" s="12" t="str">
        <f t="shared" si="21"/>
        <v/>
      </c>
      <c r="G225" s="12" t="str">
        <f t="shared" si="22"/>
        <v/>
      </c>
      <c r="H225" s="33" t="str">
        <f t="shared" si="23"/>
        <v/>
      </c>
    </row>
    <row r="226" spans="1:8" x14ac:dyDescent="0.25">
      <c r="A226" s="9" t="str">
        <f t="shared" si="18"/>
        <v/>
      </c>
      <c r="B226" s="10" t="str">
        <f>IF($D$10="End of the Period",IF(A226="","",IF(OR(payment_frequency="Weekly",payment_frequency="Bi-weekly",payment_frequency="Semi-monthly"),first_payment_date+A226*VLOOKUP(payment_frequency,periodic_table,2,0),EDATE(first_payment_date,A226*VLOOKUP(payment_frequency,periodic_table,2,0)))),IF(A226="","",IF(OR(payment_frequency="Weekly",payment_frequency="Bi-weekly",payment_frequency="Semi-monthly"),first_payment_date+(A226-1)*VLOOKUP(payment_frequency,periodic_table,2,0),EDATE(first_payment_date,(A226-1)*VLOOKUP(payment_frequency,periodic_table,2,0)))))</f>
        <v/>
      </c>
      <c r="C226" s="12" t="str">
        <f t="shared" si="19"/>
        <v/>
      </c>
      <c r="D226" s="27">
        <f t="shared" si="20"/>
        <v>0</v>
      </c>
      <c r="E226" s="28"/>
      <c r="F226" s="12" t="str">
        <f t="shared" si="21"/>
        <v/>
      </c>
      <c r="G226" s="12" t="str">
        <f t="shared" si="22"/>
        <v/>
      </c>
      <c r="H226" s="33" t="str">
        <f t="shared" si="23"/>
        <v/>
      </c>
    </row>
    <row r="227" spans="1:8" x14ac:dyDescent="0.25">
      <c r="A227" s="9" t="str">
        <f t="shared" si="18"/>
        <v/>
      </c>
      <c r="B227" s="10" t="str">
        <f>IF($D$10="End of the Period",IF(A227="","",IF(OR(payment_frequency="Weekly",payment_frequency="Bi-weekly",payment_frequency="Semi-monthly"),first_payment_date+A227*VLOOKUP(payment_frequency,periodic_table,2,0),EDATE(first_payment_date,A227*VLOOKUP(payment_frequency,periodic_table,2,0)))),IF(A227="","",IF(OR(payment_frequency="Weekly",payment_frequency="Bi-weekly",payment_frequency="Semi-monthly"),first_payment_date+(A227-1)*VLOOKUP(payment_frequency,periodic_table,2,0),EDATE(first_payment_date,(A227-1)*VLOOKUP(payment_frequency,periodic_table,2,0)))))</f>
        <v/>
      </c>
      <c r="C227" s="12" t="str">
        <f t="shared" si="19"/>
        <v/>
      </c>
      <c r="D227" s="27">
        <f t="shared" si="20"/>
        <v>0</v>
      </c>
      <c r="E227" s="28"/>
      <c r="F227" s="12" t="str">
        <f t="shared" si="21"/>
        <v/>
      </c>
      <c r="G227" s="12" t="str">
        <f t="shared" si="22"/>
        <v/>
      </c>
      <c r="H227" s="33" t="str">
        <f t="shared" si="23"/>
        <v/>
      </c>
    </row>
    <row r="228" spans="1:8" x14ac:dyDescent="0.25">
      <c r="A228" s="9" t="str">
        <f t="shared" si="18"/>
        <v/>
      </c>
      <c r="B228" s="10" t="str">
        <f>IF($D$10="End of the Period",IF(A228="","",IF(OR(payment_frequency="Weekly",payment_frequency="Bi-weekly",payment_frequency="Semi-monthly"),first_payment_date+A228*VLOOKUP(payment_frequency,periodic_table,2,0),EDATE(first_payment_date,A228*VLOOKUP(payment_frequency,periodic_table,2,0)))),IF(A228="","",IF(OR(payment_frequency="Weekly",payment_frequency="Bi-weekly",payment_frequency="Semi-monthly"),first_payment_date+(A228-1)*VLOOKUP(payment_frequency,periodic_table,2,0),EDATE(first_payment_date,(A228-1)*VLOOKUP(payment_frequency,periodic_table,2,0)))))</f>
        <v/>
      </c>
      <c r="C228" s="12" t="str">
        <f t="shared" si="19"/>
        <v/>
      </c>
      <c r="D228" s="27">
        <f t="shared" si="20"/>
        <v>0</v>
      </c>
      <c r="E228" s="28"/>
      <c r="F228" s="12" t="str">
        <f t="shared" si="21"/>
        <v/>
      </c>
      <c r="G228" s="12" t="str">
        <f t="shared" si="22"/>
        <v/>
      </c>
      <c r="H228" s="33" t="str">
        <f t="shared" si="23"/>
        <v/>
      </c>
    </row>
    <row r="229" spans="1:8" x14ac:dyDescent="0.25">
      <c r="A229" s="9" t="str">
        <f t="shared" si="18"/>
        <v/>
      </c>
      <c r="B229" s="10" t="str">
        <f>IF($D$10="End of the Period",IF(A229="","",IF(OR(payment_frequency="Weekly",payment_frequency="Bi-weekly",payment_frequency="Semi-monthly"),first_payment_date+A229*VLOOKUP(payment_frequency,periodic_table,2,0),EDATE(first_payment_date,A229*VLOOKUP(payment_frequency,periodic_table,2,0)))),IF(A229="","",IF(OR(payment_frequency="Weekly",payment_frequency="Bi-weekly",payment_frequency="Semi-monthly"),first_payment_date+(A229-1)*VLOOKUP(payment_frequency,periodic_table,2,0),EDATE(first_payment_date,(A229-1)*VLOOKUP(payment_frequency,periodic_table,2,0)))))</f>
        <v/>
      </c>
      <c r="C229" s="12" t="str">
        <f t="shared" si="19"/>
        <v/>
      </c>
      <c r="D229" s="27">
        <f t="shared" si="20"/>
        <v>0</v>
      </c>
      <c r="E229" s="28"/>
      <c r="F229" s="12" t="str">
        <f t="shared" si="21"/>
        <v/>
      </c>
      <c r="G229" s="12" t="str">
        <f t="shared" si="22"/>
        <v/>
      </c>
      <c r="H229" s="33" t="str">
        <f t="shared" si="23"/>
        <v/>
      </c>
    </row>
    <row r="230" spans="1:8" x14ac:dyDescent="0.25">
      <c r="A230" s="9" t="str">
        <f t="shared" si="18"/>
        <v/>
      </c>
      <c r="B230" s="10" t="str">
        <f>IF($D$10="End of the Period",IF(A230="","",IF(OR(payment_frequency="Weekly",payment_frequency="Bi-weekly",payment_frequency="Semi-monthly"),first_payment_date+A230*VLOOKUP(payment_frequency,periodic_table,2,0),EDATE(first_payment_date,A230*VLOOKUP(payment_frequency,periodic_table,2,0)))),IF(A230="","",IF(OR(payment_frequency="Weekly",payment_frequency="Bi-weekly",payment_frequency="Semi-monthly"),first_payment_date+(A230-1)*VLOOKUP(payment_frequency,periodic_table,2,0),EDATE(first_payment_date,(A230-1)*VLOOKUP(payment_frequency,periodic_table,2,0)))))</f>
        <v/>
      </c>
      <c r="C230" s="12" t="str">
        <f t="shared" si="19"/>
        <v/>
      </c>
      <c r="D230" s="27">
        <f t="shared" si="20"/>
        <v>0</v>
      </c>
      <c r="E230" s="28"/>
      <c r="F230" s="12" t="str">
        <f t="shared" si="21"/>
        <v/>
      </c>
      <c r="G230" s="12" t="str">
        <f t="shared" si="22"/>
        <v/>
      </c>
      <c r="H230" s="33" t="str">
        <f t="shared" si="23"/>
        <v/>
      </c>
    </row>
    <row r="231" spans="1:8" x14ac:dyDescent="0.25">
      <c r="A231" s="9" t="str">
        <f t="shared" si="18"/>
        <v/>
      </c>
      <c r="B231" s="10" t="str">
        <f>IF($D$10="End of the Period",IF(A231="","",IF(OR(payment_frequency="Weekly",payment_frequency="Bi-weekly",payment_frequency="Semi-monthly"),first_payment_date+A231*VLOOKUP(payment_frequency,periodic_table,2,0),EDATE(first_payment_date,A231*VLOOKUP(payment_frequency,periodic_table,2,0)))),IF(A231="","",IF(OR(payment_frequency="Weekly",payment_frequency="Bi-weekly",payment_frequency="Semi-monthly"),first_payment_date+(A231-1)*VLOOKUP(payment_frequency,periodic_table,2,0),EDATE(first_payment_date,(A231-1)*VLOOKUP(payment_frequency,periodic_table,2,0)))))</f>
        <v/>
      </c>
      <c r="C231" s="12" t="str">
        <f t="shared" si="19"/>
        <v/>
      </c>
      <c r="D231" s="27">
        <f t="shared" si="20"/>
        <v>0</v>
      </c>
      <c r="E231" s="28"/>
      <c r="F231" s="12" t="str">
        <f t="shared" si="21"/>
        <v/>
      </c>
      <c r="G231" s="12" t="str">
        <f t="shared" si="22"/>
        <v/>
      </c>
      <c r="H231" s="33" t="str">
        <f t="shared" si="23"/>
        <v/>
      </c>
    </row>
    <row r="232" spans="1:8" x14ac:dyDescent="0.25">
      <c r="A232" s="9" t="str">
        <f t="shared" si="18"/>
        <v/>
      </c>
      <c r="B232" s="10" t="str">
        <f>IF($D$10="End of the Period",IF(A232="","",IF(OR(payment_frequency="Weekly",payment_frequency="Bi-weekly",payment_frequency="Semi-monthly"),first_payment_date+A232*VLOOKUP(payment_frequency,periodic_table,2,0),EDATE(first_payment_date,A232*VLOOKUP(payment_frequency,periodic_table,2,0)))),IF(A232="","",IF(OR(payment_frequency="Weekly",payment_frequency="Bi-weekly",payment_frequency="Semi-monthly"),first_payment_date+(A232-1)*VLOOKUP(payment_frequency,periodic_table,2,0),EDATE(first_payment_date,(A232-1)*VLOOKUP(payment_frequency,periodic_table,2,0)))))</f>
        <v/>
      </c>
      <c r="C232" s="12" t="str">
        <f t="shared" si="19"/>
        <v/>
      </c>
      <c r="D232" s="27">
        <f t="shared" si="20"/>
        <v>0</v>
      </c>
      <c r="E232" s="28"/>
      <c r="F232" s="12" t="str">
        <f t="shared" si="21"/>
        <v/>
      </c>
      <c r="G232" s="12" t="str">
        <f t="shared" si="22"/>
        <v/>
      </c>
      <c r="H232" s="33" t="str">
        <f t="shared" si="23"/>
        <v/>
      </c>
    </row>
    <row r="233" spans="1:8" x14ac:dyDescent="0.25">
      <c r="A233" s="9" t="str">
        <f t="shared" si="18"/>
        <v/>
      </c>
      <c r="B233" s="10" t="str">
        <f>IF($D$10="End of the Period",IF(A233="","",IF(OR(payment_frequency="Weekly",payment_frequency="Bi-weekly",payment_frequency="Semi-monthly"),first_payment_date+A233*VLOOKUP(payment_frequency,periodic_table,2,0),EDATE(first_payment_date,A233*VLOOKUP(payment_frequency,periodic_table,2,0)))),IF(A233="","",IF(OR(payment_frequency="Weekly",payment_frequency="Bi-weekly",payment_frequency="Semi-monthly"),first_payment_date+(A233-1)*VLOOKUP(payment_frequency,periodic_table,2,0),EDATE(first_payment_date,(A233-1)*VLOOKUP(payment_frequency,periodic_table,2,0)))))</f>
        <v/>
      </c>
      <c r="C233" s="12" t="str">
        <f t="shared" si="19"/>
        <v/>
      </c>
      <c r="D233" s="27">
        <f t="shared" si="20"/>
        <v>0</v>
      </c>
      <c r="E233" s="28"/>
      <c r="F233" s="12" t="str">
        <f t="shared" si="21"/>
        <v/>
      </c>
      <c r="G233" s="12" t="str">
        <f t="shared" si="22"/>
        <v/>
      </c>
      <c r="H233" s="33" t="str">
        <f t="shared" si="23"/>
        <v/>
      </c>
    </row>
    <row r="234" spans="1:8" x14ac:dyDescent="0.25">
      <c r="A234" s="9" t="str">
        <f t="shared" si="18"/>
        <v/>
      </c>
      <c r="B234" s="10" t="str">
        <f>IF($D$10="End of the Period",IF(A234="","",IF(OR(payment_frequency="Weekly",payment_frequency="Bi-weekly",payment_frequency="Semi-monthly"),first_payment_date+A234*VLOOKUP(payment_frequency,periodic_table,2,0),EDATE(first_payment_date,A234*VLOOKUP(payment_frequency,periodic_table,2,0)))),IF(A234="","",IF(OR(payment_frequency="Weekly",payment_frequency="Bi-weekly",payment_frequency="Semi-monthly"),first_payment_date+(A234-1)*VLOOKUP(payment_frequency,periodic_table,2,0),EDATE(first_payment_date,(A234-1)*VLOOKUP(payment_frequency,periodic_table,2,0)))))</f>
        <v/>
      </c>
      <c r="C234" s="12" t="str">
        <f t="shared" si="19"/>
        <v/>
      </c>
      <c r="D234" s="27">
        <f t="shared" si="20"/>
        <v>0</v>
      </c>
      <c r="E234" s="28"/>
      <c r="F234" s="12" t="str">
        <f t="shared" si="21"/>
        <v/>
      </c>
      <c r="G234" s="12" t="str">
        <f t="shared" si="22"/>
        <v/>
      </c>
      <c r="H234" s="33" t="str">
        <f t="shared" si="23"/>
        <v/>
      </c>
    </row>
    <row r="235" spans="1:8" x14ac:dyDescent="0.25">
      <c r="A235" s="9" t="str">
        <f t="shared" si="18"/>
        <v/>
      </c>
      <c r="B235" s="10" t="str">
        <f>IF($D$10="End of the Period",IF(A235="","",IF(OR(payment_frequency="Weekly",payment_frequency="Bi-weekly",payment_frequency="Semi-monthly"),first_payment_date+A235*VLOOKUP(payment_frequency,periodic_table,2,0),EDATE(first_payment_date,A235*VLOOKUP(payment_frequency,periodic_table,2,0)))),IF(A235="","",IF(OR(payment_frequency="Weekly",payment_frequency="Bi-weekly",payment_frequency="Semi-monthly"),first_payment_date+(A235-1)*VLOOKUP(payment_frequency,periodic_table,2,0),EDATE(first_payment_date,(A235-1)*VLOOKUP(payment_frequency,periodic_table,2,0)))))</f>
        <v/>
      </c>
      <c r="C235" s="12" t="str">
        <f t="shared" si="19"/>
        <v/>
      </c>
      <c r="D235" s="27">
        <f t="shared" si="20"/>
        <v>0</v>
      </c>
      <c r="E235" s="28"/>
      <c r="F235" s="12" t="str">
        <f t="shared" si="21"/>
        <v/>
      </c>
      <c r="G235" s="12" t="str">
        <f t="shared" si="22"/>
        <v/>
      </c>
      <c r="H235" s="33" t="str">
        <f t="shared" si="23"/>
        <v/>
      </c>
    </row>
    <row r="236" spans="1:8" x14ac:dyDescent="0.25">
      <c r="A236" s="9" t="str">
        <f t="shared" si="18"/>
        <v/>
      </c>
      <c r="B236" s="10" t="str">
        <f>IF($D$10="End of the Period",IF(A236="","",IF(OR(payment_frequency="Weekly",payment_frequency="Bi-weekly",payment_frequency="Semi-monthly"),first_payment_date+A236*VLOOKUP(payment_frequency,periodic_table,2,0),EDATE(first_payment_date,A236*VLOOKUP(payment_frequency,periodic_table,2,0)))),IF(A236="","",IF(OR(payment_frequency="Weekly",payment_frequency="Bi-weekly",payment_frequency="Semi-monthly"),first_payment_date+(A236-1)*VLOOKUP(payment_frequency,periodic_table,2,0),EDATE(first_payment_date,(A236-1)*VLOOKUP(payment_frequency,periodic_table,2,0)))))</f>
        <v/>
      </c>
      <c r="C236" s="12" t="str">
        <f t="shared" si="19"/>
        <v/>
      </c>
      <c r="D236" s="27">
        <f t="shared" si="20"/>
        <v>0</v>
      </c>
      <c r="E236" s="28"/>
      <c r="F236" s="12" t="str">
        <f t="shared" si="21"/>
        <v/>
      </c>
      <c r="G236" s="12" t="str">
        <f t="shared" si="22"/>
        <v/>
      </c>
      <c r="H236" s="33" t="str">
        <f t="shared" si="23"/>
        <v/>
      </c>
    </row>
    <row r="237" spans="1:8" x14ac:dyDescent="0.25">
      <c r="A237" s="9" t="str">
        <f t="shared" si="18"/>
        <v/>
      </c>
      <c r="B237" s="10" t="str">
        <f>IF($D$10="End of the Period",IF(A237="","",IF(OR(payment_frequency="Weekly",payment_frequency="Bi-weekly",payment_frequency="Semi-monthly"),first_payment_date+A237*VLOOKUP(payment_frequency,periodic_table,2,0),EDATE(first_payment_date,A237*VLOOKUP(payment_frequency,periodic_table,2,0)))),IF(A237="","",IF(OR(payment_frequency="Weekly",payment_frequency="Bi-weekly",payment_frequency="Semi-monthly"),first_payment_date+(A237-1)*VLOOKUP(payment_frequency,periodic_table,2,0),EDATE(first_payment_date,(A237-1)*VLOOKUP(payment_frequency,periodic_table,2,0)))))</f>
        <v/>
      </c>
      <c r="C237" s="12" t="str">
        <f t="shared" si="19"/>
        <v/>
      </c>
      <c r="D237" s="27">
        <f t="shared" si="20"/>
        <v>0</v>
      </c>
      <c r="E237" s="28"/>
      <c r="F237" s="12" t="str">
        <f t="shared" si="21"/>
        <v/>
      </c>
      <c r="G237" s="12" t="str">
        <f t="shared" si="22"/>
        <v/>
      </c>
      <c r="H237" s="33" t="str">
        <f t="shared" si="23"/>
        <v/>
      </c>
    </row>
    <row r="238" spans="1:8" x14ac:dyDescent="0.25">
      <c r="A238" s="9" t="str">
        <f t="shared" si="18"/>
        <v/>
      </c>
      <c r="B238" s="10" t="str">
        <f>IF($D$10="End of the Period",IF(A238="","",IF(OR(payment_frequency="Weekly",payment_frequency="Bi-weekly",payment_frequency="Semi-monthly"),first_payment_date+A238*VLOOKUP(payment_frequency,periodic_table,2,0),EDATE(first_payment_date,A238*VLOOKUP(payment_frequency,periodic_table,2,0)))),IF(A238="","",IF(OR(payment_frequency="Weekly",payment_frequency="Bi-weekly",payment_frequency="Semi-monthly"),first_payment_date+(A238-1)*VLOOKUP(payment_frequency,periodic_table,2,0),EDATE(first_payment_date,(A238-1)*VLOOKUP(payment_frequency,periodic_table,2,0)))))</f>
        <v/>
      </c>
      <c r="C238" s="12" t="str">
        <f t="shared" si="19"/>
        <v/>
      </c>
      <c r="D238" s="27">
        <f t="shared" si="20"/>
        <v>0</v>
      </c>
      <c r="E238" s="28"/>
      <c r="F238" s="12" t="str">
        <f t="shared" si="21"/>
        <v/>
      </c>
      <c r="G238" s="12" t="str">
        <f t="shared" si="22"/>
        <v/>
      </c>
      <c r="H238" s="33" t="str">
        <f t="shared" si="23"/>
        <v/>
      </c>
    </row>
    <row r="239" spans="1:8" x14ac:dyDescent="0.25">
      <c r="A239" s="9" t="str">
        <f t="shared" ref="A239:A302" si="24">IFERROR(IF(H238&lt;=0,"",A238+1),"")</f>
        <v/>
      </c>
      <c r="B239" s="10" t="str">
        <f>IF($D$10="End of the Period",IF(A239="","",IF(OR(payment_frequency="Weekly",payment_frequency="Bi-weekly",payment_frequency="Semi-monthly"),first_payment_date+A239*VLOOKUP(payment_frequency,periodic_table,2,0),EDATE(first_payment_date,A239*VLOOKUP(payment_frequency,periodic_table,2,0)))),IF(A239="","",IF(OR(payment_frequency="Weekly",payment_frequency="Bi-weekly",payment_frequency="Semi-monthly"),first_payment_date+(A239-1)*VLOOKUP(payment_frequency,periodic_table,2,0),EDATE(first_payment_date,(A239-1)*VLOOKUP(payment_frequency,periodic_table,2,0)))))</f>
        <v/>
      </c>
      <c r="C239" s="12" t="str">
        <f t="shared" si="19"/>
        <v/>
      </c>
      <c r="D239" s="27">
        <f t="shared" si="20"/>
        <v>0</v>
      </c>
      <c r="E239" s="28"/>
      <c r="F239" s="12" t="str">
        <f t="shared" si="21"/>
        <v/>
      </c>
      <c r="G239" s="12" t="str">
        <f t="shared" si="22"/>
        <v/>
      </c>
      <c r="H239" s="33" t="str">
        <f t="shared" si="23"/>
        <v/>
      </c>
    </row>
    <row r="240" spans="1:8" x14ac:dyDescent="0.25">
      <c r="A240" s="9" t="str">
        <f t="shared" si="24"/>
        <v/>
      </c>
      <c r="B240" s="10" t="str">
        <f>IF($D$10="End of the Period",IF(A240="","",IF(OR(payment_frequency="Weekly",payment_frequency="Bi-weekly",payment_frequency="Semi-monthly"),first_payment_date+A240*VLOOKUP(payment_frequency,periodic_table,2,0),EDATE(first_payment_date,A240*VLOOKUP(payment_frequency,periodic_table,2,0)))),IF(A240="","",IF(OR(payment_frequency="Weekly",payment_frequency="Bi-weekly",payment_frequency="Semi-monthly"),first_payment_date+(A240-1)*VLOOKUP(payment_frequency,periodic_table,2,0),EDATE(first_payment_date,(A240-1)*VLOOKUP(payment_frequency,periodic_table,2,0)))))</f>
        <v/>
      </c>
      <c r="C240" s="12" t="str">
        <f t="shared" si="19"/>
        <v/>
      </c>
      <c r="D240" s="27">
        <f t="shared" si="20"/>
        <v>0</v>
      </c>
      <c r="E240" s="28"/>
      <c r="F240" s="12" t="str">
        <f t="shared" si="21"/>
        <v/>
      </c>
      <c r="G240" s="12" t="str">
        <f t="shared" si="22"/>
        <v/>
      </c>
      <c r="H240" s="33" t="str">
        <f t="shared" si="23"/>
        <v/>
      </c>
    </row>
    <row r="241" spans="1:8" x14ac:dyDescent="0.25">
      <c r="A241" s="9" t="str">
        <f t="shared" si="24"/>
        <v/>
      </c>
      <c r="B241" s="10" t="str">
        <f>IF($D$10="End of the Period",IF(A241="","",IF(OR(payment_frequency="Weekly",payment_frequency="Bi-weekly",payment_frequency="Semi-monthly"),first_payment_date+A241*VLOOKUP(payment_frequency,periodic_table,2,0),EDATE(first_payment_date,A241*VLOOKUP(payment_frequency,periodic_table,2,0)))),IF(A241="","",IF(OR(payment_frequency="Weekly",payment_frequency="Bi-weekly",payment_frequency="Semi-monthly"),first_payment_date+(A241-1)*VLOOKUP(payment_frequency,periodic_table,2,0),EDATE(first_payment_date,(A241-1)*VLOOKUP(payment_frequency,periodic_table,2,0)))))</f>
        <v/>
      </c>
      <c r="C241" s="12" t="str">
        <f t="shared" si="19"/>
        <v/>
      </c>
      <c r="D241" s="27">
        <f t="shared" si="20"/>
        <v>0</v>
      </c>
      <c r="E241" s="28"/>
      <c r="F241" s="12" t="str">
        <f t="shared" si="21"/>
        <v/>
      </c>
      <c r="G241" s="12" t="str">
        <f t="shared" si="22"/>
        <v/>
      </c>
      <c r="H241" s="33" t="str">
        <f t="shared" si="23"/>
        <v/>
      </c>
    </row>
    <row r="242" spans="1:8" x14ac:dyDescent="0.25">
      <c r="A242" s="9" t="str">
        <f t="shared" si="24"/>
        <v/>
      </c>
      <c r="B242" s="10" t="str">
        <f>IF($D$10="End of the Period",IF(A242="","",IF(OR(payment_frequency="Weekly",payment_frequency="Bi-weekly",payment_frequency="Semi-monthly"),first_payment_date+A242*VLOOKUP(payment_frequency,periodic_table,2,0),EDATE(first_payment_date,A242*VLOOKUP(payment_frequency,periodic_table,2,0)))),IF(A242="","",IF(OR(payment_frequency="Weekly",payment_frequency="Bi-weekly",payment_frequency="Semi-monthly"),first_payment_date+(A242-1)*VLOOKUP(payment_frequency,periodic_table,2,0),EDATE(first_payment_date,(A242-1)*VLOOKUP(payment_frequency,periodic_table,2,0)))))</f>
        <v/>
      </c>
      <c r="C242" s="12" t="str">
        <f t="shared" si="19"/>
        <v/>
      </c>
      <c r="D242" s="27">
        <f t="shared" si="20"/>
        <v>0</v>
      </c>
      <c r="E242" s="28"/>
      <c r="F242" s="12" t="str">
        <f t="shared" si="21"/>
        <v/>
      </c>
      <c r="G242" s="12" t="str">
        <f t="shared" si="22"/>
        <v/>
      </c>
      <c r="H242" s="33" t="str">
        <f t="shared" si="23"/>
        <v/>
      </c>
    </row>
    <row r="243" spans="1:8" x14ac:dyDescent="0.25">
      <c r="A243" s="9" t="str">
        <f t="shared" si="24"/>
        <v/>
      </c>
      <c r="B243" s="10" t="str">
        <f>IF($D$10="End of the Period",IF(A243="","",IF(OR(payment_frequency="Weekly",payment_frequency="Bi-weekly",payment_frequency="Semi-monthly"),first_payment_date+A243*VLOOKUP(payment_frequency,periodic_table,2,0),EDATE(first_payment_date,A243*VLOOKUP(payment_frequency,periodic_table,2,0)))),IF(A243="","",IF(OR(payment_frequency="Weekly",payment_frequency="Bi-weekly",payment_frequency="Semi-monthly"),first_payment_date+(A243-1)*VLOOKUP(payment_frequency,periodic_table,2,0),EDATE(first_payment_date,(A243-1)*VLOOKUP(payment_frequency,periodic_table,2,0)))))</f>
        <v/>
      </c>
      <c r="C243" s="12" t="str">
        <f t="shared" si="19"/>
        <v/>
      </c>
      <c r="D243" s="27">
        <f t="shared" si="20"/>
        <v>0</v>
      </c>
      <c r="E243" s="28"/>
      <c r="F243" s="12" t="str">
        <f t="shared" si="21"/>
        <v/>
      </c>
      <c r="G243" s="12" t="str">
        <f t="shared" si="22"/>
        <v/>
      </c>
      <c r="H243" s="33" t="str">
        <f t="shared" si="23"/>
        <v/>
      </c>
    </row>
    <row r="244" spans="1:8" x14ac:dyDescent="0.25">
      <c r="A244" s="9" t="str">
        <f t="shared" si="24"/>
        <v/>
      </c>
      <c r="B244" s="10" t="str">
        <f>IF($D$10="End of the Period",IF(A244="","",IF(OR(payment_frequency="Weekly",payment_frequency="Bi-weekly",payment_frequency="Semi-monthly"),first_payment_date+A244*VLOOKUP(payment_frequency,periodic_table,2,0),EDATE(first_payment_date,A244*VLOOKUP(payment_frequency,periodic_table,2,0)))),IF(A244="","",IF(OR(payment_frequency="Weekly",payment_frequency="Bi-weekly",payment_frequency="Semi-monthly"),first_payment_date+(A244-1)*VLOOKUP(payment_frequency,periodic_table,2,0),EDATE(first_payment_date,(A244-1)*VLOOKUP(payment_frequency,periodic_table,2,0)))))</f>
        <v/>
      </c>
      <c r="C244" s="12" t="str">
        <f t="shared" si="19"/>
        <v/>
      </c>
      <c r="D244" s="27">
        <f t="shared" si="20"/>
        <v>0</v>
      </c>
      <c r="E244" s="28"/>
      <c r="F244" s="12" t="str">
        <f t="shared" si="21"/>
        <v/>
      </c>
      <c r="G244" s="12" t="str">
        <f t="shared" si="22"/>
        <v/>
      </c>
      <c r="H244" s="33" t="str">
        <f t="shared" si="23"/>
        <v/>
      </c>
    </row>
    <row r="245" spans="1:8" x14ac:dyDescent="0.25">
      <c r="A245" s="9" t="str">
        <f t="shared" si="24"/>
        <v/>
      </c>
      <c r="B245" s="10" t="str">
        <f>IF($D$10="End of the Period",IF(A245="","",IF(OR(payment_frequency="Weekly",payment_frequency="Bi-weekly",payment_frequency="Semi-monthly"),first_payment_date+A245*VLOOKUP(payment_frequency,periodic_table,2,0),EDATE(first_payment_date,A245*VLOOKUP(payment_frequency,periodic_table,2,0)))),IF(A245="","",IF(OR(payment_frequency="Weekly",payment_frequency="Bi-weekly",payment_frequency="Semi-monthly"),first_payment_date+(A245-1)*VLOOKUP(payment_frequency,periodic_table,2,0),EDATE(first_payment_date,(A245-1)*VLOOKUP(payment_frequency,periodic_table,2,0)))))</f>
        <v/>
      </c>
      <c r="C245" s="12" t="str">
        <f t="shared" si="19"/>
        <v/>
      </c>
      <c r="D245" s="27">
        <f t="shared" si="20"/>
        <v>0</v>
      </c>
      <c r="E245" s="28"/>
      <c r="F245" s="12" t="str">
        <f t="shared" si="21"/>
        <v/>
      </c>
      <c r="G245" s="12" t="str">
        <f t="shared" si="22"/>
        <v/>
      </c>
      <c r="H245" s="33" t="str">
        <f t="shared" si="23"/>
        <v/>
      </c>
    </row>
    <row r="246" spans="1:8" x14ac:dyDescent="0.25">
      <c r="A246" s="9" t="str">
        <f t="shared" si="24"/>
        <v/>
      </c>
      <c r="B246" s="10" t="str">
        <f>IF($D$10="End of the Period",IF(A246="","",IF(OR(payment_frequency="Weekly",payment_frequency="Bi-weekly",payment_frequency="Semi-monthly"),first_payment_date+A246*VLOOKUP(payment_frequency,periodic_table,2,0),EDATE(first_payment_date,A246*VLOOKUP(payment_frequency,periodic_table,2,0)))),IF(A246="","",IF(OR(payment_frequency="Weekly",payment_frequency="Bi-weekly",payment_frequency="Semi-monthly"),first_payment_date+(A246-1)*VLOOKUP(payment_frequency,periodic_table,2,0),EDATE(first_payment_date,(A246-1)*VLOOKUP(payment_frequency,periodic_table,2,0)))))</f>
        <v/>
      </c>
      <c r="C246" s="12" t="str">
        <f t="shared" si="19"/>
        <v/>
      </c>
      <c r="D246" s="27">
        <f t="shared" si="20"/>
        <v>0</v>
      </c>
      <c r="E246" s="28"/>
      <c r="F246" s="12" t="str">
        <f t="shared" si="21"/>
        <v/>
      </c>
      <c r="G246" s="12" t="str">
        <f t="shared" si="22"/>
        <v/>
      </c>
      <c r="H246" s="33" t="str">
        <f t="shared" si="23"/>
        <v/>
      </c>
    </row>
    <row r="247" spans="1:8" x14ac:dyDescent="0.25">
      <c r="A247" s="9" t="str">
        <f t="shared" si="24"/>
        <v/>
      </c>
      <c r="B247" s="10" t="str">
        <f>IF($D$10="End of the Period",IF(A247="","",IF(OR(payment_frequency="Weekly",payment_frequency="Bi-weekly",payment_frequency="Semi-monthly"),first_payment_date+A247*VLOOKUP(payment_frequency,periodic_table,2,0),EDATE(first_payment_date,A247*VLOOKUP(payment_frequency,periodic_table,2,0)))),IF(A247="","",IF(OR(payment_frequency="Weekly",payment_frequency="Bi-weekly",payment_frequency="Semi-monthly"),first_payment_date+(A247-1)*VLOOKUP(payment_frequency,periodic_table,2,0),EDATE(first_payment_date,(A247-1)*VLOOKUP(payment_frequency,periodic_table,2,0)))))</f>
        <v/>
      </c>
      <c r="C247" s="12" t="str">
        <f t="shared" si="19"/>
        <v/>
      </c>
      <c r="D247" s="27">
        <f t="shared" si="20"/>
        <v>0</v>
      </c>
      <c r="E247" s="28"/>
      <c r="F247" s="12" t="str">
        <f t="shared" si="21"/>
        <v/>
      </c>
      <c r="G247" s="12" t="str">
        <f t="shared" si="22"/>
        <v/>
      </c>
      <c r="H247" s="33" t="str">
        <f t="shared" si="23"/>
        <v/>
      </c>
    </row>
    <row r="248" spans="1:8" x14ac:dyDescent="0.25">
      <c r="A248" s="9" t="str">
        <f t="shared" si="24"/>
        <v/>
      </c>
      <c r="B248" s="10" t="str">
        <f>IF($D$10="End of the Period",IF(A248="","",IF(OR(payment_frequency="Weekly",payment_frequency="Bi-weekly",payment_frequency="Semi-monthly"),first_payment_date+A248*VLOOKUP(payment_frequency,periodic_table,2,0),EDATE(first_payment_date,A248*VLOOKUP(payment_frequency,periodic_table,2,0)))),IF(A248="","",IF(OR(payment_frequency="Weekly",payment_frequency="Bi-weekly",payment_frequency="Semi-monthly"),first_payment_date+(A248-1)*VLOOKUP(payment_frequency,periodic_table,2,0),EDATE(first_payment_date,(A248-1)*VLOOKUP(payment_frequency,periodic_table,2,0)))))</f>
        <v/>
      </c>
      <c r="C248" s="12" t="str">
        <f t="shared" si="19"/>
        <v/>
      </c>
      <c r="D248" s="27">
        <f t="shared" si="20"/>
        <v>0</v>
      </c>
      <c r="E248" s="28"/>
      <c r="F248" s="12" t="str">
        <f t="shared" si="21"/>
        <v/>
      </c>
      <c r="G248" s="12" t="str">
        <f t="shared" si="22"/>
        <v/>
      </c>
      <c r="H248" s="33" t="str">
        <f t="shared" si="23"/>
        <v/>
      </c>
    </row>
    <row r="249" spans="1:8" x14ac:dyDescent="0.25">
      <c r="A249" s="9" t="str">
        <f t="shared" si="24"/>
        <v/>
      </c>
      <c r="B249" s="10" t="str">
        <f>IF($D$10="End of the Period",IF(A249="","",IF(OR(payment_frequency="Weekly",payment_frequency="Bi-weekly",payment_frequency="Semi-monthly"),first_payment_date+A249*VLOOKUP(payment_frequency,periodic_table,2,0),EDATE(first_payment_date,A249*VLOOKUP(payment_frequency,periodic_table,2,0)))),IF(A249="","",IF(OR(payment_frequency="Weekly",payment_frequency="Bi-weekly",payment_frequency="Semi-monthly"),first_payment_date+(A249-1)*VLOOKUP(payment_frequency,periodic_table,2,0),EDATE(first_payment_date,(A249-1)*VLOOKUP(payment_frequency,periodic_table,2,0)))))</f>
        <v/>
      </c>
      <c r="C249" s="12" t="str">
        <f t="shared" si="19"/>
        <v/>
      </c>
      <c r="D249" s="27">
        <f t="shared" si="20"/>
        <v>0</v>
      </c>
      <c r="E249" s="28"/>
      <c r="F249" s="12" t="str">
        <f t="shared" si="21"/>
        <v/>
      </c>
      <c r="G249" s="12" t="str">
        <f t="shared" si="22"/>
        <v/>
      </c>
      <c r="H249" s="33" t="str">
        <f t="shared" si="23"/>
        <v/>
      </c>
    </row>
    <row r="250" spans="1:8" x14ac:dyDescent="0.25">
      <c r="A250" s="9" t="str">
        <f t="shared" si="24"/>
        <v/>
      </c>
      <c r="B250" s="10" t="str">
        <f>IF($D$10="End of the Period",IF(A250="","",IF(OR(payment_frequency="Weekly",payment_frequency="Bi-weekly",payment_frequency="Semi-monthly"),first_payment_date+A250*VLOOKUP(payment_frequency,periodic_table,2,0),EDATE(first_payment_date,A250*VLOOKUP(payment_frequency,periodic_table,2,0)))),IF(A250="","",IF(OR(payment_frequency="Weekly",payment_frequency="Bi-weekly",payment_frequency="Semi-monthly"),first_payment_date+(A250-1)*VLOOKUP(payment_frequency,periodic_table,2,0),EDATE(first_payment_date,(A250-1)*VLOOKUP(payment_frequency,periodic_table,2,0)))))</f>
        <v/>
      </c>
      <c r="C250" s="12" t="str">
        <f t="shared" si="19"/>
        <v/>
      </c>
      <c r="D250" s="27">
        <f t="shared" si="20"/>
        <v>0</v>
      </c>
      <c r="E250" s="28"/>
      <c r="F250" s="12" t="str">
        <f t="shared" si="21"/>
        <v/>
      </c>
      <c r="G250" s="12" t="str">
        <f t="shared" si="22"/>
        <v/>
      </c>
      <c r="H250" s="33" t="str">
        <f t="shared" si="23"/>
        <v/>
      </c>
    </row>
    <row r="251" spans="1:8" x14ac:dyDescent="0.25">
      <c r="A251" s="9" t="str">
        <f t="shared" si="24"/>
        <v/>
      </c>
      <c r="B251" s="10" t="str">
        <f>IF($D$10="End of the Period",IF(A251="","",IF(OR(payment_frequency="Weekly",payment_frequency="Bi-weekly",payment_frequency="Semi-monthly"),first_payment_date+A251*VLOOKUP(payment_frequency,periodic_table,2,0),EDATE(first_payment_date,A251*VLOOKUP(payment_frequency,periodic_table,2,0)))),IF(A251="","",IF(OR(payment_frequency="Weekly",payment_frequency="Bi-weekly",payment_frequency="Semi-monthly"),first_payment_date+(A251-1)*VLOOKUP(payment_frequency,periodic_table,2,0),EDATE(first_payment_date,(A251-1)*VLOOKUP(payment_frequency,periodic_table,2,0)))))</f>
        <v/>
      </c>
      <c r="C251" s="12" t="str">
        <f t="shared" si="19"/>
        <v/>
      </c>
      <c r="D251" s="27">
        <f t="shared" si="20"/>
        <v>0</v>
      </c>
      <c r="E251" s="28"/>
      <c r="F251" s="12" t="str">
        <f t="shared" si="21"/>
        <v/>
      </c>
      <c r="G251" s="12" t="str">
        <f t="shared" si="22"/>
        <v/>
      </c>
      <c r="H251" s="33" t="str">
        <f t="shared" si="23"/>
        <v/>
      </c>
    </row>
    <row r="252" spans="1:8" x14ac:dyDescent="0.25">
      <c r="A252" s="9" t="str">
        <f t="shared" si="24"/>
        <v/>
      </c>
      <c r="B252" s="10" t="str">
        <f>IF($D$10="End of the Period",IF(A252="","",IF(OR(payment_frequency="Weekly",payment_frequency="Bi-weekly",payment_frequency="Semi-monthly"),first_payment_date+A252*VLOOKUP(payment_frequency,periodic_table,2,0),EDATE(first_payment_date,A252*VLOOKUP(payment_frequency,periodic_table,2,0)))),IF(A252="","",IF(OR(payment_frequency="Weekly",payment_frequency="Bi-weekly",payment_frequency="Semi-monthly"),first_payment_date+(A252-1)*VLOOKUP(payment_frequency,periodic_table,2,0),EDATE(first_payment_date,(A252-1)*VLOOKUP(payment_frequency,periodic_table,2,0)))))</f>
        <v/>
      </c>
      <c r="C252" s="12" t="str">
        <f t="shared" si="19"/>
        <v/>
      </c>
      <c r="D252" s="27">
        <f t="shared" si="20"/>
        <v>0</v>
      </c>
      <c r="E252" s="28"/>
      <c r="F252" s="12" t="str">
        <f t="shared" si="21"/>
        <v/>
      </c>
      <c r="G252" s="12" t="str">
        <f t="shared" si="22"/>
        <v/>
      </c>
      <c r="H252" s="33" t="str">
        <f t="shared" si="23"/>
        <v/>
      </c>
    </row>
    <row r="253" spans="1:8" x14ac:dyDescent="0.25">
      <c r="A253" s="9" t="str">
        <f t="shared" si="24"/>
        <v/>
      </c>
      <c r="B253" s="10" t="str">
        <f>IF($D$10="End of the Period",IF(A253="","",IF(OR(payment_frequency="Weekly",payment_frequency="Bi-weekly",payment_frequency="Semi-monthly"),first_payment_date+A253*VLOOKUP(payment_frequency,periodic_table,2,0),EDATE(first_payment_date,A253*VLOOKUP(payment_frequency,periodic_table,2,0)))),IF(A253="","",IF(OR(payment_frequency="Weekly",payment_frequency="Bi-weekly",payment_frequency="Semi-monthly"),first_payment_date+(A253-1)*VLOOKUP(payment_frequency,periodic_table,2,0),EDATE(first_payment_date,(A253-1)*VLOOKUP(payment_frequency,periodic_table,2,0)))))</f>
        <v/>
      </c>
      <c r="C253" s="12" t="str">
        <f t="shared" si="19"/>
        <v/>
      </c>
      <c r="D253" s="27">
        <f t="shared" si="20"/>
        <v>0</v>
      </c>
      <c r="E253" s="28"/>
      <c r="F253" s="12" t="str">
        <f t="shared" si="21"/>
        <v/>
      </c>
      <c r="G253" s="12" t="str">
        <f t="shared" si="22"/>
        <v/>
      </c>
      <c r="H253" s="33" t="str">
        <f t="shared" si="23"/>
        <v/>
      </c>
    </row>
    <row r="254" spans="1:8" x14ac:dyDescent="0.25">
      <c r="A254" s="9" t="str">
        <f t="shared" si="24"/>
        <v/>
      </c>
      <c r="B254" s="10" t="str">
        <f>IF($D$10="End of the Period",IF(A254="","",IF(OR(payment_frequency="Weekly",payment_frequency="Bi-weekly",payment_frequency="Semi-monthly"),first_payment_date+A254*VLOOKUP(payment_frequency,periodic_table,2,0),EDATE(first_payment_date,A254*VLOOKUP(payment_frequency,periodic_table,2,0)))),IF(A254="","",IF(OR(payment_frequency="Weekly",payment_frequency="Bi-weekly",payment_frequency="Semi-monthly"),first_payment_date+(A254-1)*VLOOKUP(payment_frequency,periodic_table,2,0),EDATE(first_payment_date,(A254-1)*VLOOKUP(payment_frequency,periodic_table,2,0)))))</f>
        <v/>
      </c>
      <c r="C254" s="12" t="str">
        <f t="shared" si="19"/>
        <v/>
      </c>
      <c r="D254" s="27">
        <f t="shared" si="20"/>
        <v>0</v>
      </c>
      <c r="E254" s="28"/>
      <c r="F254" s="12" t="str">
        <f t="shared" si="21"/>
        <v/>
      </c>
      <c r="G254" s="12" t="str">
        <f t="shared" si="22"/>
        <v/>
      </c>
      <c r="H254" s="33" t="str">
        <f t="shared" si="23"/>
        <v/>
      </c>
    </row>
    <row r="255" spans="1:8" x14ac:dyDescent="0.25">
      <c r="A255" s="9" t="str">
        <f t="shared" si="24"/>
        <v/>
      </c>
      <c r="B255" s="10" t="str">
        <f>IF($D$10="End of the Period",IF(A255="","",IF(OR(payment_frequency="Weekly",payment_frequency="Bi-weekly",payment_frequency="Semi-monthly"),first_payment_date+A255*VLOOKUP(payment_frequency,periodic_table,2,0),EDATE(first_payment_date,A255*VLOOKUP(payment_frequency,periodic_table,2,0)))),IF(A255="","",IF(OR(payment_frequency="Weekly",payment_frequency="Bi-weekly",payment_frequency="Semi-monthly"),first_payment_date+(A255-1)*VLOOKUP(payment_frequency,periodic_table,2,0),EDATE(first_payment_date,(A255-1)*VLOOKUP(payment_frequency,periodic_table,2,0)))))</f>
        <v/>
      </c>
      <c r="C255" s="12" t="str">
        <f t="shared" si="19"/>
        <v/>
      </c>
      <c r="D255" s="27">
        <f t="shared" si="20"/>
        <v>0</v>
      </c>
      <c r="E255" s="28"/>
      <c r="F255" s="12" t="str">
        <f t="shared" si="21"/>
        <v/>
      </c>
      <c r="G255" s="12" t="str">
        <f t="shared" si="22"/>
        <v/>
      </c>
      <c r="H255" s="33" t="str">
        <f t="shared" si="23"/>
        <v/>
      </c>
    </row>
    <row r="256" spans="1:8" x14ac:dyDescent="0.25">
      <c r="A256" s="9" t="str">
        <f t="shared" si="24"/>
        <v/>
      </c>
      <c r="B256" s="10" t="str">
        <f>IF($D$10="End of the Period",IF(A256="","",IF(OR(payment_frequency="Weekly",payment_frequency="Bi-weekly",payment_frequency="Semi-monthly"),first_payment_date+A256*VLOOKUP(payment_frequency,periodic_table,2,0),EDATE(first_payment_date,A256*VLOOKUP(payment_frequency,periodic_table,2,0)))),IF(A256="","",IF(OR(payment_frequency="Weekly",payment_frequency="Bi-weekly",payment_frequency="Semi-monthly"),first_payment_date+(A256-1)*VLOOKUP(payment_frequency,periodic_table,2,0),EDATE(first_payment_date,(A256-1)*VLOOKUP(payment_frequency,periodic_table,2,0)))))</f>
        <v/>
      </c>
      <c r="C256" s="12" t="str">
        <f t="shared" si="19"/>
        <v/>
      </c>
      <c r="D256" s="27">
        <f t="shared" si="20"/>
        <v>0</v>
      </c>
      <c r="E256" s="28"/>
      <c r="F256" s="12" t="str">
        <f t="shared" si="21"/>
        <v/>
      </c>
      <c r="G256" s="12" t="str">
        <f t="shared" si="22"/>
        <v/>
      </c>
      <c r="H256" s="33" t="str">
        <f t="shared" si="23"/>
        <v/>
      </c>
    </row>
    <row r="257" spans="1:8" x14ac:dyDescent="0.25">
      <c r="A257" s="9" t="str">
        <f t="shared" si="24"/>
        <v/>
      </c>
      <c r="B257" s="10" t="str">
        <f>IF($D$10="End of the Period",IF(A257="","",IF(OR(payment_frequency="Weekly",payment_frequency="Bi-weekly",payment_frequency="Semi-monthly"),first_payment_date+A257*VLOOKUP(payment_frequency,periodic_table,2,0),EDATE(first_payment_date,A257*VLOOKUP(payment_frequency,periodic_table,2,0)))),IF(A257="","",IF(OR(payment_frequency="Weekly",payment_frequency="Bi-weekly",payment_frequency="Semi-monthly"),first_payment_date+(A257-1)*VLOOKUP(payment_frequency,periodic_table,2,0),EDATE(first_payment_date,(A257-1)*VLOOKUP(payment_frequency,periodic_table,2,0)))))</f>
        <v/>
      </c>
      <c r="C257" s="12" t="str">
        <f t="shared" si="19"/>
        <v/>
      </c>
      <c r="D257" s="27">
        <f t="shared" si="20"/>
        <v>0</v>
      </c>
      <c r="E257" s="28"/>
      <c r="F257" s="12" t="str">
        <f t="shared" si="21"/>
        <v/>
      </c>
      <c r="G257" s="12" t="str">
        <f t="shared" si="22"/>
        <v/>
      </c>
      <c r="H257" s="33" t="str">
        <f t="shared" si="23"/>
        <v/>
      </c>
    </row>
    <row r="258" spans="1:8" x14ac:dyDescent="0.25">
      <c r="A258" s="9" t="str">
        <f t="shared" si="24"/>
        <v/>
      </c>
      <c r="B258" s="10" t="str">
        <f>IF($D$10="End of the Period",IF(A258="","",IF(OR(payment_frequency="Weekly",payment_frequency="Bi-weekly",payment_frequency="Semi-monthly"),first_payment_date+A258*VLOOKUP(payment_frequency,periodic_table,2,0),EDATE(first_payment_date,A258*VLOOKUP(payment_frequency,periodic_table,2,0)))),IF(A258="","",IF(OR(payment_frequency="Weekly",payment_frequency="Bi-weekly",payment_frequency="Semi-monthly"),first_payment_date+(A258-1)*VLOOKUP(payment_frequency,periodic_table,2,0),EDATE(first_payment_date,(A258-1)*VLOOKUP(payment_frequency,periodic_table,2,0)))))</f>
        <v/>
      </c>
      <c r="C258" s="12" t="str">
        <f t="shared" si="19"/>
        <v/>
      </c>
      <c r="D258" s="27">
        <f t="shared" si="20"/>
        <v>0</v>
      </c>
      <c r="E258" s="28"/>
      <c r="F258" s="12" t="str">
        <f t="shared" si="21"/>
        <v/>
      </c>
      <c r="G258" s="12" t="str">
        <f t="shared" si="22"/>
        <v/>
      </c>
      <c r="H258" s="33" t="str">
        <f t="shared" si="23"/>
        <v/>
      </c>
    </row>
    <row r="259" spans="1:8" x14ac:dyDescent="0.25">
      <c r="A259" s="9" t="str">
        <f t="shared" si="24"/>
        <v/>
      </c>
      <c r="B259" s="10" t="str">
        <f>IF($D$10="End of the Period",IF(A259="","",IF(OR(payment_frequency="Weekly",payment_frequency="Bi-weekly",payment_frequency="Semi-monthly"),first_payment_date+A259*VLOOKUP(payment_frequency,periodic_table,2,0),EDATE(first_payment_date,A259*VLOOKUP(payment_frequency,periodic_table,2,0)))),IF(A259="","",IF(OR(payment_frequency="Weekly",payment_frequency="Bi-weekly",payment_frequency="Semi-monthly"),first_payment_date+(A259-1)*VLOOKUP(payment_frequency,periodic_table,2,0),EDATE(first_payment_date,(A259-1)*VLOOKUP(payment_frequency,periodic_table,2,0)))))</f>
        <v/>
      </c>
      <c r="C259" s="12" t="str">
        <f t="shared" si="19"/>
        <v/>
      </c>
      <c r="D259" s="27">
        <f t="shared" si="20"/>
        <v>0</v>
      </c>
      <c r="E259" s="28"/>
      <c r="F259" s="12" t="str">
        <f t="shared" si="21"/>
        <v/>
      </c>
      <c r="G259" s="12" t="str">
        <f t="shared" si="22"/>
        <v/>
      </c>
      <c r="H259" s="33" t="str">
        <f t="shared" si="23"/>
        <v/>
      </c>
    </row>
    <row r="260" spans="1:8" x14ac:dyDescent="0.25">
      <c r="A260" s="9" t="str">
        <f t="shared" si="24"/>
        <v/>
      </c>
      <c r="B260" s="10" t="str">
        <f>IF($D$10="End of the Period",IF(A260="","",IF(OR(payment_frequency="Weekly",payment_frequency="Bi-weekly",payment_frequency="Semi-monthly"),first_payment_date+A260*VLOOKUP(payment_frequency,periodic_table,2,0),EDATE(first_payment_date,A260*VLOOKUP(payment_frequency,periodic_table,2,0)))),IF(A260="","",IF(OR(payment_frequency="Weekly",payment_frequency="Bi-weekly",payment_frequency="Semi-monthly"),first_payment_date+(A260-1)*VLOOKUP(payment_frequency,periodic_table,2,0),EDATE(first_payment_date,(A260-1)*VLOOKUP(payment_frequency,periodic_table,2,0)))))</f>
        <v/>
      </c>
      <c r="C260" s="12" t="str">
        <f t="shared" si="19"/>
        <v/>
      </c>
      <c r="D260" s="27">
        <f t="shared" si="20"/>
        <v>0</v>
      </c>
      <c r="E260" s="28"/>
      <c r="F260" s="12" t="str">
        <f t="shared" si="21"/>
        <v/>
      </c>
      <c r="G260" s="12" t="str">
        <f t="shared" si="22"/>
        <v/>
      </c>
      <c r="H260" s="33" t="str">
        <f t="shared" si="23"/>
        <v/>
      </c>
    </row>
    <row r="261" spans="1:8" x14ac:dyDescent="0.25">
      <c r="A261" s="9" t="str">
        <f t="shared" si="24"/>
        <v/>
      </c>
      <c r="B261" s="10" t="str">
        <f>IF($D$10="End of the Period",IF(A261="","",IF(OR(payment_frequency="Weekly",payment_frequency="Bi-weekly",payment_frequency="Semi-monthly"),first_payment_date+A261*VLOOKUP(payment_frequency,periodic_table,2,0),EDATE(first_payment_date,A261*VLOOKUP(payment_frequency,periodic_table,2,0)))),IF(A261="","",IF(OR(payment_frequency="Weekly",payment_frequency="Bi-weekly",payment_frequency="Semi-monthly"),first_payment_date+(A261-1)*VLOOKUP(payment_frequency,periodic_table,2,0),EDATE(first_payment_date,(A261-1)*VLOOKUP(payment_frequency,periodic_table,2,0)))))</f>
        <v/>
      </c>
      <c r="C261" s="12" t="str">
        <f t="shared" si="19"/>
        <v/>
      </c>
      <c r="D261" s="27">
        <f t="shared" si="20"/>
        <v>0</v>
      </c>
      <c r="E261" s="28"/>
      <c r="F261" s="12" t="str">
        <f t="shared" si="21"/>
        <v/>
      </c>
      <c r="G261" s="12" t="str">
        <f t="shared" si="22"/>
        <v/>
      </c>
      <c r="H261" s="33" t="str">
        <f t="shared" si="23"/>
        <v/>
      </c>
    </row>
    <row r="262" spans="1:8" x14ac:dyDescent="0.25">
      <c r="A262" s="9" t="str">
        <f t="shared" si="24"/>
        <v/>
      </c>
      <c r="B262" s="10" t="str">
        <f>IF($D$10="End of the Period",IF(A262="","",IF(OR(payment_frequency="Weekly",payment_frequency="Bi-weekly",payment_frequency="Semi-monthly"),first_payment_date+A262*VLOOKUP(payment_frequency,periodic_table,2,0),EDATE(first_payment_date,A262*VLOOKUP(payment_frequency,periodic_table,2,0)))),IF(A262="","",IF(OR(payment_frequency="Weekly",payment_frequency="Bi-weekly",payment_frequency="Semi-monthly"),first_payment_date+(A262-1)*VLOOKUP(payment_frequency,periodic_table,2,0),EDATE(first_payment_date,(A262-1)*VLOOKUP(payment_frequency,periodic_table,2,0)))))</f>
        <v/>
      </c>
      <c r="C262" s="12" t="str">
        <f t="shared" si="19"/>
        <v/>
      </c>
      <c r="D262" s="27">
        <f t="shared" si="20"/>
        <v>0</v>
      </c>
      <c r="E262" s="28"/>
      <c r="F262" s="12" t="str">
        <f t="shared" si="21"/>
        <v/>
      </c>
      <c r="G262" s="12" t="str">
        <f t="shared" si="22"/>
        <v/>
      </c>
      <c r="H262" s="33" t="str">
        <f t="shared" si="23"/>
        <v/>
      </c>
    </row>
    <row r="263" spans="1:8" x14ac:dyDescent="0.25">
      <c r="A263" s="9" t="str">
        <f t="shared" si="24"/>
        <v/>
      </c>
      <c r="B263" s="10" t="str">
        <f>IF($D$10="End of the Period",IF(A263="","",IF(OR(payment_frequency="Weekly",payment_frequency="Bi-weekly",payment_frequency="Semi-monthly"),first_payment_date+A263*VLOOKUP(payment_frequency,periodic_table,2,0),EDATE(first_payment_date,A263*VLOOKUP(payment_frequency,periodic_table,2,0)))),IF(A263="","",IF(OR(payment_frequency="Weekly",payment_frequency="Bi-weekly",payment_frequency="Semi-monthly"),first_payment_date+(A263-1)*VLOOKUP(payment_frequency,periodic_table,2,0),EDATE(first_payment_date,(A263-1)*VLOOKUP(payment_frequency,periodic_table,2,0)))))</f>
        <v/>
      </c>
      <c r="C263" s="12" t="str">
        <f t="shared" si="19"/>
        <v/>
      </c>
      <c r="D263" s="27">
        <f t="shared" si="20"/>
        <v>0</v>
      </c>
      <c r="E263" s="28"/>
      <c r="F263" s="12" t="str">
        <f t="shared" si="21"/>
        <v/>
      </c>
      <c r="G263" s="12" t="str">
        <f t="shared" si="22"/>
        <v/>
      </c>
      <c r="H263" s="33" t="str">
        <f t="shared" si="23"/>
        <v/>
      </c>
    </row>
    <row r="264" spans="1:8" x14ac:dyDescent="0.25">
      <c r="A264" s="9" t="str">
        <f t="shared" si="24"/>
        <v/>
      </c>
      <c r="B264" s="10" t="str">
        <f>IF($D$10="End of the Period",IF(A264="","",IF(OR(payment_frequency="Weekly",payment_frequency="Bi-weekly",payment_frequency="Semi-monthly"),first_payment_date+A264*VLOOKUP(payment_frequency,periodic_table,2,0),EDATE(first_payment_date,A264*VLOOKUP(payment_frequency,periodic_table,2,0)))),IF(A264="","",IF(OR(payment_frequency="Weekly",payment_frequency="Bi-weekly",payment_frequency="Semi-monthly"),first_payment_date+(A264-1)*VLOOKUP(payment_frequency,periodic_table,2,0),EDATE(first_payment_date,(A264-1)*VLOOKUP(payment_frequency,periodic_table,2,0)))))</f>
        <v/>
      </c>
      <c r="C264" s="12" t="str">
        <f t="shared" si="19"/>
        <v/>
      </c>
      <c r="D264" s="27">
        <f t="shared" si="20"/>
        <v>0</v>
      </c>
      <c r="E264" s="28"/>
      <c r="F264" s="12" t="str">
        <f t="shared" si="21"/>
        <v/>
      </c>
      <c r="G264" s="12" t="str">
        <f t="shared" si="22"/>
        <v/>
      </c>
      <c r="H264" s="33" t="str">
        <f t="shared" si="23"/>
        <v/>
      </c>
    </row>
    <row r="265" spans="1:8" x14ac:dyDescent="0.25">
      <c r="A265" s="9" t="str">
        <f t="shared" si="24"/>
        <v/>
      </c>
      <c r="B265" s="10" t="str">
        <f>IF($D$10="End of the Period",IF(A265="","",IF(OR(payment_frequency="Weekly",payment_frequency="Bi-weekly",payment_frequency="Semi-monthly"),first_payment_date+A265*VLOOKUP(payment_frequency,periodic_table,2,0),EDATE(first_payment_date,A265*VLOOKUP(payment_frequency,periodic_table,2,0)))),IF(A265="","",IF(OR(payment_frequency="Weekly",payment_frequency="Bi-weekly",payment_frequency="Semi-monthly"),first_payment_date+(A265-1)*VLOOKUP(payment_frequency,periodic_table,2,0),EDATE(first_payment_date,(A265-1)*VLOOKUP(payment_frequency,periodic_table,2,0)))))</f>
        <v/>
      </c>
      <c r="C265" s="12" t="str">
        <f t="shared" si="19"/>
        <v/>
      </c>
      <c r="D265" s="27">
        <f t="shared" si="20"/>
        <v>0</v>
      </c>
      <c r="E265" s="28"/>
      <c r="F265" s="12" t="str">
        <f t="shared" si="21"/>
        <v/>
      </c>
      <c r="G265" s="12" t="str">
        <f t="shared" si="22"/>
        <v/>
      </c>
      <c r="H265" s="33" t="str">
        <f t="shared" si="23"/>
        <v/>
      </c>
    </row>
    <row r="266" spans="1:8" x14ac:dyDescent="0.25">
      <c r="A266" s="9" t="str">
        <f t="shared" si="24"/>
        <v/>
      </c>
      <c r="B266" s="10" t="str">
        <f>IF($D$10="End of the Period",IF(A266="","",IF(OR(payment_frequency="Weekly",payment_frequency="Bi-weekly",payment_frequency="Semi-monthly"),first_payment_date+A266*VLOOKUP(payment_frequency,periodic_table,2,0),EDATE(first_payment_date,A266*VLOOKUP(payment_frequency,periodic_table,2,0)))),IF(A266="","",IF(OR(payment_frequency="Weekly",payment_frequency="Bi-weekly",payment_frequency="Semi-monthly"),first_payment_date+(A266-1)*VLOOKUP(payment_frequency,periodic_table,2,0),EDATE(first_payment_date,(A266-1)*VLOOKUP(payment_frequency,periodic_table,2,0)))))</f>
        <v/>
      </c>
      <c r="C266" s="12" t="str">
        <f t="shared" si="19"/>
        <v/>
      </c>
      <c r="D266" s="27">
        <f t="shared" si="20"/>
        <v>0</v>
      </c>
      <c r="E266" s="28"/>
      <c r="F266" s="12" t="str">
        <f t="shared" si="21"/>
        <v/>
      </c>
      <c r="G266" s="12" t="str">
        <f t="shared" si="22"/>
        <v/>
      </c>
      <c r="H266" s="33" t="str">
        <f t="shared" si="23"/>
        <v/>
      </c>
    </row>
    <row r="267" spans="1:8" x14ac:dyDescent="0.25">
      <c r="A267" s="9" t="str">
        <f t="shared" si="24"/>
        <v/>
      </c>
      <c r="B267" s="10" t="str">
        <f>IF($D$10="End of the Period",IF(A267="","",IF(OR(payment_frequency="Weekly",payment_frequency="Bi-weekly",payment_frequency="Semi-monthly"),first_payment_date+A267*VLOOKUP(payment_frequency,periodic_table,2,0),EDATE(first_payment_date,A267*VLOOKUP(payment_frequency,periodic_table,2,0)))),IF(A267="","",IF(OR(payment_frequency="Weekly",payment_frequency="Bi-weekly",payment_frequency="Semi-monthly"),first_payment_date+(A267-1)*VLOOKUP(payment_frequency,periodic_table,2,0),EDATE(first_payment_date,(A267-1)*VLOOKUP(payment_frequency,periodic_table,2,0)))))</f>
        <v/>
      </c>
      <c r="C267" s="12" t="str">
        <f t="shared" si="19"/>
        <v/>
      </c>
      <c r="D267" s="27">
        <f t="shared" si="20"/>
        <v>0</v>
      </c>
      <c r="E267" s="28"/>
      <c r="F267" s="12" t="str">
        <f t="shared" si="21"/>
        <v/>
      </c>
      <c r="G267" s="12" t="str">
        <f t="shared" si="22"/>
        <v/>
      </c>
      <c r="H267" s="33" t="str">
        <f t="shared" si="23"/>
        <v/>
      </c>
    </row>
    <row r="268" spans="1:8" x14ac:dyDescent="0.25">
      <c r="A268" s="9" t="str">
        <f t="shared" si="24"/>
        <v/>
      </c>
      <c r="B268" s="10" t="str">
        <f>IF($D$10="End of the Period",IF(A268="","",IF(OR(payment_frequency="Weekly",payment_frequency="Bi-weekly",payment_frequency="Semi-monthly"),first_payment_date+A268*VLOOKUP(payment_frequency,periodic_table,2,0),EDATE(first_payment_date,A268*VLOOKUP(payment_frequency,periodic_table,2,0)))),IF(A268="","",IF(OR(payment_frequency="Weekly",payment_frequency="Bi-weekly",payment_frequency="Semi-monthly"),first_payment_date+(A268-1)*VLOOKUP(payment_frequency,periodic_table,2,0),EDATE(first_payment_date,(A268-1)*VLOOKUP(payment_frequency,periodic_table,2,0)))))</f>
        <v/>
      </c>
      <c r="C268" s="12" t="str">
        <f t="shared" si="19"/>
        <v/>
      </c>
      <c r="D268" s="27">
        <f t="shared" si="20"/>
        <v>0</v>
      </c>
      <c r="E268" s="28"/>
      <c r="F268" s="12" t="str">
        <f t="shared" si="21"/>
        <v/>
      </c>
      <c r="G268" s="12" t="str">
        <f t="shared" si="22"/>
        <v/>
      </c>
      <c r="H268" s="33" t="str">
        <f t="shared" si="23"/>
        <v/>
      </c>
    </row>
    <row r="269" spans="1:8" x14ac:dyDescent="0.25">
      <c r="A269" s="9" t="str">
        <f t="shared" si="24"/>
        <v/>
      </c>
      <c r="B269" s="10" t="str">
        <f>IF($D$10="End of the Period",IF(A269="","",IF(OR(payment_frequency="Weekly",payment_frequency="Bi-weekly",payment_frequency="Semi-monthly"),first_payment_date+A269*VLOOKUP(payment_frequency,periodic_table,2,0),EDATE(first_payment_date,A269*VLOOKUP(payment_frequency,periodic_table,2,0)))),IF(A269="","",IF(OR(payment_frequency="Weekly",payment_frequency="Bi-weekly",payment_frequency="Semi-monthly"),first_payment_date+(A269-1)*VLOOKUP(payment_frequency,periodic_table,2,0),EDATE(first_payment_date,(A269-1)*VLOOKUP(payment_frequency,periodic_table,2,0)))))</f>
        <v/>
      </c>
      <c r="C269" s="12" t="str">
        <f t="shared" si="19"/>
        <v/>
      </c>
      <c r="D269" s="27">
        <f t="shared" si="20"/>
        <v>0</v>
      </c>
      <c r="E269" s="28"/>
      <c r="F269" s="12" t="str">
        <f t="shared" si="21"/>
        <v/>
      </c>
      <c r="G269" s="12" t="str">
        <f t="shared" si="22"/>
        <v/>
      </c>
      <c r="H269" s="33" t="str">
        <f t="shared" si="23"/>
        <v/>
      </c>
    </row>
    <row r="270" spans="1:8" x14ac:dyDescent="0.25">
      <c r="A270" s="9" t="str">
        <f t="shared" si="24"/>
        <v/>
      </c>
      <c r="B270" s="10" t="str">
        <f>IF($D$10="End of the Period",IF(A270="","",IF(OR(payment_frequency="Weekly",payment_frequency="Bi-weekly",payment_frequency="Semi-monthly"),first_payment_date+A270*VLOOKUP(payment_frequency,periodic_table,2,0),EDATE(first_payment_date,A270*VLOOKUP(payment_frequency,periodic_table,2,0)))),IF(A270="","",IF(OR(payment_frequency="Weekly",payment_frequency="Bi-weekly",payment_frequency="Semi-monthly"),first_payment_date+(A270-1)*VLOOKUP(payment_frequency,periodic_table,2,0),EDATE(first_payment_date,(A270-1)*VLOOKUP(payment_frequency,periodic_table,2,0)))))</f>
        <v/>
      </c>
      <c r="C270" s="12" t="str">
        <f t="shared" si="19"/>
        <v/>
      </c>
      <c r="D270" s="27">
        <f t="shared" si="20"/>
        <v>0</v>
      </c>
      <c r="E270" s="28"/>
      <c r="F270" s="12" t="str">
        <f t="shared" si="21"/>
        <v/>
      </c>
      <c r="G270" s="12" t="str">
        <f t="shared" si="22"/>
        <v/>
      </c>
      <c r="H270" s="33" t="str">
        <f t="shared" si="23"/>
        <v/>
      </c>
    </row>
    <row r="271" spans="1:8" x14ac:dyDescent="0.25">
      <c r="A271" s="9" t="str">
        <f t="shared" si="24"/>
        <v/>
      </c>
      <c r="B271" s="10" t="str">
        <f>IF($D$10="End of the Period",IF(A271="","",IF(OR(payment_frequency="Weekly",payment_frequency="Bi-weekly",payment_frequency="Semi-monthly"),first_payment_date+A271*VLOOKUP(payment_frequency,periodic_table,2,0),EDATE(first_payment_date,A271*VLOOKUP(payment_frequency,periodic_table,2,0)))),IF(A271="","",IF(OR(payment_frequency="Weekly",payment_frequency="Bi-weekly",payment_frequency="Semi-monthly"),first_payment_date+(A271-1)*VLOOKUP(payment_frequency,periodic_table,2,0),EDATE(first_payment_date,(A271-1)*VLOOKUP(payment_frequency,periodic_table,2,0)))))</f>
        <v/>
      </c>
      <c r="C271" s="12" t="str">
        <f t="shared" si="19"/>
        <v/>
      </c>
      <c r="D271" s="27">
        <f t="shared" si="20"/>
        <v>0</v>
      </c>
      <c r="E271" s="28"/>
      <c r="F271" s="12" t="str">
        <f t="shared" si="21"/>
        <v/>
      </c>
      <c r="G271" s="12" t="str">
        <f t="shared" si="22"/>
        <v/>
      </c>
      <c r="H271" s="33" t="str">
        <f t="shared" si="23"/>
        <v/>
      </c>
    </row>
    <row r="272" spans="1:8" x14ac:dyDescent="0.25">
      <c r="A272" s="9" t="str">
        <f t="shared" si="24"/>
        <v/>
      </c>
      <c r="B272" s="10" t="str">
        <f>IF($D$10="End of the Period",IF(A272="","",IF(OR(payment_frequency="Weekly",payment_frequency="Bi-weekly",payment_frequency="Semi-monthly"),first_payment_date+A272*VLOOKUP(payment_frequency,periodic_table,2,0),EDATE(first_payment_date,A272*VLOOKUP(payment_frequency,periodic_table,2,0)))),IF(A272="","",IF(OR(payment_frequency="Weekly",payment_frequency="Bi-weekly",payment_frequency="Semi-monthly"),first_payment_date+(A272-1)*VLOOKUP(payment_frequency,periodic_table,2,0),EDATE(first_payment_date,(A272-1)*VLOOKUP(payment_frequency,periodic_table,2,0)))))</f>
        <v/>
      </c>
      <c r="C272" s="12" t="str">
        <f t="shared" si="19"/>
        <v/>
      </c>
      <c r="D272" s="27">
        <f t="shared" si="20"/>
        <v>0</v>
      </c>
      <c r="E272" s="28"/>
      <c r="F272" s="12" t="str">
        <f t="shared" si="21"/>
        <v/>
      </c>
      <c r="G272" s="12" t="str">
        <f t="shared" si="22"/>
        <v/>
      </c>
      <c r="H272" s="33" t="str">
        <f t="shared" si="23"/>
        <v/>
      </c>
    </row>
    <row r="273" spans="1:8" x14ac:dyDescent="0.25">
      <c r="A273" s="9" t="str">
        <f t="shared" si="24"/>
        <v/>
      </c>
      <c r="B273" s="10" t="str">
        <f>IF($D$10="End of the Period",IF(A273="","",IF(OR(payment_frequency="Weekly",payment_frequency="Bi-weekly",payment_frequency="Semi-monthly"),first_payment_date+A273*VLOOKUP(payment_frequency,periodic_table,2,0),EDATE(first_payment_date,A273*VLOOKUP(payment_frequency,periodic_table,2,0)))),IF(A273="","",IF(OR(payment_frequency="Weekly",payment_frequency="Bi-weekly",payment_frequency="Semi-monthly"),first_payment_date+(A273-1)*VLOOKUP(payment_frequency,periodic_table,2,0),EDATE(first_payment_date,(A273-1)*VLOOKUP(payment_frequency,periodic_table,2,0)))))</f>
        <v/>
      </c>
      <c r="C273" s="12" t="str">
        <f t="shared" si="19"/>
        <v/>
      </c>
      <c r="D273" s="27">
        <f t="shared" si="20"/>
        <v>0</v>
      </c>
      <c r="E273" s="28"/>
      <c r="F273" s="12" t="str">
        <f t="shared" si="21"/>
        <v/>
      </c>
      <c r="G273" s="12" t="str">
        <f t="shared" si="22"/>
        <v/>
      </c>
      <c r="H273" s="33" t="str">
        <f t="shared" si="23"/>
        <v/>
      </c>
    </row>
    <row r="274" spans="1:8" x14ac:dyDescent="0.25">
      <c r="A274" s="9" t="str">
        <f t="shared" si="24"/>
        <v/>
      </c>
      <c r="B274" s="10" t="str">
        <f>IF($D$10="End of the Period",IF(A274="","",IF(OR(payment_frequency="Weekly",payment_frequency="Bi-weekly",payment_frequency="Semi-monthly"),first_payment_date+A274*VLOOKUP(payment_frequency,periodic_table,2,0),EDATE(first_payment_date,A274*VLOOKUP(payment_frequency,periodic_table,2,0)))),IF(A274="","",IF(OR(payment_frequency="Weekly",payment_frequency="Bi-weekly",payment_frequency="Semi-monthly"),first_payment_date+(A274-1)*VLOOKUP(payment_frequency,periodic_table,2,0),EDATE(first_payment_date,(A274-1)*VLOOKUP(payment_frequency,periodic_table,2,0)))))</f>
        <v/>
      </c>
      <c r="C274" s="12" t="str">
        <f t="shared" si="19"/>
        <v/>
      </c>
      <c r="D274" s="27">
        <f t="shared" si="20"/>
        <v>0</v>
      </c>
      <c r="E274" s="28"/>
      <c r="F274" s="12" t="str">
        <f t="shared" si="21"/>
        <v/>
      </c>
      <c r="G274" s="12" t="str">
        <f t="shared" si="22"/>
        <v/>
      </c>
      <c r="H274" s="33" t="str">
        <f t="shared" si="23"/>
        <v/>
      </c>
    </row>
    <row r="275" spans="1:8" x14ac:dyDescent="0.25">
      <c r="A275" s="9" t="str">
        <f t="shared" si="24"/>
        <v/>
      </c>
      <c r="B275" s="10" t="str">
        <f>IF($D$10="End of the Period",IF(A275="","",IF(OR(payment_frequency="Weekly",payment_frequency="Bi-weekly",payment_frequency="Semi-monthly"),first_payment_date+A275*VLOOKUP(payment_frequency,periodic_table,2,0),EDATE(first_payment_date,A275*VLOOKUP(payment_frequency,periodic_table,2,0)))),IF(A275="","",IF(OR(payment_frequency="Weekly",payment_frequency="Bi-weekly",payment_frequency="Semi-monthly"),first_payment_date+(A275-1)*VLOOKUP(payment_frequency,periodic_table,2,0),EDATE(first_payment_date,(A275-1)*VLOOKUP(payment_frequency,periodic_table,2,0)))))</f>
        <v/>
      </c>
      <c r="C275" s="12" t="str">
        <f t="shared" si="19"/>
        <v/>
      </c>
      <c r="D275" s="27">
        <f t="shared" si="20"/>
        <v>0</v>
      </c>
      <c r="E275" s="28"/>
      <c r="F275" s="12" t="str">
        <f t="shared" si="21"/>
        <v/>
      </c>
      <c r="G275" s="12" t="str">
        <f t="shared" si="22"/>
        <v/>
      </c>
      <c r="H275" s="33" t="str">
        <f t="shared" si="23"/>
        <v/>
      </c>
    </row>
    <row r="276" spans="1:8" x14ac:dyDescent="0.25">
      <c r="A276" s="9" t="str">
        <f t="shared" si="24"/>
        <v/>
      </c>
      <c r="B276" s="10" t="str">
        <f>IF($D$10="End of the Period",IF(A276="","",IF(OR(payment_frequency="Weekly",payment_frequency="Bi-weekly",payment_frequency="Semi-monthly"),first_payment_date+A276*VLOOKUP(payment_frequency,periodic_table,2,0),EDATE(first_payment_date,A276*VLOOKUP(payment_frequency,periodic_table,2,0)))),IF(A276="","",IF(OR(payment_frequency="Weekly",payment_frequency="Bi-weekly",payment_frequency="Semi-monthly"),first_payment_date+(A276-1)*VLOOKUP(payment_frequency,periodic_table,2,0),EDATE(first_payment_date,(A276-1)*VLOOKUP(payment_frequency,periodic_table,2,0)))))</f>
        <v/>
      </c>
      <c r="C276" s="12" t="str">
        <f t="shared" si="19"/>
        <v/>
      </c>
      <c r="D276" s="27">
        <f t="shared" si="20"/>
        <v>0</v>
      </c>
      <c r="E276" s="28"/>
      <c r="F276" s="12" t="str">
        <f t="shared" si="21"/>
        <v/>
      </c>
      <c r="G276" s="12" t="str">
        <f t="shared" si="22"/>
        <v/>
      </c>
      <c r="H276" s="33" t="str">
        <f t="shared" si="23"/>
        <v/>
      </c>
    </row>
    <row r="277" spans="1:8" x14ac:dyDescent="0.25">
      <c r="A277" s="9" t="str">
        <f t="shared" si="24"/>
        <v/>
      </c>
      <c r="B277" s="10" t="str">
        <f>IF($D$10="End of the Period",IF(A277="","",IF(OR(payment_frequency="Weekly",payment_frequency="Bi-weekly",payment_frequency="Semi-monthly"),first_payment_date+A277*VLOOKUP(payment_frequency,periodic_table,2,0),EDATE(first_payment_date,A277*VLOOKUP(payment_frequency,periodic_table,2,0)))),IF(A277="","",IF(OR(payment_frequency="Weekly",payment_frequency="Bi-weekly",payment_frequency="Semi-monthly"),first_payment_date+(A277-1)*VLOOKUP(payment_frequency,periodic_table,2,0),EDATE(first_payment_date,(A277-1)*VLOOKUP(payment_frequency,periodic_table,2,0)))))</f>
        <v/>
      </c>
      <c r="C277" s="12" t="str">
        <f t="shared" si="19"/>
        <v/>
      </c>
      <c r="D277" s="27">
        <f t="shared" si="20"/>
        <v>0</v>
      </c>
      <c r="E277" s="28"/>
      <c r="F277" s="12" t="str">
        <f t="shared" si="21"/>
        <v/>
      </c>
      <c r="G277" s="12" t="str">
        <f t="shared" si="22"/>
        <v/>
      </c>
      <c r="H277" s="33" t="str">
        <f t="shared" si="23"/>
        <v/>
      </c>
    </row>
    <row r="278" spans="1:8" x14ac:dyDescent="0.25">
      <c r="A278" s="9" t="str">
        <f t="shared" si="24"/>
        <v/>
      </c>
      <c r="B278" s="10" t="str">
        <f>IF($D$10="End of the Period",IF(A278="","",IF(OR(payment_frequency="Weekly",payment_frequency="Bi-weekly",payment_frequency="Semi-monthly"),first_payment_date+A278*VLOOKUP(payment_frequency,periodic_table,2,0),EDATE(first_payment_date,A278*VLOOKUP(payment_frequency,periodic_table,2,0)))),IF(A278="","",IF(OR(payment_frequency="Weekly",payment_frequency="Bi-weekly",payment_frequency="Semi-monthly"),first_payment_date+(A278-1)*VLOOKUP(payment_frequency,periodic_table,2,0),EDATE(first_payment_date,(A278-1)*VLOOKUP(payment_frequency,periodic_table,2,0)))))</f>
        <v/>
      </c>
      <c r="C278" s="12" t="str">
        <f t="shared" si="19"/>
        <v/>
      </c>
      <c r="D278" s="27">
        <f t="shared" si="20"/>
        <v>0</v>
      </c>
      <c r="E278" s="28"/>
      <c r="F278" s="12" t="str">
        <f t="shared" si="21"/>
        <v/>
      </c>
      <c r="G278" s="12" t="str">
        <f t="shared" si="22"/>
        <v/>
      </c>
      <c r="H278" s="33" t="str">
        <f t="shared" si="23"/>
        <v/>
      </c>
    </row>
    <row r="279" spans="1:8" x14ac:dyDescent="0.25">
      <c r="A279" s="9" t="str">
        <f t="shared" si="24"/>
        <v/>
      </c>
      <c r="B279" s="10" t="str">
        <f>IF($D$10="End of the Period",IF(A279="","",IF(OR(payment_frequency="Weekly",payment_frequency="Bi-weekly",payment_frequency="Semi-monthly"),first_payment_date+A279*VLOOKUP(payment_frequency,periodic_table,2,0),EDATE(first_payment_date,A279*VLOOKUP(payment_frequency,periodic_table,2,0)))),IF(A279="","",IF(OR(payment_frequency="Weekly",payment_frequency="Bi-weekly",payment_frequency="Semi-monthly"),first_payment_date+(A279-1)*VLOOKUP(payment_frequency,periodic_table,2,0),EDATE(first_payment_date,(A279-1)*VLOOKUP(payment_frequency,periodic_table,2,0)))))</f>
        <v/>
      </c>
      <c r="C279" s="12" t="str">
        <f t="shared" si="19"/>
        <v/>
      </c>
      <c r="D279" s="27">
        <f t="shared" si="20"/>
        <v>0</v>
      </c>
      <c r="E279" s="28"/>
      <c r="F279" s="12" t="str">
        <f t="shared" si="21"/>
        <v/>
      </c>
      <c r="G279" s="12" t="str">
        <f t="shared" si="22"/>
        <v/>
      </c>
      <c r="H279" s="33" t="str">
        <f t="shared" si="23"/>
        <v/>
      </c>
    </row>
    <row r="280" spans="1:8" x14ac:dyDescent="0.25">
      <c r="A280" s="9" t="str">
        <f t="shared" si="24"/>
        <v/>
      </c>
      <c r="B280" s="10" t="str">
        <f>IF($D$10="End of the Period",IF(A280="","",IF(OR(payment_frequency="Weekly",payment_frequency="Bi-weekly",payment_frequency="Semi-monthly"),first_payment_date+A280*VLOOKUP(payment_frequency,periodic_table,2,0),EDATE(first_payment_date,A280*VLOOKUP(payment_frequency,periodic_table,2,0)))),IF(A280="","",IF(OR(payment_frequency="Weekly",payment_frequency="Bi-weekly",payment_frequency="Semi-monthly"),first_payment_date+(A280-1)*VLOOKUP(payment_frequency,periodic_table,2,0),EDATE(first_payment_date,(A280-1)*VLOOKUP(payment_frequency,periodic_table,2,0)))))</f>
        <v/>
      </c>
      <c r="C280" s="12" t="str">
        <f t="shared" ref="C280:C343" si="25">IF(A280="","",IF(H279&lt;payment,H279*(1+rate),payment))</f>
        <v/>
      </c>
      <c r="D280" s="27">
        <f t="shared" ref="D280:D343" si="26">IFERROR(IF(H279-C280&lt;$D$13,0,IF(A280=$D$15,$D$13,IF(A280&lt;$D$15,0,IF(MOD(A280-$D$15,$D$18)=0,$D$13,0)))),0)</f>
        <v>0</v>
      </c>
      <c r="E280" s="28"/>
      <c r="F280" s="12" t="str">
        <f t="shared" ref="F280:F343" si="27">IF(AND(payment_type=1,A280=1),0,IF(A280="","",H279*rate))</f>
        <v/>
      </c>
      <c r="G280" s="12" t="str">
        <f t="shared" si="22"/>
        <v/>
      </c>
      <c r="H280" s="33" t="str">
        <f t="shared" si="23"/>
        <v/>
      </c>
    </row>
    <row r="281" spans="1:8" x14ac:dyDescent="0.25">
      <c r="A281" s="9" t="str">
        <f t="shared" si="24"/>
        <v/>
      </c>
      <c r="B281" s="10" t="str">
        <f>IF($D$10="End of the Period",IF(A281="","",IF(OR(payment_frequency="Weekly",payment_frequency="Bi-weekly",payment_frequency="Semi-monthly"),first_payment_date+A281*VLOOKUP(payment_frequency,periodic_table,2,0),EDATE(first_payment_date,A281*VLOOKUP(payment_frequency,periodic_table,2,0)))),IF(A281="","",IF(OR(payment_frequency="Weekly",payment_frequency="Bi-weekly",payment_frequency="Semi-monthly"),first_payment_date+(A281-1)*VLOOKUP(payment_frequency,periodic_table,2,0),EDATE(first_payment_date,(A281-1)*VLOOKUP(payment_frequency,periodic_table,2,0)))))</f>
        <v/>
      </c>
      <c r="C281" s="12" t="str">
        <f t="shared" si="25"/>
        <v/>
      </c>
      <c r="D281" s="27">
        <f t="shared" si="26"/>
        <v>0</v>
      </c>
      <c r="E281" s="28"/>
      <c r="F281" s="12" t="str">
        <f t="shared" si="27"/>
        <v/>
      </c>
      <c r="G281" s="12" t="str">
        <f t="shared" ref="G281:G344" si="28">IF(A281="","",C281-F281+D281+E281)</f>
        <v/>
      </c>
      <c r="H281" s="33" t="str">
        <f t="shared" ref="H281:H344" si="29">IFERROR(IF(G281&lt;=0,"",H280-G281),"")</f>
        <v/>
      </c>
    </row>
    <row r="282" spans="1:8" x14ac:dyDescent="0.25">
      <c r="A282" s="9" t="str">
        <f t="shared" si="24"/>
        <v/>
      </c>
      <c r="B282" s="10" t="str">
        <f>IF($D$10="End of the Period",IF(A282="","",IF(OR(payment_frequency="Weekly",payment_frequency="Bi-weekly",payment_frequency="Semi-monthly"),first_payment_date+A282*VLOOKUP(payment_frequency,periodic_table,2,0),EDATE(first_payment_date,A282*VLOOKUP(payment_frequency,periodic_table,2,0)))),IF(A282="","",IF(OR(payment_frequency="Weekly",payment_frequency="Bi-weekly",payment_frequency="Semi-monthly"),first_payment_date+(A282-1)*VLOOKUP(payment_frequency,periodic_table,2,0),EDATE(first_payment_date,(A282-1)*VLOOKUP(payment_frequency,periodic_table,2,0)))))</f>
        <v/>
      </c>
      <c r="C282" s="12" t="str">
        <f t="shared" si="25"/>
        <v/>
      </c>
      <c r="D282" s="27">
        <f t="shared" si="26"/>
        <v>0</v>
      </c>
      <c r="E282" s="28"/>
      <c r="F282" s="12" t="str">
        <f t="shared" si="27"/>
        <v/>
      </c>
      <c r="G282" s="12" t="str">
        <f t="shared" si="28"/>
        <v/>
      </c>
      <c r="H282" s="33" t="str">
        <f t="shared" si="29"/>
        <v/>
      </c>
    </row>
    <row r="283" spans="1:8" x14ac:dyDescent="0.25">
      <c r="A283" s="9" t="str">
        <f t="shared" si="24"/>
        <v/>
      </c>
      <c r="B283" s="10" t="str">
        <f>IF($D$10="End of the Period",IF(A283="","",IF(OR(payment_frequency="Weekly",payment_frequency="Bi-weekly",payment_frequency="Semi-monthly"),first_payment_date+A283*VLOOKUP(payment_frequency,periodic_table,2,0),EDATE(first_payment_date,A283*VLOOKUP(payment_frequency,periodic_table,2,0)))),IF(A283="","",IF(OR(payment_frequency="Weekly",payment_frequency="Bi-weekly",payment_frequency="Semi-monthly"),first_payment_date+(A283-1)*VLOOKUP(payment_frequency,periodic_table,2,0),EDATE(first_payment_date,(A283-1)*VLOOKUP(payment_frequency,periodic_table,2,0)))))</f>
        <v/>
      </c>
      <c r="C283" s="12" t="str">
        <f t="shared" si="25"/>
        <v/>
      </c>
      <c r="D283" s="27">
        <f t="shared" si="26"/>
        <v>0</v>
      </c>
      <c r="E283" s="28"/>
      <c r="F283" s="12" t="str">
        <f t="shared" si="27"/>
        <v/>
      </c>
      <c r="G283" s="12" t="str">
        <f t="shared" si="28"/>
        <v/>
      </c>
      <c r="H283" s="33" t="str">
        <f t="shared" si="29"/>
        <v/>
      </c>
    </row>
    <row r="284" spans="1:8" x14ac:dyDescent="0.25">
      <c r="A284" s="9" t="str">
        <f t="shared" si="24"/>
        <v/>
      </c>
      <c r="B284" s="10" t="str">
        <f>IF($D$10="End of the Period",IF(A284="","",IF(OR(payment_frequency="Weekly",payment_frequency="Bi-weekly",payment_frequency="Semi-monthly"),first_payment_date+A284*VLOOKUP(payment_frequency,periodic_table,2,0),EDATE(first_payment_date,A284*VLOOKUP(payment_frequency,periodic_table,2,0)))),IF(A284="","",IF(OR(payment_frequency="Weekly",payment_frequency="Bi-weekly",payment_frequency="Semi-monthly"),first_payment_date+(A284-1)*VLOOKUP(payment_frequency,periodic_table,2,0),EDATE(first_payment_date,(A284-1)*VLOOKUP(payment_frequency,periodic_table,2,0)))))</f>
        <v/>
      </c>
      <c r="C284" s="12" t="str">
        <f t="shared" si="25"/>
        <v/>
      </c>
      <c r="D284" s="27">
        <f t="shared" si="26"/>
        <v>0</v>
      </c>
      <c r="E284" s="28"/>
      <c r="F284" s="12" t="str">
        <f t="shared" si="27"/>
        <v/>
      </c>
      <c r="G284" s="12" t="str">
        <f t="shared" si="28"/>
        <v/>
      </c>
      <c r="H284" s="33" t="str">
        <f t="shared" si="29"/>
        <v/>
      </c>
    </row>
    <row r="285" spans="1:8" x14ac:dyDescent="0.25">
      <c r="A285" s="9" t="str">
        <f t="shared" si="24"/>
        <v/>
      </c>
      <c r="B285" s="10" t="str">
        <f>IF($D$10="End of the Period",IF(A285="","",IF(OR(payment_frequency="Weekly",payment_frequency="Bi-weekly",payment_frequency="Semi-monthly"),first_payment_date+A285*VLOOKUP(payment_frequency,periodic_table,2,0),EDATE(first_payment_date,A285*VLOOKUP(payment_frequency,periodic_table,2,0)))),IF(A285="","",IF(OR(payment_frequency="Weekly",payment_frequency="Bi-weekly",payment_frequency="Semi-monthly"),first_payment_date+(A285-1)*VLOOKUP(payment_frequency,periodic_table,2,0),EDATE(first_payment_date,(A285-1)*VLOOKUP(payment_frequency,periodic_table,2,0)))))</f>
        <v/>
      </c>
      <c r="C285" s="12" t="str">
        <f t="shared" si="25"/>
        <v/>
      </c>
      <c r="D285" s="27">
        <f t="shared" si="26"/>
        <v>0</v>
      </c>
      <c r="E285" s="28"/>
      <c r="F285" s="12" t="str">
        <f t="shared" si="27"/>
        <v/>
      </c>
      <c r="G285" s="12" t="str">
        <f t="shared" si="28"/>
        <v/>
      </c>
      <c r="H285" s="33" t="str">
        <f t="shared" si="29"/>
        <v/>
      </c>
    </row>
    <row r="286" spans="1:8" x14ac:dyDescent="0.25">
      <c r="A286" s="9" t="str">
        <f t="shared" si="24"/>
        <v/>
      </c>
      <c r="B286" s="10" t="str">
        <f>IF($D$10="End of the Period",IF(A286="","",IF(OR(payment_frequency="Weekly",payment_frequency="Bi-weekly",payment_frequency="Semi-monthly"),first_payment_date+A286*VLOOKUP(payment_frequency,periodic_table,2,0),EDATE(first_payment_date,A286*VLOOKUP(payment_frequency,periodic_table,2,0)))),IF(A286="","",IF(OR(payment_frequency="Weekly",payment_frequency="Bi-weekly",payment_frequency="Semi-monthly"),first_payment_date+(A286-1)*VLOOKUP(payment_frequency,periodic_table,2,0),EDATE(first_payment_date,(A286-1)*VLOOKUP(payment_frequency,periodic_table,2,0)))))</f>
        <v/>
      </c>
      <c r="C286" s="12" t="str">
        <f t="shared" si="25"/>
        <v/>
      </c>
      <c r="D286" s="27">
        <f t="shared" si="26"/>
        <v>0</v>
      </c>
      <c r="E286" s="28"/>
      <c r="F286" s="12" t="str">
        <f t="shared" si="27"/>
        <v/>
      </c>
      <c r="G286" s="12" t="str">
        <f t="shared" si="28"/>
        <v/>
      </c>
      <c r="H286" s="33" t="str">
        <f t="shared" si="29"/>
        <v/>
      </c>
    </row>
    <row r="287" spans="1:8" x14ac:dyDescent="0.25">
      <c r="A287" s="9" t="str">
        <f t="shared" si="24"/>
        <v/>
      </c>
      <c r="B287" s="10" t="str">
        <f>IF($D$10="End of the Period",IF(A287="","",IF(OR(payment_frequency="Weekly",payment_frequency="Bi-weekly",payment_frequency="Semi-monthly"),first_payment_date+A287*VLOOKUP(payment_frequency,periodic_table,2,0),EDATE(first_payment_date,A287*VLOOKUP(payment_frequency,periodic_table,2,0)))),IF(A287="","",IF(OR(payment_frequency="Weekly",payment_frequency="Bi-weekly",payment_frequency="Semi-monthly"),first_payment_date+(A287-1)*VLOOKUP(payment_frequency,periodic_table,2,0),EDATE(first_payment_date,(A287-1)*VLOOKUP(payment_frequency,periodic_table,2,0)))))</f>
        <v/>
      </c>
      <c r="C287" s="12" t="str">
        <f t="shared" si="25"/>
        <v/>
      </c>
      <c r="D287" s="27">
        <f t="shared" si="26"/>
        <v>0</v>
      </c>
      <c r="E287" s="28"/>
      <c r="F287" s="12" t="str">
        <f t="shared" si="27"/>
        <v/>
      </c>
      <c r="G287" s="12" t="str">
        <f t="shared" si="28"/>
        <v/>
      </c>
      <c r="H287" s="33" t="str">
        <f t="shared" si="29"/>
        <v/>
      </c>
    </row>
    <row r="288" spans="1:8" x14ac:dyDescent="0.25">
      <c r="A288" s="9" t="str">
        <f t="shared" si="24"/>
        <v/>
      </c>
      <c r="B288" s="10" t="str">
        <f>IF($D$10="End of the Period",IF(A288="","",IF(OR(payment_frequency="Weekly",payment_frequency="Bi-weekly",payment_frequency="Semi-monthly"),first_payment_date+A288*VLOOKUP(payment_frequency,periodic_table,2,0),EDATE(first_payment_date,A288*VLOOKUP(payment_frequency,periodic_table,2,0)))),IF(A288="","",IF(OR(payment_frequency="Weekly",payment_frequency="Bi-weekly",payment_frequency="Semi-monthly"),first_payment_date+(A288-1)*VLOOKUP(payment_frequency,periodic_table,2,0),EDATE(first_payment_date,(A288-1)*VLOOKUP(payment_frequency,periodic_table,2,0)))))</f>
        <v/>
      </c>
      <c r="C288" s="12" t="str">
        <f t="shared" si="25"/>
        <v/>
      </c>
      <c r="D288" s="27">
        <f t="shared" si="26"/>
        <v>0</v>
      </c>
      <c r="E288" s="28"/>
      <c r="F288" s="12" t="str">
        <f t="shared" si="27"/>
        <v/>
      </c>
      <c r="G288" s="12" t="str">
        <f t="shared" si="28"/>
        <v/>
      </c>
      <c r="H288" s="33" t="str">
        <f t="shared" si="29"/>
        <v/>
      </c>
    </row>
    <row r="289" spans="1:8" x14ac:dyDescent="0.25">
      <c r="A289" s="9" t="str">
        <f t="shared" si="24"/>
        <v/>
      </c>
      <c r="B289" s="10" t="str">
        <f>IF($D$10="End of the Period",IF(A289="","",IF(OR(payment_frequency="Weekly",payment_frequency="Bi-weekly",payment_frequency="Semi-monthly"),first_payment_date+A289*VLOOKUP(payment_frequency,periodic_table,2,0),EDATE(first_payment_date,A289*VLOOKUP(payment_frequency,periodic_table,2,0)))),IF(A289="","",IF(OR(payment_frequency="Weekly",payment_frequency="Bi-weekly",payment_frequency="Semi-monthly"),first_payment_date+(A289-1)*VLOOKUP(payment_frequency,periodic_table,2,0),EDATE(first_payment_date,(A289-1)*VLOOKUP(payment_frequency,periodic_table,2,0)))))</f>
        <v/>
      </c>
      <c r="C289" s="12" t="str">
        <f t="shared" si="25"/>
        <v/>
      </c>
      <c r="D289" s="27">
        <f t="shared" si="26"/>
        <v>0</v>
      </c>
      <c r="E289" s="28"/>
      <c r="F289" s="12" t="str">
        <f t="shared" si="27"/>
        <v/>
      </c>
      <c r="G289" s="12" t="str">
        <f t="shared" si="28"/>
        <v/>
      </c>
      <c r="H289" s="33" t="str">
        <f t="shared" si="29"/>
        <v/>
      </c>
    </row>
    <row r="290" spans="1:8" x14ac:dyDescent="0.25">
      <c r="A290" s="9" t="str">
        <f t="shared" si="24"/>
        <v/>
      </c>
      <c r="B290" s="10" t="str">
        <f>IF($D$10="End of the Period",IF(A290="","",IF(OR(payment_frequency="Weekly",payment_frequency="Bi-weekly",payment_frequency="Semi-monthly"),first_payment_date+A290*VLOOKUP(payment_frequency,periodic_table,2,0),EDATE(first_payment_date,A290*VLOOKUP(payment_frequency,periodic_table,2,0)))),IF(A290="","",IF(OR(payment_frequency="Weekly",payment_frequency="Bi-weekly",payment_frequency="Semi-monthly"),first_payment_date+(A290-1)*VLOOKUP(payment_frequency,periodic_table,2,0),EDATE(first_payment_date,(A290-1)*VLOOKUP(payment_frequency,periodic_table,2,0)))))</f>
        <v/>
      </c>
      <c r="C290" s="12" t="str">
        <f t="shared" si="25"/>
        <v/>
      </c>
      <c r="D290" s="27">
        <f t="shared" si="26"/>
        <v>0</v>
      </c>
      <c r="E290" s="28"/>
      <c r="F290" s="12" t="str">
        <f t="shared" si="27"/>
        <v/>
      </c>
      <c r="G290" s="12" t="str">
        <f t="shared" si="28"/>
        <v/>
      </c>
      <c r="H290" s="33" t="str">
        <f t="shared" si="29"/>
        <v/>
      </c>
    </row>
    <row r="291" spans="1:8" x14ac:dyDescent="0.25">
      <c r="A291" s="9" t="str">
        <f t="shared" si="24"/>
        <v/>
      </c>
      <c r="B291" s="10" t="str">
        <f>IF($D$10="End of the Period",IF(A291="","",IF(OR(payment_frequency="Weekly",payment_frequency="Bi-weekly",payment_frequency="Semi-monthly"),first_payment_date+A291*VLOOKUP(payment_frequency,periodic_table,2,0),EDATE(first_payment_date,A291*VLOOKUP(payment_frequency,periodic_table,2,0)))),IF(A291="","",IF(OR(payment_frequency="Weekly",payment_frequency="Bi-weekly",payment_frequency="Semi-monthly"),first_payment_date+(A291-1)*VLOOKUP(payment_frequency,periodic_table,2,0),EDATE(first_payment_date,(A291-1)*VLOOKUP(payment_frequency,periodic_table,2,0)))))</f>
        <v/>
      </c>
      <c r="C291" s="12" t="str">
        <f t="shared" si="25"/>
        <v/>
      </c>
      <c r="D291" s="27">
        <f t="shared" si="26"/>
        <v>0</v>
      </c>
      <c r="E291" s="28"/>
      <c r="F291" s="12" t="str">
        <f t="shared" si="27"/>
        <v/>
      </c>
      <c r="G291" s="12" t="str">
        <f t="shared" si="28"/>
        <v/>
      </c>
      <c r="H291" s="33" t="str">
        <f t="shared" si="29"/>
        <v/>
      </c>
    </row>
    <row r="292" spans="1:8" x14ac:dyDescent="0.25">
      <c r="A292" s="9" t="str">
        <f t="shared" si="24"/>
        <v/>
      </c>
      <c r="B292" s="10" t="str">
        <f>IF($D$10="End of the Period",IF(A292="","",IF(OR(payment_frequency="Weekly",payment_frequency="Bi-weekly",payment_frequency="Semi-monthly"),first_payment_date+A292*VLOOKUP(payment_frequency,periodic_table,2,0),EDATE(first_payment_date,A292*VLOOKUP(payment_frequency,periodic_table,2,0)))),IF(A292="","",IF(OR(payment_frequency="Weekly",payment_frequency="Bi-weekly",payment_frequency="Semi-monthly"),first_payment_date+(A292-1)*VLOOKUP(payment_frequency,periodic_table,2,0),EDATE(first_payment_date,(A292-1)*VLOOKUP(payment_frequency,periodic_table,2,0)))))</f>
        <v/>
      </c>
      <c r="C292" s="12" t="str">
        <f t="shared" si="25"/>
        <v/>
      </c>
      <c r="D292" s="27">
        <f t="shared" si="26"/>
        <v>0</v>
      </c>
      <c r="E292" s="28"/>
      <c r="F292" s="12" t="str">
        <f t="shared" si="27"/>
        <v/>
      </c>
      <c r="G292" s="12" t="str">
        <f t="shared" si="28"/>
        <v/>
      </c>
      <c r="H292" s="33" t="str">
        <f t="shared" si="29"/>
        <v/>
      </c>
    </row>
    <row r="293" spans="1:8" x14ac:dyDescent="0.25">
      <c r="A293" s="9" t="str">
        <f t="shared" si="24"/>
        <v/>
      </c>
      <c r="B293" s="10" t="str">
        <f>IF($D$10="End of the Period",IF(A293="","",IF(OR(payment_frequency="Weekly",payment_frequency="Bi-weekly",payment_frequency="Semi-monthly"),first_payment_date+A293*VLOOKUP(payment_frequency,periodic_table,2,0),EDATE(first_payment_date,A293*VLOOKUP(payment_frequency,periodic_table,2,0)))),IF(A293="","",IF(OR(payment_frequency="Weekly",payment_frequency="Bi-weekly",payment_frequency="Semi-monthly"),first_payment_date+(A293-1)*VLOOKUP(payment_frequency,periodic_table,2,0),EDATE(first_payment_date,(A293-1)*VLOOKUP(payment_frequency,periodic_table,2,0)))))</f>
        <v/>
      </c>
      <c r="C293" s="12" t="str">
        <f t="shared" si="25"/>
        <v/>
      </c>
      <c r="D293" s="27">
        <f t="shared" si="26"/>
        <v>0</v>
      </c>
      <c r="E293" s="28"/>
      <c r="F293" s="12" t="str">
        <f t="shared" si="27"/>
        <v/>
      </c>
      <c r="G293" s="12" t="str">
        <f t="shared" si="28"/>
        <v/>
      </c>
      <c r="H293" s="33" t="str">
        <f t="shared" si="29"/>
        <v/>
      </c>
    </row>
    <row r="294" spans="1:8" x14ac:dyDescent="0.25">
      <c r="A294" s="9" t="str">
        <f t="shared" si="24"/>
        <v/>
      </c>
      <c r="B294" s="10" t="str">
        <f>IF($D$10="End of the Period",IF(A294="","",IF(OR(payment_frequency="Weekly",payment_frequency="Bi-weekly",payment_frequency="Semi-monthly"),first_payment_date+A294*VLOOKUP(payment_frequency,periodic_table,2,0),EDATE(first_payment_date,A294*VLOOKUP(payment_frequency,periodic_table,2,0)))),IF(A294="","",IF(OR(payment_frequency="Weekly",payment_frequency="Bi-weekly",payment_frequency="Semi-monthly"),first_payment_date+(A294-1)*VLOOKUP(payment_frequency,periodic_table,2,0),EDATE(first_payment_date,(A294-1)*VLOOKUP(payment_frequency,periodic_table,2,0)))))</f>
        <v/>
      </c>
      <c r="C294" s="12" t="str">
        <f t="shared" si="25"/>
        <v/>
      </c>
      <c r="D294" s="27">
        <f t="shared" si="26"/>
        <v>0</v>
      </c>
      <c r="E294" s="28"/>
      <c r="F294" s="12" t="str">
        <f t="shared" si="27"/>
        <v/>
      </c>
      <c r="G294" s="12" t="str">
        <f t="shared" si="28"/>
        <v/>
      </c>
      <c r="H294" s="33" t="str">
        <f t="shared" si="29"/>
        <v/>
      </c>
    </row>
    <row r="295" spans="1:8" x14ac:dyDescent="0.25">
      <c r="A295" s="9" t="str">
        <f t="shared" si="24"/>
        <v/>
      </c>
      <c r="B295" s="10" t="str">
        <f>IF($D$10="End of the Period",IF(A295="","",IF(OR(payment_frequency="Weekly",payment_frequency="Bi-weekly",payment_frequency="Semi-monthly"),first_payment_date+A295*VLOOKUP(payment_frequency,periodic_table,2,0),EDATE(first_payment_date,A295*VLOOKUP(payment_frequency,periodic_table,2,0)))),IF(A295="","",IF(OR(payment_frequency="Weekly",payment_frequency="Bi-weekly",payment_frequency="Semi-monthly"),first_payment_date+(A295-1)*VLOOKUP(payment_frequency,periodic_table,2,0),EDATE(first_payment_date,(A295-1)*VLOOKUP(payment_frequency,periodic_table,2,0)))))</f>
        <v/>
      </c>
      <c r="C295" s="12" t="str">
        <f t="shared" si="25"/>
        <v/>
      </c>
      <c r="D295" s="27">
        <f t="shared" si="26"/>
        <v>0</v>
      </c>
      <c r="E295" s="28"/>
      <c r="F295" s="12" t="str">
        <f t="shared" si="27"/>
        <v/>
      </c>
      <c r="G295" s="12" t="str">
        <f t="shared" si="28"/>
        <v/>
      </c>
      <c r="H295" s="33" t="str">
        <f t="shared" si="29"/>
        <v/>
      </c>
    </row>
    <row r="296" spans="1:8" x14ac:dyDescent="0.25">
      <c r="A296" s="9" t="str">
        <f t="shared" si="24"/>
        <v/>
      </c>
      <c r="B296" s="10" t="str">
        <f>IF($D$10="End of the Period",IF(A296="","",IF(OR(payment_frequency="Weekly",payment_frequency="Bi-weekly",payment_frequency="Semi-monthly"),first_payment_date+A296*VLOOKUP(payment_frequency,periodic_table,2,0),EDATE(first_payment_date,A296*VLOOKUP(payment_frequency,periodic_table,2,0)))),IF(A296="","",IF(OR(payment_frequency="Weekly",payment_frequency="Bi-weekly",payment_frequency="Semi-monthly"),first_payment_date+(A296-1)*VLOOKUP(payment_frequency,periodic_table,2,0),EDATE(first_payment_date,(A296-1)*VLOOKUP(payment_frequency,periodic_table,2,0)))))</f>
        <v/>
      </c>
      <c r="C296" s="12" t="str">
        <f t="shared" si="25"/>
        <v/>
      </c>
      <c r="D296" s="27">
        <f t="shared" si="26"/>
        <v>0</v>
      </c>
      <c r="E296" s="28"/>
      <c r="F296" s="12" t="str">
        <f t="shared" si="27"/>
        <v/>
      </c>
      <c r="G296" s="12" t="str">
        <f t="shared" si="28"/>
        <v/>
      </c>
      <c r="H296" s="33" t="str">
        <f t="shared" si="29"/>
        <v/>
      </c>
    </row>
    <row r="297" spans="1:8" x14ac:dyDescent="0.25">
      <c r="A297" s="9" t="str">
        <f t="shared" si="24"/>
        <v/>
      </c>
      <c r="B297" s="10" t="str">
        <f>IF($D$10="End of the Period",IF(A297="","",IF(OR(payment_frequency="Weekly",payment_frequency="Bi-weekly",payment_frequency="Semi-monthly"),first_payment_date+A297*VLOOKUP(payment_frequency,periodic_table,2,0),EDATE(first_payment_date,A297*VLOOKUP(payment_frequency,periodic_table,2,0)))),IF(A297="","",IF(OR(payment_frequency="Weekly",payment_frequency="Bi-weekly",payment_frequency="Semi-monthly"),first_payment_date+(A297-1)*VLOOKUP(payment_frequency,periodic_table,2,0),EDATE(first_payment_date,(A297-1)*VLOOKUP(payment_frequency,periodic_table,2,0)))))</f>
        <v/>
      </c>
      <c r="C297" s="12" t="str">
        <f t="shared" si="25"/>
        <v/>
      </c>
      <c r="D297" s="27">
        <f t="shared" si="26"/>
        <v>0</v>
      </c>
      <c r="E297" s="28"/>
      <c r="F297" s="12" t="str">
        <f t="shared" si="27"/>
        <v/>
      </c>
      <c r="G297" s="12" t="str">
        <f t="shared" si="28"/>
        <v/>
      </c>
      <c r="H297" s="33" t="str">
        <f t="shared" si="29"/>
        <v/>
      </c>
    </row>
    <row r="298" spans="1:8" x14ac:dyDescent="0.25">
      <c r="A298" s="9" t="str">
        <f t="shared" si="24"/>
        <v/>
      </c>
      <c r="B298" s="10" t="str">
        <f>IF($D$10="End of the Period",IF(A298="","",IF(OR(payment_frequency="Weekly",payment_frequency="Bi-weekly",payment_frequency="Semi-monthly"),first_payment_date+A298*VLOOKUP(payment_frequency,periodic_table,2,0),EDATE(first_payment_date,A298*VLOOKUP(payment_frequency,periodic_table,2,0)))),IF(A298="","",IF(OR(payment_frequency="Weekly",payment_frequency="Bi-weekly",payment_frequency="Semi-monthly"),first_payment_date+(A298-1)*VLOOKUP(payment_frequency,periodic_table,2,0),EDATE(first_payment_date,(A298-1)*VLOOKUP(payment_frequency,periodic_table,2,0)))))</f>
        <v/>
      </c>
      <c r="C298" s="12" t="str">
        <f t="shared" si="25"/>
        <v/>
      </c>
      <c r="D298" s="27">
        <f t="shared" si="26"/>
        <v>0</v>
      </c>
      <c r="E298" s="28"/>
      <c r="F298" s="12" t="str">
        <f t="shared" si="27"/>
        <v/>
      </c>
      <c r="G298" s="12" t="str">
        <f t="shared" si="28"/>
        <v/>
      </c>
      <c r="H298" s="33" t="str">
        <f t="shared" si="29"/>
        <v/>
      </c>
    </row>
    <row r="299" spans="1:8" x14ac:dyDescent="0.25">
      <c r="A299" s="9" t="str">
        <f t="shared" si="24"/>
        <v/>
      </c>
      <c r="B299" s="10" t="str">
        <f>IF($D$10="End of the Period",IF(A299="","",IF(OR(payment_frequency="Weekly",payment_frequency="Bi-weekly",payment_frequency="Semi-monthly"),first_payment_date+A299*VLOOKUP(payment_frequency,periodic_table,2,0),EDATE(first_payment_date,A299*VLOOKUP(payment_frequency,periodic_table,2,0)))),IF(A299="","",IF(OR(payment_frequency="Weekly",payment_frequency="Bi-weekly",payment_frequency="Semi-monthly"),first_payment_date+(A299-1)*VLOOKUP(payment_frequency,periodic_table,2,0),EDATE(first_payment_date,(A299-1)*VLOOKUP(payment_frequency,periodic_table,2,0)))))</f>
        <v/>
      </c>
      <c r="C299" s="12" t="str">
        <f t="shared" si="25"/>
        <v/>
      </c>
      <c r="D299" s="27">
        <f t="shared" si="26"/>
        <v>0</v>
      </c>
      <c r="E299" s="28"/>
      <c r="F299" s="12" t="str">
        <f t="shared" si="27"/>
        <v/>
      </c>
      <c r="G299" s="12" t="str">
        <f t="shared" si="28"/>
        <v/>
      </c>
      <c r="H299" s="33" t="str">
        <f t="shared" si="29"/>
        <v/>
      </c>
    </row>
    <row r="300" spans="1:8" x14ac:dyDescent="0.25">
      <c r="A300" s="9" t="str">
        <f t="shared" si="24"/>
        <v/>
      </c>
      <c r="B300" s="10" t="str">
        <f>IF($D$10="End of the Period",IF(A300="","",IF(OR(payment_frequency="Weekly",payment_frequency="Bi-weekly",payment_frequency="Semi-monthly"),first_payment_date+A300*VLOOKUP(payment_frequency,periodic_table,2,0),EDATE(first_payment_date,A300*VLOOKUP(payment_frequency,periodic_table,2,0)))),IF(A300="","",IF(OR(payment_frequency="Weekly",payment_frequency="Bi-weekly",payment_frequency="Semi-monthly"),first_payment_date+(A300-1)*VLOOKUP(payment_frequency,periodic_table,2,0),EDATE(first_payment_date,(A300-1)*VLOOKUP(payment_frequency,periodic_table,2,0)))))</f>
        <v/>
      </c>
      <c r="C300" s="12" t="str">
        <f t="shared" si="25"/>
        <v/>
      </c>
      <c r="D300" s="27">
        <f t="shared" si="26"/>
        <v>0</v>
      </c>
      <c r="E300" s="28"/>
      <c r="F300" s="12" t="str">
        <f t="shared" si="27"/>
        <v/>
      </c>
      <c r="G300" s="12" t="str">
        <f t="shared" si="28"/>
        <v/>
      </c>
      <c r="H300" s="33" t="str">
        <f t="shared" si="29"/>
        <v/>
      </c>
    </row>
    <row r="301" spans="1:8" x14ac:dyDescent="0.25">
      <c r="A301" s="9" t="str">
        <f t="shared" si="24"/>
        <v/>
      </c>
      <c r="B301" s="10" t="str">
        <f>IF($D$10="End of the Period",IF(A301="","",IF(OR(payment_frequency="Weekly",payment_frequency="Bi-weekly",payment_frequency="Semi-monthly"),first_payment_date+A301*VLOOKUP(payment_frequency,periodic_table,2,0),EDATE(first_payment_date,A301*VLOOKUP(payment_frequency,periodic_table,2,0)))),IF(A301="","",IF(OR(payment_frequency="Weekly",payment_frequency="Bi-weekly",payment_frequency="Semi-monthly"),first_payment_date+(A301-1)*VLOOKUP(payment_frequency,periodic_table,2,0),EDATE(first_payment_date,(A301-1)*VLOOKUP(payment_frequency,periodic_table,2,0)))))</f>
        <v/>
      </c>
      <c r="C301" s="12" t="str">
        <f t="shared" si="25"/>
        <v/>
      </c>
      <c r="D301" s="27">
        <f t="shared" si="26"/>
        <v>0</v>
      </c>
      <c r="E301" s="28"/>
      <c r="F301" s="12" t="str">
        <f t="shared" si="27"/>
        <v/>
      </c>
      <c r="G301" s="12" t="str">
        <f t="shared" si="28"/>
        <v/>
      </c>
      <c r="H301" s="33" t="str">
        <f t="shared" si="29"/>
        <v/>
      </c>
    </row>
    <row r="302" spans="1:8" x14ac:dyDescent="0.25">
      <c r="A302" s="9" t="str">
        <f t="shared" si="24"/>
        <v/>
      </c>
      <c r="B302" s="10" t="str">
        <f>IF($D$10="End of the Period",IF(A302="","",IF(OR(payment_frequency="Weekly",payment_frequency="Bi-weekly",payment_frequency="Semi-monthly"),first_payment_date+A302*VLOOKUP(payment_frequency,periodic_table,2,0),EDATE(first_payment_date,A302*VLOOKUP(payment_frequency,periodic_table,2,0)))),IF(A302="","",IF(OR(payment_frequency="Weekly",payment_frequency="Bi-weekly",payment_frequency="Semi-monthly"),first_payment_date+(A302-1)*VLOOKUP(payment_frequency,periodic_table,2,0),EDATE(first_payment_date,(A302-1)*VLOOKUP(payment_frequency,periodic_table,2,0)))))</f>
        <v/>
      </c>
      <c r="C302" s="12" t="str">
        <f t="shared" si="25"/>
        <v/>
      </c>
      <c r="D302" s="27">
        <f t="shared" si="26"/>
        <v>0</v>
      </c>
      <c r="E302" s="28"/>
      <c r="F302" s="12" t="str">
        <f t="shared" si="27"/>
        <v/>
      </c>
      <c r="G302" s="12" t="str">
        <f t="shared" si="28"/>
        <v/>
      </c>
      <c r="H302" s="33" t="str">
        <f t="shared" si="29"/>
        <v/>
      </c>
    </row>
    <row r="303" spans="1:8" x14ac:dyDescent="0.25">
      <c r="A303" s="9" t="str">
        <f t="shared" ref="A303:A366" si="30">IFERROR(IF(H302&lt;=0,"",A302+1),"")</f>
        <v/>
      </c>
      <c r="B303" s="10" t="str">
        <f>IF($D$10="End of the Period",IF(A303="","",IF(OR(payment_frequency="Weekly",payment_frequency="Bi-weekly",payment_frequency="Semi-monthly"),first_payment_date+A303*VLOOKUP(payment_frequency,periodic_table,2,0),EDATE(first_payment_date,A303*VLOOKUP(payment_frequency,periodic_table,2,0)))),IF(A303="","",IF(OR(payment_frequency="Weekly",payment_frequency="Bi-weekly",payment_frequency="Semi-monthly"),first_payment_date+(A303-1)*VLOOKUP(payment_frequency,periodic_table,2,0),EDATE(first_payment_date,(A303-1)*VLOOKUP(payment_frequency,periodic_table,2,0)))))</f>
        <v/>
      </c>
      <c r="C303" s="12" t="str">
        <f t="shared" si="25"/>
        <v/>
      </c>
      <c r="D303" s="27">
        <f t="shared" si="26"/>
        <v>0</v>
      </c>
      <c r="E303" s="28"/>
      <c r="F303" s="12" t="str">
        <f t="shared" si="27"/>
        <v/>
      </c>
      <c r="G303" s="12" t="str">
        <f t="shared" si="28"/>
        <v/>
      </c>
      <c r="H303" s="33" t="str">
        <f t="shared" si="29"/>
        <v/>
      </c>
    </row>
    <row r="304" spans="1:8" x14ac:dyDescent="0.25">
      <c r="A304" s="9" t="str">
        <f t="shared" si="30"/>
        <v/>
      </c>
      <c r="B304" s="10" t="str">
        <f>IF($D$10="End of the Period",IF(A304="","",IF(OR(payment_frequency="Weekly",payment_frequency="Bi-weekly",payment_frequency="Semi-monthly"),first_payment_date+A304*VLOOKUP(payment_frequency,periodic_table,2,0),EDATE(first_payment_date,A304*VLOOKUP(payment_frequency,periodic_table,2,0)))),IF(A304="","",IF(OR(payment_frequency="Weekly",payment_frequency="Bi-weekly",payment_frequency="Semi-monthly"),first_payment_date+(A304-1)*VLOOKUP(payment_frequency,periodic_table,2,0),EDATE(first_payment_date,(A304-1)*VLOOKUP(payment_frequency,periodic_table,2,0)))))</f>
        <v/>
      </c>
      <c r="C304" s="12" t="str">
        <f t="shared" si="25"/>
        <v/>
      </c>
      <c r="D304" s="27">
        <f t="shared" si="26"/>
        <v>0</v>
      </c>
      <c r="E304" s="28"/>
      <c r="F304" s="12" t="str">
        <f t="shared" si="27"/>
        <v/>
      </c>
      <c r="G304" s="12" t="str">
        <f t="shared" si="28"/>
        <v/>
      </c>
      <c r="H304" s="33" t="str">
        <f t="shared" si="29"/>
        <v/>
      </c>
    </row>
    <row r="305" spans="1:8" x14ac:dyDescent="0.25">
      <c r="A305" s="9" t="str">
        <f t="shared" si="30"/>
        <v/>
      </c>
      <c r="B305" s="10" t="str">
        <f>IF($D$10="End of the Period",IF(A305="","",IF(OR(payment_frequency="Weekly",payment_frequency="Bi-weekly",payment_frequency="Semi-monthly"),first_payment_date+A305*VLOOKUP(payment_frequency,periodic_table,2,0),EDATE(first_payment_date,A305*VLOOKUP(payment_frequency,periodic_table,2,0)))),IF(A305="","",IF(OR(payment_frequency="Weekly",payment_frequency="Bi-weekly",payment_frequency="Semi-monthly"),first_payment_date+(A305-1)*VLOOKUP(payment_frequency,periodic_table,2,0),EDATE(first_payment_date,(A305-1)*VLOOKUP(payment_frequency,periodic_table,2,0)))))</f>
        <v/>
      </c>
      <c r="C305" s="12" t="str">
        <f t="shared" si="25"/>
        <v/>
      </c>
      <c r="D305" s="27">
        <f t="shared" si="26"/>
        <v>0</v>
      </c>
      <c r="E305" s="28"/>
      <c r="F305" s="12" t="str">
        <f t="shared" si="27"/>
        <v/>
      </c>
      <c r="G305" s="12" t="str">
        <f t="shared" si="28"/>
        <v/>
      </c>
      <c r="H305" s="33" t="str">
        <f t="shared" si="29"/>
        <v/>
      </c>
    </row>
    <row r="306" spans="1:8" x14ac:dyDescent="0.25">
      <c r="A306" s="9" t="str">
        <f t="shared" si="30"/>
        <v/>
      </c>
      <c r="B306" s="10" t="str">
        <f>IF($D$10="End of the Period",IF(A306="","",IF(OR(payment_frequency="Weekly",payment_frequency="Bi-weekly",payment_frequency="Semi-monthly"),first_payment_date+A306*VLOOKUP(payment_frequency,periodic_table,2,0),EDATE(first_payment_date,A306*VLOOKUP(payment_frequency,periodic_table,2,0)))),IF(A306="","",IF(OR(payment_frequency="Weekly",payment_frequency="Bi-weekly",payment_frequency="Semi-monthly"),first_payment_date+(A306-1)*VLOOKUP(payment_frequency,periodic_table,2,0),EDATE(first_payment_date,(A306-1)*VLOOKUP(payment_frequency,periodic_table,2,0)))))</f>
        <v/>
      </c>
      <c r="C306" s="12" t="str">
        <f t="shared" si="25"/>
        <v/>
      </c>
      <c r="D306" s="27">
        <f t="shared" si="26"/>
        <v>0</v>
      </c>
      <c r="E306" s="28"/>
      <c r="F306" s="12" t="str">
        <f t="shared" si="27"/>
        <v/>
      </c>
      <c r="G306" s="12" t="str">
        <f t="shared" si="28"/>
        <v/>
      </c>
      <c r="H306" s="33" t="str">
        <f t="shared" si="29"/>
        <v/>
      </c>
    </row>
    <row r="307" spans="1:8" x14ac:dyDescent="0.25">
      <c r="A307" s="9" t="str">
        <f t="shared" si="30"/>
        <v/>
      </c>
      <c r="B307" s="10" t="str">
        <f>IF($D$10="End of the Period",IF(A307="","",IF(OR(payment_frequency="Weekly",payment_frequency="Bi-weekly",payment_frequency="Semi-monthly"),first_payment_date+A307*VLOOKUP(payment_frequency,periodic_table,2,0),EDATE(first_payment_date,A307*VLOOKUP(payment_frequency,periodic_table,2,0)))),IF(A307="","",IF(OR(payment_frequency="Weekly",payment_frequency="Bi-weekly",payment_frequency="Semi-monthly"),first_payment_date+(A307-1)*VLOOKUP(payment_frequency,periodic_table,2,0),EDATE(first_payment_date,(A307-1)*VLOOKUP(payment_frequency,periodic_table,2,0)))))</f>
        <v/>
      </c>
      <c r="C307" s="12" t="str">
        <f t="shared" si="25"/>
        <v/>
      </c>
      <c r="D307" s="27">
        <f t="shared" si="26"/>
        <v>0</v>
      </c>
      <c r="E307" s="28"/>
      <c r="F307" s="12" t="str">
        <f t="shared" si="27"/>
        <v/>
      </c>
      <c r="G307" s="12" t="str">
        <f t="shared" si="28"/>
        <v/>
      </c>
      <c r="H307" s="33" t="str">
        <f t="shared" si="29"/>
        <v/>
      </c>
    </row>
    <row r="308" spans="1:8" x14ac:dyDescent="0.25">
      <c r="A308" s="9" t="str">
        <f t="shared" si="30"/>
        <v/>
      </c>
      <c r="B308" s="10" t="str">
        <f>IF($D$10="End of the Period",IF(A308="","",IF(OR(payment_frequency="Weekly",payment_frequency="Bi-weekly",payment_frequency="Semi-monthly"),first_payment_date+A308*VLOOKUP(payment_frequency,periodic_table,2,0),EDATE(first_payment_date,A308*VLOOKUP(payment_frequency,periodic_table,2,0)))),IF(A308="","",IF(OR(payment_frequency="Weekly",payment_frequency="Bi-weekly",payment_frequency="Semi-monthly"),first_payment_date+(A308-1)*VLOOKUP(payment_frequency,periodic_table,2,0),EDATE(first_payment_date,(A308-1)*VLOOKUP(payment_frequency,periodic_table,2,0)))))</f>
        <v/>
      </c>
      <c r="C308" s="12" t="str">
        <f t="shared" si="25"/>
        <v/>
      </c>
      <c r="D308" s="27">
        <f t="shared" si="26"/>
        <v>0</v>
      </c>
      <c r="E308" s="28"/>
      <c r="F308" s="12" t="str">
        <f t="shared" si="27"/>
        <v/>
      </c>
      <c r="G308" s="12" t="str">
        <f t="shared" si="28"/>
        <v/>
      </c>
      <c r="H308" s="33" t="str">
        <f t="shared" si="29"/>
        <v/>
      </c>
    </row>
    <row r="309" spans="1:8" x14ac:dyDescent="0.25">
      <c r="A309" s="9" t="str">
        <f t="shared" si="30"/>
        <v/>
      </c>
      <c r="B309" s="10" t="str">
        <f>IF($D$10="End of the Period",IF(A309="","",IF(OR(payment_frequency="Weekly",payment_frequency="Bi-weekly",payment_frequency="Semi-monthly"),first_payment_date+A309*VLOOKUP(payment_frequency,periodic_table,2,0),EDATE(first_payment_date,A309*VLOOKUP(payment_frequency,periodic_table,2,0)))),IF(A309="","",IF(OR(payment_frequency="Weekly",payment_frequency="Bi-weekly",payment_frequency="Semi-monthly"),first_payment_date+(A309-1)*VLOOKUP(payment_frequency,periodic_table,2,0),EDATE(first_payment_date,(A309-1)*VLOOKUP(payment_frequency,periodic_table,2,0)))))</f>
        <v/>
      </c>
      <c r="C309" s="12" t="str">
        <f t="shared" si="25"/>
        <v/>
      </c>
      <c r="D309" s="27">
        <f t="shared" si="26"/>
        <v>0</v>
      </c>
      <c r="E309" s="28"/>
      <c r="F309" s="12" t="str">
        <f t="shared" si="27"/>
        <v/>
      </c>
      <c r="G309" s="12" t="str">
        <f t="shared" si="28"/>
        <v/>
      </c>
      <c r="H309" s="33" t="str">
        <f t="shared" si="29"/>
        <v/>
      </c>
    </row>
    <row r="310" spans="1:8" x14ac:dyDescent="0.25">
      <c r="A310" s="9" t="str">
        <f t="shared" si="30"/>
        <v/>
      </c>
      <c r="B310" s="10" t="str">
        <f>IF($D$10="End of the Period",IF(A310="","",IF(OR(payment_frequency="Weekly",payment_frequency="Bi-weekly",payment_frequency="Semi-monthly"),first_payment_date+A310*VLOOKUP(payment_frequency,periodic_table,2,0),EDATE(first_payment_date,A310*VLOOKUP(payment_frequency,periodic_table,2,0)))),IF(A310="","",IF(OR(payment_frequency="Weekly",payment_frequency="Bi-weekly",payment_frequency="Semi-monthly"),first_payment_date+(A310-1)*VLOOKUP(payment_frequency,periodic_table,2,0),EDATE(first_payment_date,(A310-1)*VLOOKUP(payment_frequency,periodic_table,2,0)))))</f>
        <v/>
      </c>
      <c r="C310" s="12" t="str">
        <f t="shared" si="25"/>
        <v/>
      </c>
      <c r="D310" s="27">
        <f t="shared" si="26"/>
        <v>0</v>
      </c>
      <c r="E310" s="28"/>
      <c r="F310" s="12" t="str">
        <f t="shared" si="27"/>
        <v/>
      </c>
      <c r="G310" s="12" t="str">
        <f t="shared" si="28"/>
        <v/>
      </c>
      <c r="H310" s="33" t="str">
        <f t="shared" si="29"/>
        <v/>
      </c>
    </row>
    <row r="311" spans="1:8" x14ac:dyDescent="0.25">
      <c r="A311" s="9" t="str">
        <f t="shared" si="30"/>
        <v/>
      </c>
      <c r="B311" s="10" t="str">
        <f>IF($D$10="End of the Period",IF(A311="","",IF(OR(payment_frequency="Weekly",payment_frequency="Bi-weekly",payment_frequency="Semi-monthly"),first_payment_date+A311*VLOOKUP(payment_frequency,periodic_table,2,0),EDATE(first_payment_date,A311*VLOOKUP(payment_frequency,periodic_table,2,0)))),IF(A311="","",IF(OR(payment_frequency="Weekly",payment_frequency="Bi-weekly",payment_frequency="Semi-monthly"),first_payment_date+(A311-1)*VLOOKUP(payment_frequency,periodic_table,2,0),EDATE(first_payment_date,(A311-1)*VLOOKUP(payment_frequency,periodic_table,2,0)))))</f>
        <v/>
      </c>
      <c r="C311" s="12" t="str">
        <f t="shared" si="25"/>
        <v/>
      </c>
      <c r="D311" s="27">
        <f t="shared" si="26"/>
        <v>0</v>
      </c>
      <c r="E311" s="28"/>
      <c r="F311" s="12" t="str">
        <f t="shared" si="27"/>
        <v/>
      </c>
      <c r="G311" s="12" t="str">
        <f t="shared" si="28"/>
        <v/>
      </c>
      <c r="H311" s="33" t="str">
        <f t="shared" si="29"/>
        <v/>
      </c>
    </row>
    <row r="312" spans="1:8" x14ac:dyDescent="0.25">
      <c r="A312" s="9" t="str">
        <f t="shared" si="30"/>
        <v/>
      </c>
      <c r="B312" s="10" t="str">
        <f>IF($D$10="End of the Period",IF(A312="","",IF(OR(payment_frequency="Weekly",payment_frequency="Bi-weekly",payment_frequency="Semi-monthly"),first_payment_date+A312*VLOOKUP(payment_frequency,periodic_table,2,0),EDATE(first_payment_date,A312*VLOOKUP(payment_frequency,periodic_table,2,0)))),IF(A312="","",IF(OR(payment_frequency="Weekly",payment_frequency="Bi-weekly",payment_frequency="Semi-monthly"),first_payment_date+(A312-1)*VLOOKUP(payment_frequency,periodic_table,2,0),EDATE(first_payment_date,(A312-1)*VLOOKUP(payment_frequency,periodic_table,2,0)))))</f>
        <v/>
      </c>
      <c r="C312" s="12" t="str">
        <f t="shared" si="25"/>
        <v/>
      </c>
      <c r="D312" s="27">
        <f t="shared" si="26"/>
        <v>0</v>
      </c>
      <c r="E312" s="28"/>
      <c r="F312" s="12" t="str">
        <f t="shared" si="27"/>
        <v/>
      </c>
      <c r="G312" s="12" t="str">
        <f t="shared" si="28"/>
        <v/>
      </c>
      <c r="H312" s="33" t="str">
        <f t="shared" si="29"/>
        <v/>
      </c>
    </row>
    <row r="313" spans="1:8" x14ac:dyDescent="0.25">
      <c r="A313" s="9" t="str">
        <f t="shared" si="30"/>
        <v/>
      </c>
      <c r="B313" s="10" t="str">
        <f>IF($D$10="End of the Period",IF(A313="","",IF(OR(payment_frequency="Weekly",payment_frequency="Bi-weekly",payment_frequency="Semi-monthly"),first_payment_date+A313*VLOOKUP(payment_frequency,periodic_table,2,0),EDATE(first_payment_date,A313*VLOOKUP(payment_frequency,periodic_table,2,0)))),IF(A313="","",IF(OR(payment_frequency="Weekly",payment_frequency="Bi-weekly",payment_frequency="Semi-monthly"),first_payment_date+(A313-1)*VLOOKUP(payment_frequency,periodic_table,2,0),EDATE(first_payment_date,(A313-1)*VLOOKUP(payment_frequency,periodic_table,2,0)))))</f>
        <v/>
      </c>
      <c r="C313" s="12" t="str">
        <f t="shared" si="25"/>
        <v/>
      </c>
      <c r="D313" s="27">
        <f t="shared" si="26"/>
        <v>0</v>
      </c>
      <c r="E313" s="28"/>
      <c r="F313" s="12" t="str">
        <f t="shared" si="27"/>
        <v/>
      </c>
      <c r="G313" s="12" t="str">
        <f t="shared" si="28"/>
        <v/>
      </c>
      <c r="H313" s="33" t="str">
        <f t="shared" si="29"/>
        <v/>
      </c>
    </row>
    <row r="314" spans="1:8" x14ac:dyDescent="0.25">
      <c r="A314" s="9" t="str">
        <f t="shared" si="30"/>
        <v/>
      </c>
      <c r="B314" s="10" t="str">
        <f>IF($D$10="End of the Period",IF(A314="","",IF(OR(payment_frequency="Weekly",payment_frequency="Bi-weekly",payment_frequency="Semi-monthly"),first_payment_date+A314*VLOOKUP(payment_frequency,periodic_table,2,0),EDATE(first_payment_date,A314*VLOOKUP(payment_frequency,periodic_table,2,0)))),IF(A314="","",IF(OR(payment_frequency="Weekly",payment_frequency="Bi-weekly",payment_frequency="Semi-monthly"),first_payment_date+(A314-1)*VLOOKUP(payment_frequency,periodic_table,2,0),EDATE(first_payment_date,(A314-1)*VLOOKUP(payment_frequency,periodic_table,2,0)))))</f>
        <v/>
      </c>
      <c r="C314" s="12" t="str">
        <f t="shared" si="25"/>
        <v/>
      </c>
      <c r="D314" s="27">
        <f t="shared" si="26"/>
        <v>0</v>
      </c>
      <c r="E314" s="28"/>
      <c r="F314" s="12" t="str">
        <f t="shared" si="27"/>
        <v/>
      </c>
      <c r="G314" s="12" t="str">
        <f t="shared" si="28"/>
        <v/>
      </c>
      <c r="H314" s="33" t="str">
        <f t="shared" si="29"/>
        <v/>
      </c>
    </row>
    <row r="315" spans="1:8" x14ac:dyDescent="0.25">
      <c r="A315" s="9" t="str">
        <f t="shared" si="30"/>
        <v/>
      </c>
      <c r="B315" s="10" t="str">
        <f>IF($D$10="End of the Period",IF(A315="","",IF(OR(payment_frequency="Weekly",payment_frequency="Bi-weekly",payment_frequency="Semi-monthly"),first_payment_date+A315*VLOOKUP(payment_frequency,periodic_table,2,0),EDATE(first_payment_date,A315*VLOOKUP(payment_frequency,periodic_table,2,0)))),IF(A315="","",IF(OR(payment_frequency="Weekly",payment_frequency="Bi-weekly",payment_frequency="Semi-monthly"),first_payment_date+(A315-1)*VLOOKUP(payment_frequency,periodic_table,2,0),EDATE(first_payment_date,(A315-1)*VLOOKUP(payment_frequency,periodic_table,2,0)))))</f>
        <v/>
      </c>
      <c r="C315" s="12" t="str">
        <f t="shared" si="25"/>
        <v/>
      </c>
      <c r="D315" s="27">
        <f t="shared" si="26"/>
        <v>0</v>
      </c>
      <c r="E315" s="28"/>
      <c r="F315" s="12" t="str">
        <f t="shared" si="27"/>
        <v/>
      </c>
      <c r="G315" s="12" t="str">
        <f t="shared" si="28"/>
        <v/>
      </c>
      <c r="H315" s="33" t="str">
        <f t="shared" si="29"/>
        <v/>
      </c>
    </row>
    <row r="316" spans="1:8" x14ac:dyDescent="0.25">
      <c r="A316" s="9" t="str">
        <f t="shared" si="30"/>
        <v/>
      </c>
      <c r="B316" s="10" t="str">
        <f>IF($D$10="End of the Period",IF(A316="","",IF(OR(payment_frequency="Weekly",payment_frequency="Bi-weekly",payment_frequency="Semi-monthly"),first_payment_date+A316*VLOOKUP(payment_frequency,periodic_table,2,0),EDATE(first_payment_date,A316*VLOOKUP(payment_frequency,periodic_table,2,0)))),IF(A316="","",IF(OR(payment_frequency="Weekly",payment_frequency="Bi-weekly",payment_frequency="Semi-monthly"),first_payment_date+(A316-1)*VLOOKUP(payment_frequency,periodic_table,2,0),EDATE(first_payment_date,(A316-1)*VLOOKUP(payment_frequency,periodic_table,2,0)))))</f>
        <v/>
      </c>
      <c r="C316" s="12" t="str">
        <f t="shared" si="25"/>
        <v/>
      </c>
      <c r="D316" s="27">
        <f t="shared" si="26"/>
        <v>0</v>
      </c>
      <c r="E316" s="28"/>
      <c r="F316" s="12" t="str">
        <f t="shared" si="27"/>
        <v/>
      </c>
      <c r="G316" s="12" t="str">
        <f t="shared" si="28"/>
        <v/>
      </c>
      <c r="H316" s="33" t="str">
        <f t="shared" si="29"/>
        <v/>
      </c>
    </row>
    <row r="317" spans="1:8" x14ac:dyDescent="0.25">
      <c r="A317" s="9" t="str">
        <f t="shared" si="30"/>
        <v/>
      </c>
      <c r="B317" s="10" t="str">
        <f>IF($D$10="End of the Period",IF(A317="","",IF(OR(payment_frequency="Weekly",payment_frequency="Bi-weekly",payment_frequency="Semi-monthly"),first_payment_date+A317*VLOOKUP(payment_frequency,periodic_table,2,0),EDATE(first_payment_date,A317*VLOOKUP(payment_frequency,periodic_table,2,0)))),IF(A317="","",IF(OR(payment_frequency="Weekly",payment_frequency="Bi-weekly",payment_frequency="Semi-monthly"),first_payment_date+(A317-1)*VLOOKUP(payment_frequency,periodic_table,2,0),EDATE(first_payment_date,(A317-1)*VLOOKUP(payment_frequency,periodic_table,2,0)))))</f>
        <v/>
      </c>
      <c r="C317" s="12" t="str">
        <f t="shared" si="25"/>
        <v/>
      </c>
      <c r="D317" s="27">
        <f t="shared" si="26"/>
        <v>0</v>
      </c>
      <c r="E317" s="28"/>
      <c r="F317" s="12" t="str">
        <f t="shared" si="27"/>
        <v/>
      </c>
      <c r="G317" s="12" t="str">
        <f t="shared" si="28"/>
        <v/>
      </c>
      <c r="H317" s="33" t="str">
        <f t="shared" si="29"/>
        <v/>
      </c>
    </row>
    <row r="318" spans="1:8" x14ac:dyDescent="0.25">
      <c r="A318" s="9" t="str">
        <f t="shared" si="30"/>
        <v/>
      </c>
      <c r="B318" s="10" t="str">
        <f>IF($D$10="End of the Period",IF(A318="","",IF(OR(payment_frequency="Weekly",payment_frequency="Bi-weekly",payment_frequency="Semi-monthly"),first_payment_date+A318*VLOOKUP(payment_frequency,periodic_table,2,0),EDATE(first_payment_date,A318*VLOOKUP(payment_frequency,periodic_table,2,0)))),IF(A318="","",IF(OR(payment_frequency="Weekly",payment_frequency="Bi-weekly",payment_frequency="Semi-monthly"),first_payment_date+(A318-1)*VLOOKUP(payment_frequency,periodic_table,2,0),EDATE(first_payment_date,(A318-1)*VLOOKUP(payment_frequency,periodic_table,2,0)))))</f>
        <v/>
      </c>
      <c r="C318" s="12" t="str">
        <f t="shared" si="25"/>
        <v/>
      </c>
      <c r="D318" s="27">
        <f t="shared" si="26"/>
        <v>0</v>
      </c>
      <c r="E318" s="28"/>
      <c r="F318" s="12" t="str">
        <f t="shared" si="27"/>
        <v/>
      </c>
      <c r="G318" s="12" t="str">
        <f t="shared" si="28"/>
        <v/>
      </c>
      <c r="H318" s="33" t="str">
        <f t="shared" si="29"/>
        <v/>
      </c>
    </row>
    <row r="319" spans="1:8" x14ac:dyDescent="0.25">
      <c r="A319" s="9" t="str">
        <f t="shared" si="30"/>
        <v/>
      </c>
      <c r="B319" s="10" t="str">
        <f>IF($D$10="End of the Period",IF(A319="","",IF(OR(payment_frequency="Weekly",payment_frequency="Bi-weekly",payment_frequency="Semi-monthly"),first_payment_date+A319*VLOOKUP(payment_frequency,periodic_table,2,0),EDATE(first_payment_date,A319*VLOOKUP(payment_frequency,periodic_table,2,0)))),IF(A319="","",IF(OR(payment_frequency="Weekly",payment_frequency="Bi-weekly",payment_frequency="Semi-monthly"),first_payment_date+(A319-1)*VLOOKUP(payment_frequency,periodic_table,2,0),EDATE(first_payment_date,(A319-1)*VLOOKUP(payment_frequency,periodic_table,2,0)))))</f>
        <v/>
      </c>
      <c r="C319" s="12" t="str">
        <f t="shared" si="25"/>
        <v/>
      </c>
      <c r="D319" s="27">
        <f t="shared" si="26"/>
        <v>0</v>
      </c>
      <c r="E319" s="28"/>
      <c r="F319" s="12" t="str">
        <f t="shared" si="27"/>
        <v/>
      </c>
      <c r="G319" s="12" t="str">
        <f t="shared" si="28"/>
        <v/>
      </c>
      <c r="H319" s="33" t="str">
        <f t="shared" si="29"/>
        <v/>
      </c>
    </row>
    <row r="320" spans="1:8" x14ac:dyDescent="0.25">
      <c r="A320" s="9" t="str">
        <f t="shared" si="30"/>
        <v/>
      </c>
      <c r="B320" s="10" t="str">
        <f>IF($D$10="End of the Period",IF(A320="","",IF(OR(payment_frequency="Weekly",payment_frequency="Bi-weekly",payment_frequency="Semi-monthly"),first_payment_date+A320*VLOOKUP(payment_frequency,periodic_table,2,0),EDATE(first_payment_date,A320*VLOOKUP(payment_frequency,periodic_table,2,0)))),IF(A320="","",IF(OR(payment_frequency="Weekly",payment_frequency="Bi-weekly",payment_frequency="Semi-monthly"),first_payment_date+(A320-1)*VLOOKUP(payment_frequency,periodic_table,2,0),EDATE(first_payment_date,(A320-1)*VLOOKUP(payment_frequency,periodic_table,2,0)))))</f>
        <v/>
      </c>
      <c r="C320" s="12" t="str">
        <f t="shared" si="25"/>
        <v/>
      </c>
      <c r="D320" s="27">
        <f t="shared" si="26"/>
        <v>0</v>
      </c>
      <c r="E320" s="28"/>
      <c r="F320" s="12" t="str">
        <f t="shared" si="27"/>
        <v/>
      </c>
      <c r="G320" s="12" t="str">
        <f t="shared" si="28"/>
        <v/>
      </c>
      <c r="H320" s="33" t="str">
        <f t="shared" si="29"/>
        <v/>
      </c>
    </row>
    <row r="321" spans="1:8" x14ac:dyDescent="0.25">
      <c r="A321" s="9" t="str">
        <f t="shared" si="30"/>
        <v/>
      </c>
      <c r="B321" s="10" t="str">
        <f>IF($D$10="End of the Period",IF(A321="","",IF(OR(payment_frequency="Weekly",payment_frequency="Bi-weekly",payment_frequency="Semi-monthly"),first_payment_date+A321*VLOOKUP(payment_frequency,periodic_table,2,0),EDATE(first_payment_date,A321*VLOOKUP(payment_frequency,periodic_table,2,0)))),IF(A321="","",IF(OR(payment_frequency="Weekly",payment_frequency="Bi-weekly",payment_frequency="Semi-monthly"),first_payment_date+(A321-1)*VLOOKUP(payment_frequency,periodic_table,2,0),EDATE(first_payment_date,(A321-1)*VLOOKUP(payment_frequency,periodic_table,2,0)))))</f>
        <v/>
      </c>
      <c r="C321" s="12" t="str">
        <f t="shared" si="25"/>
        <v/>
      </c>
      <c r="D321" s="27">
        <f t="shared" si="26"/>
        <v>0</v>
      </c>
      <c r="E321" s="28"/>
      <c r="F321" s="12" t="str">
        <f t="shared" si="27"/>
        <v/>
      </c>
      <c r="G321" s="12" t="str">
        <f t="shared" si="28"/>
        <v/>
      </c>
      <c r="H321" s="33" t="str">
        <f t="shared" si="29"/>
        <v/>
      </c>
    </row>
    <row r="322" spans="1:8" x14ac:dyDescent="0.25">
      <c r="A322" s="9" t="str">
        <f t="shared" si="30"/>
        <v/>
      </c>
      <c r="B322" s="10" t="str">
        <f>IF($D$10="End of the Period",IF(A322="","",IF(OR(payment_frequency="Weekly",payment_frequency="Bi-weekly",payment_frequency="Semi-monthly"),first_payment_date+A322*VLOOKUP(payment_frequency,periodic_table,2,0),EDATE(first_payment_date,A322*VLOOKUP(payment_frequency,periodic_table,2,0)))),IF(A322="","",IF(OR(payment_frequency="Weekly",payment_frequency="Bi-weekly",payment_frequency="Semi-monthly"),first_payment_date+(A322-1)*VLOOKUP(payment_frequency,periodic_table,2,0),EDATE(first_payment_date,(A322-1)*VLOOKUP(payment_frequency,periodic_table,2,0)))))</f>
        <v/>
      </c>
      <c r="C322" s="12" t="str">
        <f t="shared" si="25"/>
        <v/>
      </c>
      <c r="D322" s="27">
        <f t="shared" si="26"/>
        <v>0</v>
      </c>
      <c r="E322" s="28"/>
      <c r="F322" s="12" t="str">
        <f t="shared" si="27"/>
        <v/>
      </c>
      <c r="G322" s="12" t="str">
        <f t="shared" si="28"/>
        <v/>
      </c>
      <c r="H322" s="33" t="str">
        <f t="shared" si="29"/>
        <v/>
      </c>
    </row>
    <row r="323" spans="1:8" x14ac:dyDescent="0.25">
      <c r="A323" s="9" t="str">
        <f t="shared" si="30"/>
        <v/>
      </c>
      <c r="B323" s="10" t="str">
        <f>IF($D$10="End of the Period",IF(A323="","",IF(OR(payment_frequency="Weekly",payment_frequency="Bi-weekly",payment_frequency="Semi-monthly"),first_payment_date+A323*VLOOKUP(payment_frequency,periodic_table,2,0),EDATE(first_payment_date,A323*VLOOKUP(payment_frequency,periodic_table,2,0)))),IF(A323="","",IF(OR(payment_frequency="Weekly",payment_frequency="Bi-weekly",payment_frequency="Semi-monthly"),first_payment_date+(A323-1)*VLOOKUP(payment_frequency,periodic_table,2,0),EDATE(first_payment_date,(A323-1)*VLOOKUP(payment_frequency,periodic_table,2,0)))))</f>
        <v/>
      </c>
      <c r="C323" s="12" t="str">
        <f t="shared" si="25"/>
        <v/>
      </c>
      <c r="D323" s="27">
        <f t="shared" si="26"/>
        <v>0</v>
      </c>
      <c r="E323" s="28"/>
      <c r="F323" s="12" t="str">
        <f t="shared" si="27"/>
        <v/>
      </c>
      <c r="G323" s="12" t="str">
        <f t="shared" si="28"/>
        <v/>
      </c>
      <c r="H323" s="33" t="str">
        <f t="shared" si="29"/>
        <v/>
      </c>
    </row>
    <row r="324" spans="1:8" x14ac:dyDescent="0.25">
      <c r="A324" s="9" t="str">
        <f t="shared" si="30"/>
        <v/>
      </c>
      <c r="B324" s="10" t="str">
        <f>IF($D$10="End of the Period",IF(A324="","",IF(OR(payment_frequency="Weekly",payment_frequency="Bi-weekly",payment_frequency="Semi-monthly"),first_payment_date+A324*VLOOKUP(payment_frequency,periodic_table,2,0),EDATE(first_payment_date,A324*VLOOKUP(payment_frequency,periodic_table,2,0)))),IF(A324="","",IF(OR(payment_frequency="Weekly",payment_frequency="Bi-weekly",payment_frequency="Semi-monthly"),first_payment_date+(A324-1)*VLOOKUP(payment_frequency,periodic_table,2,0),EDATE(first_payment_date,(A324-1)*VLOOKUP(payment_frequency,periodic_table,2,0)))))</f>
        <v/>
      </c>
      <c r="C324" s="12" t="str">
        <f t="shared" si="25"/>
        <v/>
      </c>
      <c r="D324" s="27">
        <f t="shared" si="26"/>
        <v>0</v>
      </c>
      <c r="E324" s="28"/>
      <c r="F324" s="12" t="str">
        <f t="shared" si="27"/>
        <v/>
      </c>
      <c r="G324" s="12" t="str">
        <f t="shared" si="28"/>
        <v/>
      </c>
      <c r="H324" s="33" t="str">
        <f t="shared" si="29"/>
        <v/>
      </c>
    </row>
    <row r="325" spans="1:8" x14ac:dyDescent="0.25">
      <c r="A325" s="9" t="str">
        <f t="shared" si="30"/>
        <v/>
      </c>
      <c r="B325" s="10" t="str">
        <f>IF($D$10="End of the Period",IF(A325="","",IF(OR(payment_frequency="Weekly",payment_frequency="Bi-weekly",payment_frequency="Semi-monthly"),first_payment_date+A325*VLOOKUP(payment_frequency,periodic_table,2,0),EDATE(first_payment_date,A325*VLOOKUP(payment_frequency,periodic_table,2,0)))),IF(A325="","",IF(OR(payment_frequency="Weekly",payment_frequency="Bi-weekly",payment_frequency="Semi-monthly"),first_payment_date+(A325-1)*VLOOKUP(payment_frequency,periodic_table,2,0),EDATE(first_payment_date,(A325-1)*VLOOKUP(payment_frequency,periodic_table,2,0)))))</f>
        <v/>
      </c>
      <c r="C325" s="12" t="str">
        <f t="shared" si="25"/>
        <v/>
      </c>
      <c r="D325" s="27">
        <f t="shared" si="26"/>
        <v>0</v>
      </c>
      <c r="E325" s="28"/>
      <c r="F325" s="12" t="str">
        <f t="shared" si="27"/>
        <v/>
      </c>
      <c r="G325" s="12" t="str">
        <f t="shared" si="28"/>
        <v/>
      </c>
      <c r="H325" s="33" t="str">
        <f t="shared" si="29"/>
        <v/>
      </c>
    </row>
    <row r="326" spans="1:8" x14ac:dyDescent="0.25">
      <c r="A326" s="9" t="str">
        <f t="shared" si="30"/>
        <v/>
      </c>
      <c r="B326" s="10" t="str">
        <f>IF($D$10="End of the Period",IF(A326="","",IF(OR(payment_frequency="Weekly",payment_frequency="Bi-weekly",payment_frequency="Semi-monthly"),first_payment_date+A326*VLOOKUP(payment_frequency,periodic_table,2,0),EDATE(first_payment_date,A326*VLOOKUP(payment_frequency,periodic_table,2,0)))),IF(A326="","",IF(OR(payment_frequency="Weekly",payment_frequency="Bi-weekly",payment_frequency="Semi-monthly"),first_payment_date+(A326-1)*VLOOKUP(payment_frequency,periodic_table,2,0),EDATE(first_payment_date,(A326-1)*VLOOKUP(payment_frequency,periodic_table,2,0)))))</f>
        <v/>
      </c>
      <c r="C326" s="12" t="str">
        <f t="shared" si="25"/>
        <v/>
      </c>
      <c r="D326" s="27">
        <f t="shared" si="26"/>
        <v>0</v>
      </c>
      <c r="E326" s="28"/>
      <c r="F326" s="12" t="str">
        <f t="shared" si="27"/>
        <v/>
      </c>
      <c r="G326" s="12" t="str">
        <f t="shared" si="28"/>
        <v/>
      </c>
      <c r="H326" s="33" t="str">
        <f t="shared" si="29"/>
        <v/>
      </c>
    </row>
    <row r="327" spans="1:8" x14ac:dyDescent="0.25">
      <c r="A327" s="9" t="str">
        <f t="shared" si="30"/>
        <v/>
      </c>
      <c r="B327" s="10" t="str">
        <f>IF($D$10="End of the Period",IF(A327="","",IF(OR(payment_frequency="Weekly",payment_frequency="Bi-weekly",payment_frequency="Semi-monthly"),first_payment_date+A327*VLOOKUP(payment_frequency,periodic_table,2,0),EDATE(first_payment_date,A327*VLOOKUP(payment_frequency,periodic_table,2,0)))),IF(A327="","",IF(OR(payment_frequency="Weekly",payment_frequency="Bi-weekly",payment_frequency="Semi-monthly"),first_payment_date+(A327-1)*VLOOKUP(payment_frequency,periodic_table,2,0),EDATE(first_payment_date,(A327-1)*VLOOKUP(payment_frequency,periodic_table,2,0)))))</f>
        <v/>
      </c>
      <c r="C327" s="12" t="str">
        <f t="shared" si="25"/>
        <v/>
      </c>
      <c r="D327" s="27">
        <f t="shared" si="26"/>
        <v>0</v>
      </c>
      <c r="E327" s="28"/>
      <c r="F327" s="12" t="str">
        <f t="shared" si="27"/>
        <v/>
      </c>
      <c r="G327" s="12" t="str">
        <f t="shared" si="28"/>
        <v/>
      </c>
      <c r="H327" s="33" t="str">
        <f t="shared" si="29"/>
        <v/>
      </c>
    </row>
    <row r="328" spans="1:8" x14ac:dyDescent="0.25">
      <c r="A328" s="9" t="str">
        <f t="shared" si="30"/>
        <v/>
      </c>
      <c r="B328" s="10" t="str">
        <f>IF($D$10="End of the Period",IF(A328="","",IF(OR(payment_frequency="Weekly",payment_frequency="Bi-weekly",payment_frequency="Semi-monthly"),first_payment_date+A328*VLOOKUP(payment_frequency,periodic_table,2,0),EDATE(first_payment_date,A328*VLOOKUP(payment_frequency,periodic_table,2,0)))),IF(A328="","",IF(OR(payment_frequency="Weekly",payment_frequency="Bi-weekly",payment_frequency="Semi-monthly"),first_payment_date+(A328-1)*VLOOKUP(payment_frequency,periodic_table,2,0),EDATE(first_payment_date,(A328-1)*VLOOKUP(payment_frequency,periodic_table,2,0)))))</f>
        <v/>
      </c>
      <c r="C328" s="12" t="str">
        <f t="shared" si="25"/>
        <v/>
      </c>
      <c r="D328" s="27">
        <f t="shared" si="26"/>
        <v>0</v>
      </c>
      <c r="E328" s="28"/>
      <c r="F328" s="12" t="str">
        <f t="shared" si="27"/>
        <v/>
      </c>
      <c r="G328" s="12" t="str">
        <f t="shared" si="28"/>
        <v/>
      </c>
      <c r="H328" s="33" t="str">
        <f t="shared" si="29"/>
        <v/>
      </c>
    </row>
    <row r="329" spans="1:8" x14ac:dyDescent="0.25">
      <c r="A329" s="9" t="str">
        <f t="shared" si="30"/>
        <v/>
      </c>
      <c r="B329" s="10" t="str">
        <f>IF($D$10="End of the Period",IF(A329="","",IF(OR(payment_frequency="Weekly",payment_frequency="Bi-weekly",payment_frequency="Semi-monthly"),first_payment_date+A329*VLOOKUP(payment_frequency,periodic_table,2,0),EDATE(first_payment_date,A329*VLOOKUP(payment_frequency,periodic_table,2,0)))),IF(A329="","",IF(OR(payment_frequency="Weekly",payment_frequency="Bi-weekly",payment_frequency="Semi-monthly"),first_payment_date+(A329-1)*VLOOKUP(payment_frequency,periodic_table,2,0),EDATE(first_payment_date,(A329-1)*VLOOKUP(payment_frequency,periodic_table,2,0)))))</f>
        <v/>
      </c>
      <c r="C329" s="12" t="str">
        <f t="shared" si="25"/>
        <v/>
      </c>
      <c r="D329" s="27">
        <f t="shared" si="26"/>
        <v>0</v>
      </c>
      <c r="E329" s="28"/>
      <c r="F329" s="12" t="str">
        <f t="shared" si="27"/>
        <v/>
      </c>
      <c r="G329" s="12" t="str">
        <f t="shared" si="28"/>
        <v/>
      </c>
      <c r="H329" s="33" t="str">
        <f t="shared" si="29"/>
        <v/>
      </c>
    </row>
    <row r="330" spans="1:8" x14ac:dyDescent="0.25">
      <c r="A330" s="9" t="str">
        <f t="shared" si="30"/>
        <v/>
      </c>
      <c r="B330" s="10" t="str">
        <f>IF($D$10="End of the Period",IF(A330="","",IF(OR(payment_frequency="Weekly",payment_frequency="Bi-weekly",payment_frequency="Semi-monthly"),first_payment_date+A330*VLOOKUP(payment_frequency,periodic_table,2,0),EDATE(first_payment_date,A330*VLOOKUP(payment_frequency,periodic_table,2,0)))),IF(A330="","",IF(OR(payment_frequency="Weekly",payment_frequency="Bi-weekly",payment_frequency="Semi-monthly"),first_payment_date+(A330-1)*VLOOKUP(payment_frequency,periodic_table,2,0),EDATE(first_payment_date,(A330-1)*VLOOKUP(payment_frequency,periodic_table,2,0)))))</f>
        <v/>
      </c>
      <c r="C330" s="12" t="str">
        <f t="shared" si="25"/>
        <v/>
      </c>
      <c r="D330" s="27">
        <f t="shared" si="26"/>
        <v>0</v>
      </c>
      <c r="E330" s="28"/>
      <c r="F330" s="12" t="str">
        <f t="shared" si="27"/>
        <v/>
      </c>
      <c r="G330" s="12" t="str">
        <f t="shared" si="28"/>
        <v/>
      </c>
      <c r="H330" s="33" t="str">
        <f t="shared" si="29"/>
        <v/>
      </c>
    </row>
    <row r="331" spans="1:8" x14ac:dyDescent="0.25">
      <c r="A331" s="9" t="str">
        <f t="shared" si="30"/>
        <v/>
      </c>
      <c r="B331" s="10" t="str">
        <f>IF($D$10="End of the Period",IF(A331="","",IF(OR(payment_frequency="Weekly",payment_frequency="Bi-weekly",payment_frequency="Semi-monthly"),first_payment_date+A331*VLOOKUP(payment_frequency,periodic_table,2,0),EDATE(first_payment_date,A331*VLOOKUP(payment_frequency,periodic_table,2,0)))),IF(A331="","",IF(OR(payment_frequency="Weekly",payment_frequency="Bi-weekly",payment_frequency="Semi-monthly"),first_payment_date+(A331-1)*VLOOKUP(payment_frequency,periodic_table,2,0),EDATE(first_payment_date,(A331-1)*VLOOKUP(payment_frequency,periodic_table,2,0)))))</f>
        <v/>
      </c>
      <c r="C331" s="12" t="str">
        <f t="shared" si="25"/>
        <v/>
      </c>
      <c r="D331" s="27">
        <f t="shared" si="26"/>
        <v>0</v>
      </c>
      <c r="E331" s="28"/>
      <c r="F331" s="12" t="str">
        <f t="shared" si="27"/>
        <v/>
      </c>
      <c r="G331" s="12" t="str">
        <f t="shared" si="28"/>
        <v/>
      </c>
      <c r="H331" s="33" t="str">
        <f t="shared" si="29"/>
        <v/>
      </c>
    </row>
    <row r="332" spans="1:8" x14ac:dyDescent="0.25">
      <c r="A332" s="9" t="str">
        <f t="shared" si="30"/>
        <v/>
      </c>
      <c r="B332" s="10" t="str">
        <f>IF($D$10="End of the Period",IF(A332="","",IF(OR(payment_frequency="Weekly",payment_frequency="Bi-weekly",payment_frequency="Semi-monthly"),first_payment_date+A332*VLOOKUP(payment_frequency,periodic_table,2,0),EDATE(first_payment_date,A332*VLOOKUP(payment_frequency,periodic_table,2,0)))),IF(A332="","",IF(OR(payment_frequency="Weekly",payment_frequency="Bi-weekly",payment_frequency="Semi-monthly"),first_payment_date+(A332-1)*VLOOKUP(payment_frequency,periodic_table,2,0),EDATE(first_payment_date,(A332-1)*VLOOKUP(payment_frequency,periodic_table,2,0)))))</f>
        <v/>
      </c>
      <c r="C332" s="12" t="str">
        <f t="shared" si="25"/>
        <v/>
      </c>
      <c r="D332" s="27">
        <f t="shared" si="26"/>
        <v>0</v>
      </c>
      <c r="E332" s="28"/>
      <c r="F332" s="12" t="str">
        <f t="shared" si="27"/>
        <v/>
      </c>
      <c r="G332" s="12" t="str">
        <f t="shared" si="28"/>
        <v/>
      </c>
      <c r="H332" s="33" t="str">
        <f t="shared" si="29"/>
        <v/>
      </c>
    </row>
    <row r="333" spans="1:8" x14ac:dyDescent="0.25">
      <c r="A333" s="9" t="str">
        <f t="shared" si="30"/>
        <v/>
      </c>
      <c r="B333" s="10" t="str">
        <f>IF($D$10="End of the Period",IF(A333="","",IF(OR(payment_frequency="Weekly",payment_frequency="Bi-weekly",payment_frequency="Semi-monthly"),first_payment_date+A333*VLOOKUP(payment_frequency,periodic_table,2,0),EDATE(first_payment_date,A333*VLOOKUP(payment_frequency,periodic_table,2,0)))),IF(A333="","",IF(OR(payment_frequency="Weekly",payment_frequency="Bi-weekly",payment_frequency="Semi-monthly"),first_payment_date+(A333-1)*VLOOKUP(payment_frequency,periodic_table,2,0),EDATE(first_payment_date,(A333-1)*VLOOKUP(payment_frequency,periodic_table,2,0)))))</f>
        <v/>
      </c>
      <c r="C333" s="12" t="str">
        <f t="shared" si="25"/>
        <v/>
      </c>
      <c r="D333" s="27">
        <f t="shared" si="26"/>
        <v>0</v>
      </c>
      <c r="E333" s="28"/>
      <c r="F333" s="12" t="str">
        <f t="shared" si="27"/>
        <v/>
      </c>
      <c r="G333" s="12" t="str">
        <f t="shared" si="28"/>
        <v/>
      </c>
      <c r="H333" s="33" t="str">
        <f t="shared" si="29"/>
        <v/>
      </c>
    </row>
    <row r="334" spans="1:8" x14ac:dyDescent="0.25">
      <c r="A334" s="9" t="str">
        <f t="shared" si="30"/>
        <v/>
      </c>
      <c r="B334" s="10" t="str">
        <f>IF($D$10="End of the Period",IF(A334="","",IF(OR(payment_frequency="Weekly",payment_frequency="Bi-weekly",payment_frequency="Semi-monthly"),first_payment_date+A334*VLOOKUP(payment_frequency,periodic_table,2,0),EDATE(first_payment_date,A334*VLOOKUP(payment_frequency,periodic_table,2,0)))),IF(A334="","",IF(OR(payment_frequency="Weekly",payment_frequency="Bi-weekly",payment_frequency="Semi-monthly"),first_payment_date+(A334-1)*VLOOKUP(payment_frequency,periodic_table,2,0),EDATE(first_payment_date,(A334-1)*VLOOKUP(payment_frequency,periodic_table,2,0)))))</f>
        <v/>
      </c>
      <c r="C334" s="12" t="str">
        <f t="shared" si="25"/>
        <v/>
      </c>
      <c r="D334" s="27">
        <f t="shared" si="26"/>
        <v>0</v>
      </c>
      <c r="E334" s="28"/>
      <c r="F334" s="12" t="str">
        <f t="shared" si="27"/>
        <v/>
      </c>
      <c r="G334" s="12" t="str">
        <f t="shared" si="28"/>
        <v/>
      </c>
      <c r="H334" s="33" t="str">
        <f t="shared" si="29"/>
        <v/>
      </c>
    </row>
    <row r="335" spans="1:8" x14ac:dyDescent="0.25">
      <c r="A335" s="9" t="str">
        <f t="shared" si="30"/>
        <v/>
      </c>
      <c r="B335" s="10" t="str">
        <f>IF($D$10="End of the Period",IF(A335="","",IF(OR(payment_frequency="Weekly",payment_frequency="Bi-weekly",payment_frequency="Semi-monthly"),first_payment_date+A335*VLOOKUP(payment_frequency,periodic_table,2,0),EDATE(first_payment_date,A335*VLOOKUP(payment_frequency,periodic_table,2,0)))),IF(A335="","",IF(OR(payment_frequency="Weekly",payment_frequency="Bi-weekly",payment_frequency="Semi-monthly"),first_payment_date+(A335-1)*VLOOKUP(payment_frequency,periodic_table,2,0),EDATE(first_payment_date,(A335-1)*VLOOKUP(payment_frequency,periodic_table,2,0)))))</f>
        <v/>
      </c>
      <c r="C335" s="12" t="str">
        <f t="shared" si="25"/>
        <v/>
      </c>
      <c r="D335" s="27">
        <f t="shared" si="26"/>
        <v>0</v>
      </c>
      <c r="E335" s="28"/>
      <c r="F335" s="12" t="str">
        <f t="shared" si="27"/>
        <v/>
      </c>
      <c r="G335" s="12" t="str">
        <f t="shared" si="28"/>
        <v/>
      </c>
      <c r="H335" s="33" t="str">
        <f t="shared" si="29"/>
        <v/>
      </c>
    </row>
    <row r="336" spans="1:8" x14ac:dyDescent="0.25">
      <c r="A336" s="9" t="str">
        <f t="shared" si="30"/>
        <v/>
      </c>
      <c r="B336" s="10" t="str">
        <f>IF($D$10="End of the Period",IF(A336="","",IF(OR(payment_frequency="Weekly",payment_frequency="Bi-weekly",payment_frequency="Semi-monthly"),first_payment_date+A336*VLOOKUP(payment_frequency,periodic_table,2,0),EDATE(first_payment_date,A336*VLOOKUP(payment_frequency,periodic_table,2,0)))),IF(A336="","",IF(OR(payment_frequency="Weekly",payment_frequency="Bi-weekly",payment_frequency="Semi-monthly"),first_payment_date+(A336-1)*VLOOKUP(payment_frequency,periodic_table,2,0),EDATE(first_payment_date,(A336-1)*VLOOKUP(payment_frequency,periodic_table,2,0)))))</f>
        <v/>
      </c>
      <c r="C336" s="12" t="str">
        <f t="shared" si="25"/>
        <v/>
      </c>
      <c r="D336" s="27">
        <f t="shared" si="26"/>
        <v>0</v>
      </c>
      <c r="E336" s="28"/>
      <c r="F336" s="12" t="str">
        <f t="shared" si="27"/>
        <v/>
      </c>
      <c r="G336" s="12" t="str">
        <f t="shared" si="28"/>
        <v/>
      </c>
      <c r="H336" s="33" t="str">
        <f t="shared" si="29"/>
        <v/>
      </c>
    </row>
    <row r="337" spans="1:8" x14ac:dyDescent="0.25">
      <c r="A337" s="9" t="str">
        <f t="shared" si="30"/>
        <v/>
      </c>
      <c r="B337" s="10" t="str">
        <f>IF($D$10="End of the Period",IF(A337="","",IF(OR(payment_frequency="Weekly",payment_frequency="Bi-weekly",payment_frequency="Semi-monthly"),first_payment_date+A337*VLOOKUP(payment_frequency,periodic_table,2,0),EDATE(first_payment_date,A337*VLOOKUP(payment_frequency,periodic_table,2,0)))),IF(A337="","",IF(OR(payment_frequency="Weekly",payment_frequency="Bi-weekly",payment_frequency="Semi-monthly"),first_payment_date+(A337-1)*VLOOKUP(payment_frequency,periodic_table,2,0),EDATE(first_payment_date,(A337-1)*VLOOKUP(payment_frequency,periodic_table,2,0)))))</f>
        <v/>
      </c>
      <c r="C337" s="12" t="str">
        <f t="shared" si="25"/>
        <v/>
      </c>
      <c r="D337" s="27">
        <f t="shared" si="26"/>
        <v>0</v>
      </c>
      <c r="E337" s="28"/>
      <c r="F337" s="12" t="str">
        <f t="shared" si="27"/>
        <v/>
      </c>
      <c r="G337" s="12" t="str">
        <f t="shared" si="28"/>
        <v/>
      </c>
      <c r="H337" s="33" t="str">
        <f t="shared" si="29"/>
        <v/>
      </c>
    </row>
    <row r="338" spans="1:8" x14ac:dyDescent="0.25">
      <c r="A338" s="9" t="str">
        <f t="shared" si="30"/>
        <v/>
      </c>
      <c r="B338" s="10" t="str">
        <f>IF($D$10="End of the Period",IF(A338="","",IF(OR(payment_frequency="Weekly",payment_frequency="Bi-weekly",payment_frequency="Semi-monthly"),first_payment_date+A338*VLOOKUP(payment_frequency,periodic_table,2,0),EDATE(first_payment_date,A338*VLOOKUP(payment_frequency,periodic_table,2,0)))),IF(A338="","",IF(OR(payment_frequency="Weekly",payment_frequency="Bi-weekly",payment_frequency="Semi-monthly"),first_payment_date+(A338-1)*VLOOKUP(payment_frequency,periodic_table,2,0),EDATE(first_payment_date,(A338-1)*VLOOKUP(payment_frequency,periodic_table,2,0)))))</f>
        <v/>
      </c>
      <c r="C338" s="12" t="str">
        <f t="shared" si="25"/>
        <v/>
      </c>
      <c r="D338" s="27">
        <f t="shared" si="26"/>
        <v>0</v>
      </c>
      <c r="E338" s="28"/>
      <c r="F338" s="12" t="str">
        <f t="shared" si="27"/>
        <v/>
      </c>
      <c r="G338" s="12" t="str">
        <f t="shared" si="28"/>
        <v/>
      </c>
      <c r="H338" s="33" t="str">
        <f t="shared" si="29"/>
        <v/>
      </c>
    </row>
    <row r="339" spans="1:8" x14ac:dyDescent="0.25">
      <c r="A339" s="9" t="str">
        <f t="shared" si="30"/>
        <v/>
      </c>
      <c r="B339" s="10" t="str">
        <f>IF($D$10="End of the Period",IF(A339="","",IF(OR(payment_frequency="Weekly",payment_frequency="Bi-weekly",payment_frequency="Semi-monthly"),first_payment_date+A339*VLOOKUP(payment_frequency,periodic_table,2,0),EDATE(first_payment_date,A339*VLOOKUP(payment_frequency,periodic_table,2,0)))),IF(A339="","",IF(OR(payment_frequency="Weekly",payment_frequency="Bi-weekly",payment_frequency="Semi-monthly"),first_payment_date+(A339-1)*VLOOKUP(payment_frequency,periodic_table,2,0),EDATE(first_payment_date,(A339-1)*VLOOKUP(payment_frequency,periodic_table,2,0)))))</f>
        <v/>
      </c>
      <c r="C339" s="12" t="str">
        <f t="shared" si="25"/>
        <v/>
      </c>
      <c r="D339" s="27">
        <f t="shared" si="26"/>
        <v>0</v>
      </c>
      <c r="E339" s="28"/>
      <c r="F339" s="12" t="str">
        <f t="shared" si="27"/>
        <v/>
      </c>
      <c r="G339" s="12" t="str">
        <f t="shared" si="28"/>
        <v/>
      </c>
      <c r="H339" s="33" t="str">
        <f t="shared" si="29"/>
        <v/>
      </c>
    </row>
    <row r="340" spans="1:8" x14ac:dyDescent="0.25">
      <c r="A340" s="9" t="str">
        <f t="shared" si="30"/>
        <v/>
      </c>
      <c r="B340" s="10" t="str">
        <f>IF($D$10="End of the Period",IF(A340="","",IF(OR(payment_frequency="Weekly",payment_frequency="Bi-weekly",payment_frequency="Semi-monthly"),first_payment_date+A340*VLOOKUP(payment_frequency,periodic_table,2,0),EDATE(first_payment_date,A340*VLOOKUP(payment_frequency,periodic_table,2,0)))),IF(A340="","",IF(OR(payment_frequency="Weekly",payment_frequency="Bi-weekly",payment_frequency="Semi-monthly"),first_payment_date+(A340-1)*VLOOKUP(payment_frequency,periodic_table,2,0),EDATE(first_payment_date,(A340-1)*VLOOKUP(payment_frequency,periodic_table,2,0)))))</f>
        <v/>
      </c>
      <c r="C340" s="12" t="str">
        <f t="shared" si="25"/>
        <v/>
      </c>
      <c r="D340" s="27">
        <f t="shared" si="26"/>
        <v>0</v>
      </c>
      <c r="E340" s="28"/>
      <c r="F340" s="12" t="str">
        <f t="shared" si="27"/>
        <v/>
      </c>
      <c r="G340" s="12" t="str">
        <f t="shared" si="28"/>
        <v/>
      </c>
      <c r="H340" s="33" t="str">
        <f t="shared" si="29"/>
        <v/>
      </c>
    </row>
    <row r="341" spans="1:8" x14ac:dyDescent="0.25">
      <c r="A341" s="9" t="str">
        <f t="shared" si="30"/>
        <v/>
      </c>
      <c r="B341" s="10" t="str">
        <f>IF($D$10="End of the Period",IF(A341="","",IF(OR(payment_frequency="Weekly",payment_frequency="Bi-weekly",payment_frequency="Semi-monthly"),first_payment_date+A341*VLOOKUP(payment_frequency,periodic_table,2,0),EDATE(first_payment_date,A341*VLOOKUP(payment_frequency,periodic_table,2,0)))),IF(A341="","",IF(OR(payment_frequency="Weekly",payment_frequency="Bi-weekly",payment_frequency="Semi-monthly"),first_payment_date+(A341-1)*VLOOKUP(payment_frequency,periodic_table,2,0),EDATE(first_payment_date,(A341-1)*VLOOKUP(payment_frequency,periodic_table,2,0)))))</f>
        <v/>
      </c>
      <c r="C341" s="12" t="str">
        <f t="shared" si="25"/>
        <v/>
      </c>
      <c r="D341" s="27">
        <f t="shared" si="26"/>
        <v>0</v>
      </c>
      <c r="E341" s="28"/>
      <c r="F341" s="12" t="str">
        <f t="shared" si="27"/>
        <v/>
      </c>
      <c r="G341" s="12" t="str">
        <f t="shared" si="28"/>
        <v/>
      </c>
      <c r="H341" s="33" t="str">
        <f t="shared" si="29"/>
        <v/>
      </c>
    </row>
    <row r="342" spans="1:8" x14ac:dyDescent="0.25">
      <c r="A342" s="9" t="str">
        <f t="shared" si="30"/>
        <v/>
      </c>
      <c r="B342" s="10" t="str">
        <f>IF($D$10="End of the Period",IF(A342="","",IF(OR(payment_frequency="Weekly",payment_frequency="Bi-weekly",payment_frequency="Semi-monthly"),first_payment_date+A342*VLOOKUP(payment_frequency,periodic_table,2,0),EDATE(first_payment_date,A342*VLOOKUP(payment_frequency,periodic_table,2,0)))),IF(A342="","",IF(OR(payment_frequency="Weekly",payment_frequency="Bi-weekly",payment_frequency="Semi-monthly"),first_payment_date+(A342-1)*VLOOKUP(payment_frequency,periodic_table,2,0),EDATE(first_payment_date,(A342-1)*VLOOKUP(payment_frequency,periodic_table,2,0)))))</f>
        <v/>
      </c>
      <c r="C342" s="12" t="str">
        <f t="shared" si="25"/>
        <v/>
      </c>
      <c r="D342" s="27">
        <f t="shared" si="26"/>
        <v>0</v>
      </c>
      <c r="E342" s="28"/>
      <c r="F342" s="12" t="str">
        <f t="shared" si="27"/>
        <v/>
      </c>
      <c r="G342" s="12" t="str">
        <f t="shared" si="28"/>
        <v/>
      </c>
      <c r="H342" s="33" t="str">
        <f t="shared" si="29"/>
        <v/>
      </c>
    </row>
    <row r="343" spans="1:8" x14ac:dyDescent="0.25">
      <c r="A343" s="9" t="str">
        <f t="shared" si="30"/>
        <v/>
      </c>
      <c r="B343" s="10" t="str">
        <f>IF($D$10="End of the Period",IF(A343="","",IF(OR(payment_frequency="Weekly",payment_frequency="Bi-weekly",payment_frequency="Semi-monthly"),first_payment_date+A343*VLOOKUP(payment_frequency,periodic_table,2,0),EDATE(first_payment_date,A343*VLOOKUP(payment_frequency,periodic_table,2,0)))),IF(A343="","",IF(OR(payment_frequency="Weekly",payment_frequency="Bi-weekly",payment_frequency="Semi-monthly"),first_payment_date+(A343-1)*VLOOKUP(payment_frequency,periodic_table,2,0),EDATE(first_payment_date,(A343-1)*VLOOKUP(payment_frequency,periodic_table,2,0)))))</f>
        <v/>
      </c>
      <c r="C343" s="12" t="str">
        <f t="shared" si="25"/>
        <v/>
      </c>
      <c r="D343" s="27">
        <f t="shared" si="26"/>
        <v>0</v>
      </c>
      <c r="E343" s="28"/>
      <c r="F343" s="12" t="str">
        <f t="shared" si="27"/>
        <v/>
      </c>
      <c r="G343" s="12" t="str">
        <f t="shared" si="28"/>
        <v/>
      </c>
      <c r="H343" s="33" t="str">
        <f t="shared" si="29"/>
        <v/>
      </c>
    </row>
    <row r="344" spans="1:8" x14ac:dyDescent="0.25">
      <c r="A344" s="9" t="str">
        <f t="shared" si="30"/>
        <v/>
      </c>
      <c r="B344" s="10" t="str">
        <f>IF($D$10="End of the Period",IF(A344="","",IF(OR(payment_frequency="Weekly",payment_frequency="Bi-weekly",payment_frequency="Semi-monthly"),first_payment_date+A344*VLOOKUP(payment_frequency,periodic_table,2,0),EDATE(first_payment_date,A344*VLOOKUP(payment_frequency,periodic_table,2,0)))),IF(A344="","",IF(OR(payment_frequency="Weekly",payment_frequency="Bi-weekly",payment_frequency="Semi-monthly"),first_payment_date+(A344-1)*VLOOKUP(payment_frequency,periodic_table,2,0),EDATE(first_payment_date,(A344-1)*VLOOKUP(payment_frequency,periodic_table,2,0)))))</f>
        <v/>
      </c>
      <c r="C344" s="12" t="str">
        <f t="shared" ref="C344:C407" si="31">IF(A344="","",IF(H343&lt;payment,H343*(1+rate),payment))</f>
        <v/>
      </c>
      <c r="D344" s="27">
        <f t="shared" ref="D344:D407" si="32">IFERROR(IF(H343-C344&lt;$D$13,0,IF(A344=$D$15,$D$13,IF(A344&lt;$D$15,0,IF(MOD(A344-$D$15,$D$18)=0,$D$13,0)))),0)</f>
        <v>0</v>
      </c>
      <c r="E344" s="28"/>
      <c r="F344" s="12" t="str">
        <f t="shared" ref="F344:F407" si="33">IF(AND(payment_type=1,A344=1),0,IF(A344="","",H343*rate))</f>
        <v/>
      </c>
      <c r="G344" s="12" t="str">
        <f t="shared" si="28"/>
        <v/>
      </c>
      <c r="H344" s="33" t="str">
        <f t="shared" si="29"/>
        <v/>
      </c>
    </row>
    <row r="345" spans="1:8" x14ac:dyDescent="0.25">
      <c r="A345" s="9" t="str">
        <f t="shared" si="30"/>
        <v/>
      </c>
      <c r="B345" s="10" t="str">
        <f>IF($D$10="End of the Period",IF(A345="","",IF(OR(payment_frequency="Weekly",payment_frequency="Bi-weekly",payment_frequency="Semi-monthly"),first_payment_date+A345*VLOOKUP(payment_frequency,periodic_table,2,0),EDATE(first_payment_date,A345*VLOOKUP(payment_frequency,periodic_table,2,0)))),IF(A345="","",IF(OR(payment_frequency="Weekly",payment_frequency="Bi-weekly",payment_frequency="Semi-monthly"),first_payment_date+(A345-1)*VLOOKUP(payment_frequency,periodic_table,2,0),EDATE(first_payment_date,(A345-1)*VLOOKUP(payment_frequency,periodic_table,2,0)))))</f>
        <v/>
      </c>
      <c r="C345" s="12" t="str">
        <f t="shared" si="31"/>
        <v/>
      </c>
      <c r="D345" s="27">
        <f t="shared" si="32"/>
        <v>0</v>
      </c>
      <c r="E345" s="28"/>
      <c r="F345" s="12" t="str">
        <f t="shared" si="33"/>
        <v/>
      </c>
      <c r="G345" s="12" t="str">
        <f t="shared" ref="G345:G408" si="34">IF(A345="","",C345-F345+D345+E345)</f>
        <v/>
      </c>
      <c r="H345" s="33" t="str">
        <f t="shared" ref="H345:H408" si="35">IFERROR(IF(G345&lt;=0,"",H344-G345),"")</f>
        <v/>
      </c>
    </row>
    <row r="346" spans="1:8" x14ac:dyDescent="0.25">
      <c r="A346" s="9" t="str">
        <f t="shared" si="30"/>
        <v/>
      </c>
      <c r="B346" s="10" t="str">
        <f>IF($D$10="End of the Period",IF(A346="","",IF(OR(payment_frequency="Weekly",payment_frequency="Bi-weekly",payment_frequency="Semi-monthly"),first_payment_date+A346*VLOOKUP(payment_frequency,periodic_table,2,0),EDATE(first_payment_date,A346*VLOOKUP(payment_frequency,periodic_table,2,0)))),IF(A346="","",IF(OR(payment_frequency="Weekly",payment_frequency="Bi-weekly",payment_frequency="Semi-monthly"),first_payment_date+(A346-1)*VLOOKUP(payment_frequency,periodic_table,2,0),EDATE(first_payment_date,(A346-1)*VLOOKUP(payment_frequency,periodic_table,2,0)))))</f>
        <v/>
      </c>
      <c r="C346" s="12" t="str">
        <f t="shared" si="31"/>
        <v/>
      </c>
      <c r="D346" s="27">
        <f t="shared" si="32"/>
        <v>0</v>
      </c>
      <c r="E346" s="28"/>
      <c r="F346" s="12" t="str">
        <f t="shared" si="33"/>
        <v/>
      </c>
      <c r="G346" s="12" t="str">
        <f t="shared" si="34"/>
        <v/>
      </c>
      <c r="H346" s="33" t="str">
        <f t="shared" si="35"/>
        <v/>
      </c>
    </row>
    <row r="347" spans="1:8" x14ac:dyDescent="0.25">
      <c r="A347" s="9" t="str">
        <f t="shared" si="30"/>
        <v/>
      </c>
      <c r="B347" s="10" t="str">
        <f>IF($D$10="End of the Period",IF(A347="","",IF(OR(payment_frequency="Weekly",payment_frequency="Bi-weekly",payment_frequency="Semi-monthly"),first_payment_date+A347*VLOOKUP(payment_frequency,periodic_table,2,0),EDATE(first_payment_date,A347*VLOOKUP(payment_frequency,periodic_table,2,0)))),IF(A347="","",IF(OR(payment_frequency="Weekly",payment_frequency="Bi-weekly",payment_frequency="Semi-monthly"),first_payment_date+(A347-1)*VLOOKUP(payment_frequency,periodic_table,2,0),EDATE(first_payment_date,(A347-1)*VLOOKUP(payment_frequency,periodic_table,2,0)))))</f>
        <v/>
      </c>
      <c r="C347" s="12" t="str">
        <f t="shared" si="31"/>
        <v/>
      </c>
      <c r="D347" s="27">
        <f t="shared" si="32"/>
        <v>0</v>
      </c>
      <c r="E347" s="28"/>
      <c r="F347" s="12" t="str">
        <f t="shared" si="33"/>
        <v/>
      </c>
      <c r="G347" s="12" t="str">
        <f t="shared" si="34"/>
        <v/>
      </c>
      <c r="H347" s="33" t="str">
        <f t="shared" si="35"/>
        <v/>
      </c>
    </row>
    <row r="348" spans="1:8" x14ac:dyDescent="0.25">
      <c r="A348" s="9" t="str">
        <f t="shared" si="30"/>
        <v/>
      </c>
      <c r="B348" s="10" t="str">
        <f>IF($D$10="End of the Period",IF(A348="","",IF(OR(payment_frequency="Weekly",payment_frequency="Bi-weekly",payment_frequency="Semi-monthly"),first_payment_date+A348*VLOOKUP(payment_frequency,periodic_table,2,0),EDATE(first_payment_date,A348*VLOOKUP(payment_frequency,periodic_table,2,0)))),IF(A348="","",IF(OR(payment_frequency="Weekly",payment_frequency="Bi-weekly",payment_frequency="Semi-monthly"),first_payment_date+(A348-1)*VLOOKUP(payment_frequency,periodic_table,2,0),EDATE(first_payment_date,(A348-1)*VLOOKUP(payment_frequency,periodic_table,2,0)))))</f>
        <v/>
      </c>
      <c r="C348" s="12" t="str">
        <f t="shared" si="31"/>
        <v/>
      </c>
      <c r="D348" s="27">
        <f t="shared" si="32"/>
        <v>0</v>
      </c>
      <c r="E348" s="28"/>
      <c r="F348" s="12" t="str">
        <f t="shared" si="33"/>
        <v/>
      </c>
      <c r="G348" s="12" t="str">
        <f t="shared" si="34"/>
        <v/>
      </c>
      <c r="H348" s="33" t="str">
        <f t="shared" si="35"/>
        <v/>
      </c>
    </row>
    <row r="349" spans="1:8" x14ac:dyDescent="0.25">
      <c r="A349" s="9" t="str">
        <f t="shared" si="30"/>
        <v/>
      </c>
      <c r="B349" s="10" t="str">
        <f>IF($D$10="End of the Period",IF(A349="","",IF(OR(payment_frequency="Weekly",payment_frequency="Bi-weekly",payment_frequency="Semi-monthly"),first_payment_date+A349*VLOOKUP(payment_frequency,periodic_table,2,0),EDATE(first_payment_date,A349*VLOOKUP(payment_frequency,periodic_table,2,0)))),IF(A349="","",IF(OR(payment_frequency="Weekly",payment_frequency="Bi-weekly",payment_frequency="Semi-monthly"),first_payment_date+(A349-1)*VLOOKUP(payment_frequency,periodic_table,2,0),EDATE(first_payment_date,(A349-1)*VLOOKUP(payment_frequency,periodic_table,2,0)))))</f>
        <v/>
      </c>
      <c r="C349" s="12" t="str">
        <f t="shared" si="31"/>
        <v/>
      </c>
      <c r="D349" s="27">
        <f t="shared" si="32"/>
        <v>0</v>
      </c>
      <c r="E349" s="28"/>
      <c r="F349" s="12" t="str">
        <f t="shared" si="33"/>
        <v/>
      </c>
      <c r="G349" s="12" t="str">
        <f t="shared" si="34"/>
        <v/>
      </c>
      <c r="H349" s="33" t="str">
        <f t="shared" si="35"/>
        <v/>
      </c>
    </row>
    <row r="350" spans="1:8" x14ac:dyDescent="0.25">
      <c r="A350" s="9" t="str">
        <f t="shared" si="30"/>
        <v/>
      </c>
      <c r="B350" s="10" t="str">
        <f>IF($D$10="End of the Period",IF(A350="","",IF(OR(payment_frequency="Weekly",payment_frequency="Bi-weekly",payment_frequency="Semi-monthly"),first_payment_date+A350*VLOOKUP(payment_frequency,periodic_table,2,0),EDATE(first_payment_date,A350*VLOOKUP(payment_frequency,periodic_table,2,0)))),IF(A350="","",IF(OR(payment_frequency="Weekly",payment_frequency="Bi-weekly",payment_frequency="Semi-monthly"),first_payment_date+(A350-1)*VLOOKUP(payment_frequency,periodic_table,2,0),EDATE(first_payment_date,(A350-1)*VLOOKUP(payment_frequency,periodic_table,2,0)))))</f>
        <v/>
      </c>
      <c r="C350" s="12" t="str">
        <f t="shared" si="31"/>
        <v/>
      </c>
      <c r="D350" s="27">
        <f t="shared" si="32"/>
        <v>0</v>
      </c>
      <c r="E350" s="28"/>
      <c r="F350" s="12" t="str">
        <f t="shared" si="33"/>
        <v/>
      </c>
      <c r="G350" s="12" t="str">
        <f t="shared" si="34"/>
        <v/>
      </c>
      <c r="H350" s="33" t="str">
        <f t="shared" si="35"/>
        <v/>
      </c>
    </row>
    <row r="351" spans="1:8" x14ac:dyDescent="0.25">
      <c r="A351" s="9" t="str">
        <f t="shared" si="30"/>
        <v/>
      </c>
      <c r="B351" s="10" t="str">
        <f>IF($D$10="End of the Period",IF(A351="","",IF(OR(payment_frequency="Weekly",payment_frequency="Bi-weekly",payment_frequency="Semi-monthly"),first_payment_date+A351*VLOOKUP(payment_frequency,periodic_table,2,0),EDATE(first_payment_date,A351*VLOOKUP(payment_frequency,periodic_table,2,0)))),IF(A351="","",IF(OR(payment_frequency="Weekly",payment_frequency="Bi-weekly",payment_frequency="Semi-monthly"),first_payment_date+(A351-1)*VLOOKUP(payment_frequency,periodic_table,2,0),EDATE(first_payment_date,(A351-1)*VLOOKUP(payment_frequency,periodic_table,2,0)))))</f>
        <v/>
      </c>
      <c r="C351" s="12" t="str">
        <f t="shared" si="31"/>
        <v/>
      </c>
      <c r="D351" s="27">
        <f t="shared" si="32"/>
        <v>0</v>
      </c>
      <c r="E351" s="28"/>
      <c r="F351" s="12" t="str">
        <f t="shared" si="33"/>
        <v/>
      </c>
      <c r="G351" s="12" t="str">
        <f t="shared" si="34"/>
        <v/>
      </c>
      <c r="H351" s="33" t="str">
        <f t="shared" si="35"/>
        <v/>
      </c>
    </row>
    <row r="352" spans="1:8" x14ac:dyDescent="0.25">
      <c r="A352" s="9" t="str">
        <f t="shared" si="30"/>
        <v/>
      </c>
      <c r="B352" s="10" t="str">
        <f>IF($D$10="End of the Period",IF(A352="","",IF(OR(payment_frequency="Weekly",payment_frequency="Bi-weekly",payment_frequency="Semi-monthly"),first_payment_date+A352*VLOOKUP(payment_frequency,periodic_table,2,0),EDATE(first_payment_date,A352*VLOOKUP(payment_frequency,periodic_table,2,0)))),IF(A352="","",IF(OR(payment_frequency="Weekly",payment_frequency="Bi-weekly",payment_frequency="Semi-monthly"),first_payment_date+(A352-1)*VLOOKUP(payment_frequency,periodic_table,2,0),EDATE(first_payment_date,(A352-1)*VLOOKUP(payment_frequency,periodic_table,2,0)))))</f>
        <v/>
      </c>
      <c r="C352" s="12" t="str">
        <f t="shared" si="31"/>
        <v/>
      </c>
      <c r="D352" s="27">
        <f t="shared" si="32"/>
        <v>0</v>
      </c>
      <c r="E352" s="28"/>
      <c r="F352" s="12" t="str">
        <f t="shared" si="33"/>
        <v/>
      </c>
      <c r="G352" s="12" t="str">
        <f t="shared" si="34"/>
        <v/>
      </c>
      <c r="H352" s="33" t="str">
        <f t="shared" si="35"/>
        <v/>
      </c>
    </row>
    <row r="353" spans="1:8" x14ac:dyDescent="0.25">
      <c r="A353" s="9" t="str">
        <f t="shared" si="30"/>
        <v/>
      </c>
      <c r="B353" s="10" t="str">
        <f>IF($D$10="End of the Period",IF(A353="","",IF(OR(payment_frequency="Weekly",payment_frequency="Bi-weekly",payment_frequency="Semi-monthly"),first_payment_date+A353*VLOOKUP(payment_frequency,periodic_table,2,0),EDATE(first_payment_date,A353*VLOOKUP(payment_frequency,periodic_table,2,0)))),IF(A353="","",IF(OR(payment_frequency="Weekly",payment_frequency="Bi-weekly",payment_frequency="Semi-monthly"),first_payment_date+(A353-1)*VLOOKUP(payment_frequency,periodic_table,2,0),EDATE(first_payment_date,(A353-1)*VLOOKUP(payment_frequency,periodic_table,2,0)))))</f>
        <v/>
      </c>
      <c r="C353" s="12" t="str">
        <f t="shared" si="31"/>
        <v/>
      </c>
      <c r="D353" s="27">
        <f t="shared" si="32"/>
        <v>0</v>
      </c>
      <c r="E353" s="28"/>
      <c r="F353" s="12" t="str">
        <f t="shared" si="33"/>
        <v/>
      </c>
      <c r="G353" s="12" t="str">
        <f t="shared" si="34"/>
        <v/>
      </c>
      <c r="H353" s="33" t="str">
        <f t="shared" si="35"/>
        <v/>
      </c>
    </row>
    <row r="354" spans="1:8" x14ac:dyDescent="0.25">
      <c r="A354" s="9" t="str">
        <f t="shared" si="30"/>
        <v/>
      </c>
      <c r="B354" s="10" t="str">
        <f>IF($D$10="End of the Period",IF(A354="","",IF(OR(payment_frequency="Weekly",payment_frequency="Bi-weekly",payment_frequency="Semi-monthly"),first_payment_date+A354*VLOOKUP(payment_frequency,periodic_table,2,0),EDATE(first_payment_date,A354*VLOOKUP(payment_frequency,periodic_table,2,0)))),IF(A354="","",IF(OR(payment_frequency="Weekly",payment_frequency="Bi-weekly",payment_frequency="Semi-monthly"),first_payment_date+(A354-1)*VLOOKUP(payment_frequency,periodic_table,2,0),EDATE(first_payment_date,(A354-1)*VLOOKUP(payment_frequency,periodic_table,2,0)))))</f>
        <v/>
      </c>
      <c r="C354" s="12" t="str">
        <f t="shared" si="31"/>
        <v/>
      </c>
      <c r="D354" s="27">
        <f t="shared" si="32"/>
        <v>0</v>
      </c>
      <c r="E354" s="28"/>
      <c r="F354" s="12" t="str">
        <f t="shared" si="33"/>
        <v/>
      </c>
      <c r="G354" s="12" t="str">
        <f t="shared" si="34"/>
        <v/>
      </c>
      <c r="H354" s="33" t="str">
        <f t="shared" si="35"/>
        <v/>
      </c>
    </row>
    <row r="355" spans="1:8" x14ac:dyDescent="0.25">
      <c r="A355" s="9" t="str">
        <f t="shared" si="30"/>
        <v/>
      </c>
      <c r="B355" s="10" t="str">
        <f>IF($D$10="End of the Period",IF(A355="","",IF(OR(payment_frequency="Weekly",payment_frequency="Bi-weekly",payment_frequency="Semi-monthly"),first_payment_date+A355*VLOOKUP(payment_frequency,periodic_table,2,0),EDATE(first_payment_date,A355*VLOOKUP(payment_frequency,periodic_table,2,0)))),IF(A355="","",IF(OR(payment_frequency="Weekly",payment_frequency="Bi-weekly",payment_frequency="Semi-monthly"),first_payment_date+(A355-1)*VLOOKUP(payment_frequency,periodic_table,2,0),EDATE(first_payment_date,(A355-1)*VLOOKUP(payment_frequency,periodic_table,2,0)))))</f>
        <v/>
      </c>
      <c r="C355" s="12" t="str">
        <f t="shared" si="31"/>
        <v/>
      </c>
      <c r="D355" s="27">
        <f t="shared" si="32"/>
        <v>0</v>
      </c>
      <c r="E355" s="28"/>
      <c r="F355" s="12" t="str">
        <f t="shared" si="33"/>
        <v/>
      </c>
      <c r="G355" s="12" t="str">
        <f t="shared" si="34"/>
        <v/>
      </c>
      <c r="H355" s="33" t="str">
        <f t="shared" si="35"/>
        <v/>
      </c>
    </row>
    <row r="356" spans="1:8" x14ac:dyDescent="0.25">
      <c r="A356" s="9" t="str">
        <f t="shared" si="30"/>
        <v/>
      </c>
      <c r="B356" s="10" t="str">
        <f>IF($D$10="End of the Period",IF(A356="","",IF(OR(payment_frequency="Weekly",payment_frequency="Bi-weekly",payment_frequency="Semi-monthly"),first_payment_date+A356*VLOOKUP(payment_frequency,periodic_table,2,0),EDATE(first_payment_date,A356*VLOOKUP(payment_frequency,periodic_table,2,0)))),IF(A356="","",IF(OR(payment_frequency="Weekly",payment_frequency="Bi-weekly",payment_frequency="Semi-monthly"),first_payment_date+(A356-1)*VLOOKUP(payment_frequency,periodic_table,2,0),EDATE(first_payment_date,(A356-1)*VLOOKUP(payment_frequency,periodic_table,2,0)))))</f>
        <v/>
      </c>
      <c r="C356" s="12" t="str">
        <f t="shared" si="31"/>
        <v/>
      </c>
      <c r="D356" s="27">
        <f t="shared" si="32"/>
        <v>0</v>
      </c>
      <c r="E356" s="28"/>
      <c r="F356" s="12" t="str">
        <f t="shared" si="33"/>
        <v/>
      </c>
      <c r="G356" s="12" t="str">
        <f t="shared" si="34"/>
        <v/>
      </c>
      <c r="H356" s="33" t="str">
        <f t="shared" si="35"/>
        <v/>
      </c>
    </row>
    <row r="357" spans="1:8" x14ac:dyDescent="0.25">
      <c r="A357" s="9" t="str">
        <f t="shared" si="30"/>
        <v/>
      </c>
      <c r="B357" s="10" t="str">
        <f>IF($D$10="End of the Period",IF(A357="","",IF(OR(payment_frequency="Weekly",payment_frequency="Bi-weekly",payment_frequency="Semi-monthly"),first_payment_date+A357*VLOOKUP(payment_frequency,periodic_table,2,0),EDATE(first_payment_date,A357*VLOOKUP(payment_frequency,periodic_table,2,0)))),IF(A357="","",IF(OR(payment_frequency="Weekly",payment_frequency="Bi-weekly",payment_frequency="Semi-monthly"),first_payment_date+(A357-1)*VLOOKUP(payment_frequency,periodic_table,2,0),EDATE(first_payment_date,(A357-1)*VLOOKUP(payment_frequency,periodic_table,2,0)))))</f>
        <v/>
      </c>
      <c r="C357" s="12" t="str">
        <f t="shared" si="31"/>
        <v/>
      </c>
      <c r="D357" s="27">
        <f t="shared" si="32"/>
        <v>0</v>
      </c>
      <c r="E357" s="28"/>
      <c r="F357" s="12" t="str">
        <f t="shared" si="33"/>
        <v/>
      </c>
      <c r="G357" s="12" t="str">
        <f t="shared" si="34"/>
        <v/>
      </c>
      <c r="H357" s="33" t="str">
        <f t="shared" si="35"/>
        <v/>
      </c>
    </row>
    <row r="358" spans="1:8" x14ac:dyDescent="0.25">
      <c r="A358" s="9" t="str">
        <f t="shared" si="30"/>
        <v/>
      </c>
      <c r="B358" s="10" t="str">
        <f>IF($D$10="End of the Period",IF(A358="","",IF(OR(payment_frequency="Weekly",payment_frequency="Bi-weekly",payment_frequency="Semi-monthly"),first_payment_date+A358*VLOOKUP(payment_frequency,periodic_table,2,0),EDATE(first_payment_date,A358*VLOOKUP(payment_frequency,periodic_table,2,0)))),IF(A358="","",IF(OR(payment_frequency="Weekly",payment_frequency="Bi-weekly",payment_frequency="Semi-monthly"),first_payment_date+(A358-1)*VLOOKUP(payment_frequency,periodic_table,2,0),EDATE(first_payment_date,(A358-1)*VLOOKUP(payment_frequency,periodic_table,2,0)))))</f>
        <v/>
      </c>
      <c r="C358" s="12" t="str">
        <f t="shared" si="31"/>
        <v/>
      </c>
      <c r="D358" s="27">
        <f t="shared" si="32"/>
        <v>0</v>
      </c>
      <c r="E358" s="28"/>
      <c r="F358" s="12" t="str">
        <f t="shared" si="33"/>
        <v/>
      </c>
      <c r="G358" s="12" t="str">
        <f t="shared" si="34"/>
        <v/>
      </c>
      <c r="H358" s="33" t="str">
        <f t="shared" si="35"/>
        <v/>
      </c>
    </row>
    <row r="359" spans="1:8" x14ac:dyDescent="0.25">
      <c r="A359" s="9" t="str">
        <f t="shared" si="30"/>
        <v/>
      </c>
      <c r="B359" s="10" t="str">
        <f>IF($D$10="End of the Period",IF(A359="","",IF(OR(payment_frequency="Weekly",payment_frequency="Bi-weekly",payment_frequency="Semi-monthly"),first_payment_date+A359*VLOOKUP(payment_frequency,periodic_table,2,0),EDATE(first_payment_date,A359*VLOOKUP(payment_frequency,periodic_table,2,0)))),IF(A359="","",IF(OR(payment_frequency="Weekly",payment_frequency="Bi-weekly",payment_frequency="Semi-monthly"),first_payment_date+(A359-1)*VLOOKUP(payment_frequency,periodic_table,2,0),EDATE(first_payment_date,(A359-1)*VLOOKUP(payment_frequency,periodic_table,2,0)))))</f>
        <v/>
      </c>
      <c r="C359" s="12" t="str">
        <f t="shared" si="31"/>
        <v/>
      </c>
      <c r="D359" s="27">
        <f t="shared" si="32"/>
        <v>0</v>
      </c>
      <c r="E359" s="28"/>
      <c r="F359" s="12" t="str">
        <f t="shared" si="33"/>
        <v/>
      </c>
      <c r="G359" s="12" t="str">
        <f t="shared" si="34"/>
        <v/>
      </c>
      <c r="H359" s="33" t="str">
        <f t="shared" si="35"/>
        <v/>
      </c>
    </row>
    <row r="360" spans="1:8" x14ac:dyDescent="0.25">
      <c r="A360" s="9" t="str">
        <f t="shared" si="30"/>
        <v/>
      </c>
      <c r="B360" s="10" t="str">
        <f>IF($D$10="End of the Period",IF(A360="","",IF(OR(payment_frequency="Weekly",payment_frequency="Bi-weekly",payment_frequency="Semi-monthly"),first_payment_date+A360*VLOOKUP(payment_frequency,periodic_table,2,0),EDATE(first_payment_date,A360*VLOOKUP(payment_frequency,periodic_table,2,0)))),IF(A360="","",IF(OR(payment_frequency="Weekly",payment_frequency="Bi-weekly",payment_frequency="Semi-monthly"),first_payment_date+(A360-1)*VLOOKUP(payment_frequency,periodic_table,2,0),EDATE(first_payment_date,(A360-1)*VLOOKUP(payment_frequency,periodic_table,2,0)))))</f>
        <v/>
      </c>
      <c r="C360" s="12" t="str">
        <f t="shared" si="31"/>
        <v/>
      </c>
      <c r="D360" s="27">
        <f t="shared" si="32"/>
        <v>0</v>
      </c>
      <c r="E360" s="28"/>
      <c r="F360" s="12" t="str">
        <f t="shared" si="33"/>
        <v/>
      </c>
      <c r="G360" s="12" t="str">
        <f t="shared" si="34"/>
        <v/>
      </c>
      <c r="H360" s="33" t="str">
        <f t="shared" si="35"/>
        <v/>
      </c>
    </row>
    <row r="361" spans="1:8" x14ac:dyDescent="0.25">
      <c r="A361" s="9" t="str">
        <f t="shared" si="30"/>
        <v/>
      </c>
      <c r="B361" s="10" t="str">
        <f>IF($D$10="End of the Period",IF(A361="","",IF(OR(payment_frequency="Weekly",payment_frequency="Bi-weekly",payment_frequency="Semi-monthly"),first_payment_date+A361*VLOOKUP(payment_frequency,periodic_table,2,0),EDATE(first_payment_date,A361*VLOOKUP(payment_frequency,periodic_table,2,0)))),IF(A361="","",IF(OR(payment_frequency="Weekly",payment_frequency="Bi-weekly",payment_frequency="Semi-monthly"),first_payment_date+(A361-1)*VLOOKUP(payment_frequency,periodic_table,2,0),EDATE(first_payment_date,(A361-1)*VLOOKUP(payment_frequency,periodic_table,2,0)))))</f>
        <v/>
      </c>
      <c r="C361" s="12" t="str">
        <f t="shared" si="31"/>
        <v/>
      </c>
      <c r="D361" s="27">
        <f t="shared" si="32"/>
        <v>0</v>
      </c>
      <c r="E361" s="28"/>
      <c r="F361" s="12" t="str">
        <f t="shared" si="33"/>
        <v/>
      </c>
      <c r="G361" s="12" t="str">
        <f t="shared" si="34"/>
        <v/>
      </c>
      <c r="H361" s="33" t="str">
        <f t="shared" si="35"/>
        <v/>
      </c>
    </row>
    <row r="362" spans="1:8" x14ac:dyDescent="0.25">
      <c r="A362" s="9" t="str">
        <f t="shared" si="30"/>
        <v/>
      </c>
      <c r="B362" s="10" t="str">
        <f>IF($D$10="End of the Period",IF(A362="","",IF(OR(payment_frequency="Weekly",payment_frequency="Bi-weekly",payment_frequency="Semi-monthly"),first_payment_date+A362*VLOOKUP(payment_frequency,periodic_table,2,0),EDATE(first_payment_date,A362*VLOOKUP(payment_frequency,periodic_table,2,0)))),IF(A362="","",IF(OR(payment_frequency="Weekly",payment_frequency="Bi-weekly",payment_frequency="Semi-monthly"),first_payment_date+(A362-1)*VLOOKUP(payment_frequency,periodic_table,2,0),EDATE(first_payment_date,(A362-1)*VLOOKUP(payment_frequency,periodic_table,2,0)))))</f>
        <v/>
      </c>
      <c r="C362" s="12" t="str">
        <f t="shared" si="31"/>
        <v/>
      </c>
      <c r="D362" s="27">
        <f t="shared" si="32"/>
        <v>0</v>
      </c>
      <c r="E362" s="28"/>
      <c r="F362" s="12" t="str">
        <f t="shared" si="33"/>
        <v/>
      </c>
      <c r="G362" s="12" t="str">
        <f t="shared" si="34"/>
        <v/>
      </c>
      <c r="H362" s="33" t="str">
        <f t="shared" si="35"/>
        <v/>
      </c>
    </row>
    <row r="363" spans="1:8" x14ac:dyDescent="0.25">
      <c r="A363" s="9" t="str">
        <f t="shared" si="30"/>
        <v/>
      </c>
      <c r="B363" s="10" t="str">
        <f>IF($D$10="End of the Period",IF(A363="","",IF(OR(payment_frequency="Weekly",payment_frequency="Bi-weekly",payment_frequency="Semi-monthly"),first_payment_date+A363*VLOOKUP(payment_frequency,periodic_table,2,0),EDATE(first_payment_date,A363*VLOOKUP(payment_frequency,periodic_table,2,0)))),IF(A363="","",IF(OR(payment_frequency="Weekly",payment_frequency="Bi-weekly",payment_frequency="Semi-monthly"),first_payment_date+(A363-1)*VLOOKUP(payment_frequency,periodic_table,2,0),EDATE(first_payment_date,(A363-1)*VLOOKUP(payment_frequency,periodic_table,2,0)))))</f>
        <v/>
      </c>
      <c r="C363" s="12" t="str">
        <f t="shared" si="31"/>
        <v/>
      </c>
      <c r="D363" s="27">
        <f t="shared" si="32"/>
        <v>0</v>
      </c>
      <c r="E363" s="28"/>
      <c r="F363" s="12" t="str">
        <f t="shared" si="33"/>
        <v/>
      </c>
      <c r="G363" s="12" t="str">
        <f t="shared" si="34"/>
        <v/>
      </c>
      <c r="H363" s="33" t="str">
        <f t="shared" si="35"/>
        <v/>
      </c>
    </row>
    <row r="364" spans="1:8" x14ac:dyDescent="0.25">
      <c r="A364" s="9" t="str">
        <f t="shared" si="30"/>
        <v/>
      </c>
      <c r="B364" s="10" t="str">
        <f>IF($D$10="End of the Period",IF(A364="","",IF(OR(payment_frequency="Weekly",payment_frequency="Bi-weekly",payment_frequency="Semi-monthly"),first_payment_date+A364*VLOOKUP(payment_frequency,periodic_table,2,0),EDATE(first_payment_date,A364*VLOOKUP(payment_frequency,periodic_table,2,0)))),IF(A364="","",IF(OR(payment_frequency="Weekly",payment_frequency="Bi-weekly",payment_frequency="Semi-monthly"),first_payment_date+(A364-1)*VLOOKUP(payment_frequency,periodic_table,2,0),EDATE(first_payment_date,(A364-1)*VLOOKUP(payment_frequency,periodic_table,2,0)))))</f>
        <v/>
      </c>
      <c r="C364" s="12" t="str">
        <f t="shared" si="31"/>
        <v/>
      </c>
      <c r="D364" s="27">
        <f t="shared" si="32"/>
        <v>0</v>
      </c>
      <c r="E364" s="28"/>
      <c r="F364" s="12" t="str">
        <f t="shared" si="33"/>
        <v/>
      </c>
      <c r="G364" s="12" t="str">
        <f t="shared" si="34"/>
        <v/>
      </c>
      <c r="H364" s="33" t="str">
        <f t="shared" si="35"/>
        <v/>
      </c>
    </row>
    <row r="365" spans="1:8" x14ac:dyDescent="0.25">
      <c r="A365" s="9" t="str">
        <f t="shared" si="30"/>
        <v/>
      </c>
      <c r="B365" s="10" t="str">
        <f>IF($D$10="End of the Period",IF(A365="","",IF(OR(payment_frequency="Weekly",payment_frequency="Bi-weekly",payment_frequency="Semi-monthly"),first_payment_date+A365*VLOOKUP(payment_frequency,periodic_table,2,0),EDATE(first_payment_date,A365*VLOOKUP(payment_frequency,periodic_table,2,0)))),IF(A365="","",IF(OR(payment_frequency="Weekly",payment_frequency="Bi-weekly",payment_frequency="Semi-monthly"),first_payment_date+(A365-1)*VLOOKUP(payment_frequency,periodic_table,2,0),EDATE(first_payment_date,(A365-1)*VLOOKUP(payment_frequency,periodic_table,2,0)))))</f>
        <v/>
      </c>
      <c r="C365" s="12" t="str">
        <f t="shared" si="31"/>
        <v/>
      </c>
      <c r="D365" s="27">
        <f t="shared" si="32"/>
        <v>0</v>
      </c>
      <c r="E365" s="28"/>
      <c r="F365" s="12" t="str">
        <f t="shared" si="33"/>
        <v/>
      </c>
      <c r="G365" s="12" t="str">
        <f t="shared" si="34"/>
        <v/>
      </c>
      <c r="H365" s="33" t="str">
        <f t="shared" si="35"/>
        <v/>
      </c>
    </row>
    <row r="366" spans="1:8" x14ac:dyDescent="0.25">
      <c r="A366" s="9" t="str">
        <f t="shared" si="30"/>
        <v/>
      </c>
      <c r="B366" s="10" t="str">
        <f>IF($D$10="End of the Period",IF(A366="","",IF(OR(payment_frequency="Weekly",payment_frequency="Bi-weekly",payment_frequency="Semi-monthly"),first_payment_date+A366*VLOOKUP(payment_frequency,periodic_table,2,0),EDATE(first_payment_date,A366*VLOOKUP(payment_frequency,periodic_table,2,0)))),IF(A366="","",IF(OR(payment_frequency="Weekly",payment_frequency="Bi-weekly",payment_frequency="Semi-monthly"),first_payment_date+(A366-1)*VLOOKUP(payment_frequency,periodic_table,2,0),EDATE(first_payment_date,(A366-1)*VLOOKUP(payment_frequency,periodic_table,2,0)))))</f>
        <v/>
      </c>
      <c r="C366" s="12" t="str">
        <f t="shared" si="31"/>
        <v/>
      </c>
      <c r="D366" s="27">
        <f t="shared" si="32"/>
        <v>0</v>
      </c>
      <c r="E366" s="28"/>
      <c r="F366" s="12" t="str">
        <f t="shared" si="33"/>
        <v/>
      </c>
      <c r="G366" s="12" t="str">
        <f t="shared" si="34"/>
        <v/>
      </c>
      <c r="H366" s="33" t="str">
        <f t="shared" si="35"/>
        <v/>
      </c>
    </row>
    <row r="367" spans="1:8" x14ac:dyDescent="0.25">
      <c r="A367" s="9" t="str">
        <f t="shared" ref="A367:A430" si="36">IFERROR(IF(H366&lt;=0,"",A366+1),"")</f>
        <v/>
      </c>
      <c r="B367" s="10" t="str">
        <f>IF($D$10="End of the Period",IF(A367="","",IF(OR(payment_frequency="Weekly",payment_frequency="Bi-weekly",payment_frequency="Semi-monthly"),first_payment_date+A367*VLOOKUP(payment_frequency,periodic_table,2,0),EDATE(first_payment_date,A367*VLOOKUP(payment_frequency,periodic_table,2,0)))),IF(A367="","",IF(OR(payment_frequency="Weekly",payment_frequency="Bi-weekly",payment_frequency="Semi-monthly"),first_payment_date+(A367-1)*VLOOKUP(payment_frequency,periodic_table,2,0),EDATE(first_payment_date,(A367-1)*VLOOKUP(payment_frequency,periodic_table,2,0)))))</f>
        <v/>
      </c>
      <c r="C367" s="12" t="str">
        <f t="shared" si="31"/>
        <v/>
      </c>
      <c r="D367" s="27">
        <f t="shared" si="32"/>
        <v>0</v>
      </c>
      <c r="E367" s="28"/>
      <c r="F367" s="12" t="str">
        <f t="shared" si="33"/>
        <v/>
      </c>
      <c r="G367" s="12" t="str">
        <f t="shared" si="34"/>
        <v/>
      </c>
      <c r="H367" s="33" t="str">
        <f t="shared" si="35"/>
        <v/>
      </c>
    </row>
    <row r="368" spans="1:8" x14ac:dyDescent="0.25">
      <c r="A368" s="9" t="str">
        <f t="shared" si="36"/>
        <v/>
      </c>
      <c r="B368" s="10" t="str">
        <f>IF($D$10="End of the Period",IF(A368="","",IF(OR(payment_frequency="Weekly",payment_frequency="Bi-weekly",payment_frequency="Semi-monthly"),first_payment_date+A368*VLOOKUP(payment_frequency,periodic_table,2,0),EDATE(first_payment_date,A368*VLOOKUP(payment_frequency,periodic_table,2,0)))),IF(A368="","",IF(OR(payment_frequency="Weekly",payment_frequency="Bi-weekly",payment_frequency="Semi-monthly"),first_payment_date+(A368-1)*VLOOKUP(payment_frequency,periodic_table,2,0),EDATE(first_payment_date,(A368-1)*VLOOKUP(payment_frequency,periodic_table,2,0)))))</f>
        <v/>
      </c>
      <c r="C368" s="12" t="str">
        <f t="shared" si="31"/>
        <v/>
      </c>
      <c r="D368" s="27">
        <f t="shared" si="32"/>
        <v>0</v>
      </c>
      <c r="E368" s="28"/>
      <c r="F368" s="12" t="str">
        <f t="shared" si="33"/>
        <v/>
      </c>
      <c r="G368" s="12" t="str">
        <f t="shared" si="34"/>
        <v/>
      </c>
      <c r="H368" s="33" t="str">
        <f t="shared" si="35"/>
        <v/>
      </c>
    </row>
    <row r="369" spans="1:8" x14ac:dyDescent="0.25">
      <c r="A369" s="9" t="str">
        <f t="shared" si="36"/>
        <v/>
      </c>
      <c r="B369" s="10" t="str">
        <f>IF($D$10="End of the Period",IF(A369="","",IF(OR(payment_frequency="Weekly",payment_frequency="Bi-weekly",payment_frequency="Semi-monthly"),first_payment_date+A369*VLOOKUP(payment_frequency,periodic_table,2,0),EDATE(first_payment_date,A369*VLOOKUP(payment_frequency,periodic_table,2,0)))),IF(A369="","",IF(OR(payment_frequency="Weekly",payment_frequency="Bi-weekly",payment_frequency="Semi-monthly"),first_payment_date+(A369-1)*VLOOKUP(payment_frequency,periodic_table,2,0),EDATE(first_payment_date,(A369-1)*VLOOKUP(payment_frequency,periodic_table,2,0)))))</f>
        <v/>
      </c>
      <c r="C369" s="12" t="str">
        <f t="shared" si="31"/>
        <v/>
      </c>
      <c r="D369" s="27">
        <f t="shared" si="32"/>
        <v>0</v>
      </c>
      <c r="E369" s="28"/>
      <c r="F369" s="12" t="str">
        <f t="shared" si="33"/>
        <v/>
      </c>
      <c r="G369" s="12" t="str">
        <f t="shared" si="34"/>
        <v/>
      </c>
      <c r="H369" s="33" t="str">
        <f t="shared" si="35"/>
        <v/>
      </c>
    </row>
    <row r="370" spans="1:8" x14ac:dyDescent="0.25">
      <c r="A370" s="9" t="str">
        <f t="shared" si="36"/>
        <v/>
      </c>
      <c r="B370" s="10" t="str">
        <f>IF($D$10="End of the Period",IF(A370="","",IF(OR(payment_frequency="Weekly",payment_frequency="Bi-weekly",payment_frequency="Semi-monthly"),first_payment_date+A370*VLOOKUP(payment_frequency,periodic_table,2,0),EDATE(first_payment_date,A370*VLOOKUP(payment_frequency,periodic_table,2,0)))),IF(A370="","",IF(OR(payment_frequency="Weekly",payment_frequency="Bi-weekly",payment_frequency="Semi-monthly"),first_payment_date+(A370-1)*VLOOKUP(payment_frequency,periodic_table,2,0),EDATE(first_payment_date,(A370-1)*VLOOKUP(payment_frequency,periodic_table,2,0)))))</f>
        <v/>
      </c>
      <c r="C370" s="12" t="str">
        <f t="shared" si="31"/>
        <v/>
      </c>
      <c r="D370" s="27">
        <f t="shared" si="32"/>
        <v>0</v>
      </c>
      <c r="E370" s="28"/>
      <c r="F370" s="12" t="str">
        <f t="shared" si="33"/>
        <v/>
      </c>
      <c r="G370" s="12" t="str">
        <f t="shared" si="34"/>
        <v/>
      </c>
      <c r="H370" s="33" t="str">
        <f t="shared" si="35"/>
        <v/>
      </c>
    </row>
    <row r="371" spans="1:8" x14ac:dyDescent="0.25">
      <c r="A371" s="9" t="str">
        <f t="shared" si="36"/>
        <v/>
      </c>
      <c r="B371" s="10" t="str">
        <f>IF($D$10="End of the Period",IF(A371="","",IF(OR(payment_frequency="Weekly",payment_frequency="Bi-weekly",payment_frequency="Semi-monthly"),first_payment_date+A371*VLOOKUP(payment_frequency,periodic_table,2,0),EDATE(first_payment_date,A371*VLOOKUP(payment_frequency,periodic_table,2,0)))),IF(A371="","",IF(OR(payment_frequency="Weekly",payment_frequency="Bi-weekly",payment_frequency="Semi-monthly"),first_payment_date+(A371-1)*VLOOKUP(payment_frequency,periodic_table,2,0),EDATE(first_payment_date,(A371-1)*VLOOKUP(payment_frequency,periodic_table,2,0)))))</f>
        <v/>
      </c>
      <c r="C371" s="12" t="str">
        <f t="shared" si="31"/>
        <v/>
      </c>
      <c r="D371" s="27">
        <f t="shared" si="32"/>
        <v>0</v>
      </c>
      <c r="E371" s="28"/>
      <c r="F371" s="12" t="str">
        <f t="shared" si="33"/>
        <v/>
      </c>
      <c r="G371" s="12" t="str">
        <f t="shared" si="34"/>
        <v/>
      </c>
      <c r="H371" s="33" t="str">
        <f t="shared" si="35"/>
        <v/>
      </c>
    </row>
    <row r="372" spans="1:8" x14ac:dyDescent="0.25">
      <c r="A372" s="9" t="str">
        <f t="shared" si="36"/>
        <v/>
      </c>
      <c r="B372" s="10" t="str">
        <f>IF($D$10="End of the Period",IF(A372="","",IF(OR(payment_frequency="Weekly",payment_frequency="Bi-weekly",payment_frequency="Semi-monthly"),first_payment_date+A372*VLOOKUP(payment_frequency,periodic_table,2,0),EDATE(first_payment_date,A372*VLOOKUP(payment_frequency,periodic_table,2,0)))),IF(A372="","",IF(OR(payment_frequency="Weekly",payment_frequency="Bi-weekly",payment_frequency="Semi-monthly"),first_payment_date+(A372-1)*VLOOKUP(payment_frequency,periodic_table,2,0),EDATE(first_payment_date,(A372-1)*VLOOKUP(payment_frequency,periodic_table,2,0)))))</f>
        <v/>
      </c>
      <c r="C372" s="12" t="str">
        <f t="shared" si="31"/>
        <v/>
      </c>
      <c r="D372" s="27">
        <f t="shared" si="32"/>
        <v>0</v>
      </c>
      <c r="E372" s="28"/>
      <c r="F372" s="12" t="str">
        <f t="shared" si="33"/>
        <v/>
      </c>
      <c r="G372" s="12" t="str">
        <f t="shared" si="34"/>
        <v/>
      </c>
      <c r="H372" s="33" t="str">
        <f t="shared" si="35"/>
        <v/>
      </c>
    </row>
    <row r="373" spans="1:8" x14ac:dyDescent="0.25">
      <c r="A373" s="9" t="str">
        <f t="shared" si="36"/>
        <v/>
      </c>
      <c r="B373" s="10" t="str">
        <f>IF($D$10="End of the Period",IF(A373="","",IF(OR(payment_frequency="Weekly",payment_frequency="Bi-weekly",payment_frequency="Semi-monthly"),first_payment_date+A373*VLOOKUP(payment_frequency,periodic_table,2,0),EDATE(first_payment_date,A373*VLOOKUP(payment_frequency,periodic_table,2,0)))),IF(A373="","",IF(OR(payment_frequency="Weekly",payment_frequency="Bi-weekly",payment_frequency="Semi-monthly"),first_payment_date+(A373-1)*VLOOKUP(payment_frequency,periodic_table,2,0),EDATE(first_payment_date,(A373-1)*VLOOKUP(payment_frequency,periodic_table,2,0)))))</f>
        <v/>
      </c>
      <c r="C373" s="12" t="str">
        <f t="shared" si="31"/>
        <v/>
      </c>
      <c r="D373" s="27">
        <f t="shared" si="32"/>
        <v>0</v>
      </c>
      <c r="E373" s="28"/>
      <c r="F373" s="12" t="str">
        <f t="shared" si="33"/>
        <v/>
      </c>
      <c r="G373" s="12" t="str">
        <f t="shared" si="34"/>
        <v/>
      </c>
      <c r="H373" s="33" t="str">
        <f t="shared" si="35"/>
        <v/>
      </c>
    </row>
    <row r="374" spans="1:8" x14ac:dyDescent="0.25">
      <c r="A374" s="9" t="str">
        <f t="shared" si="36"/>
        <v/>
      </c>
      <c r="B374" s="10" t="str">
        <f>IF($D$10="End of the Period",IF(A374="","",IF(OR(payment_frequency="Weekly",payment_frequency="Bi-weekly",payment_frequency="Semi-monthly"),first_payment_date+A374*VLOOKUP(payment_frequency,periodic_table,2,0),EDATE(first_payment_date,A374*VLOOKUP(payment_frequency,periodic_table,2,0)))),IF(A374="","",IF(OR(payment_frequency="Weekly",payment_frequency="Bi-weekly",payment_frequency="Semi-monthly"),first_payment_date+(A374-1)*VLOOKUP(payment_frequency,periodic_table,2,0),EDATE(first_payment_date,(A374-1)*VLOOKUP(payment_frequency,periodic_table,2,0)))))</f>
        <v/>
      </c>
      <c r="C374" s="12" t="str">
        <f t="shared" si="31"/>
        <v/>
      </c>
      <c r="D374" s="27">
        <f t="shared" si="32"/>
        <v>0</v>
      </c>
      <c r="E374" s="28"/>
      <c r="F374" s="12" t="str">
        <f t="shared" si="33"/>
        <v/>
      </c>
      <c r="G374" s="12" t="str">
        <f t="shared" si="34"/>
        <v/>
      </c>
      <c r="H374" s="33" t="str">
        <f t="shared" si="35"/>
        <v/>
      </c>
    </row>
    <row r="375" spans="1:8" x14ac:dyDescent="0.25">
      <c r="A375" s="9" t="str">
        <f t="shared" si="36"/>
        <v/>
      </c>
      <c r="B375" s="10" t="str">
        <f>IF($D$10="End of the Period",IF(A375="","",IF(OR(payment_frequency="Weekly",payment_frequency="Bi-weekly",payment_frequency="Semi-monthly"),first_payment_date+A375*VLOOKUP(payment_frequency,periodic_table,2,0),EDATE(first_payment_date,A375*VLOOKUP(payment_frequency,periodic_table,2,0)))),IF(A375="","",IF(OR(payment_frequency="Weekly",payment_frequency="Bi-weekly",payment_frequency="Semi-monthly"),first_payment_date+(A375-1)*VLOOKUP(payment_frequency,periodic_table,2,0),EDATE(first_payment_date,(A375-1)*VLOOKUP(payment_frequency,periodic_table,2,0)))))</f>
        <v/>
      </c>
      <c r="C375" s="12" t="str">
        <f t="shared" si="31"/>
        <v/>
      </c>
      <c r="D375" s="27">
        <f t="shared" si="32"/>
        <v>0</v>
      </c>
      <c r="E375" s="28"/>
      <c r="F375" s="12" t="str">
        <f t="shared" si="33"/>
        <v/>
      </c>
      <c r="G375" s="12" t="str">
        <f t="shared" si="34"/>
        <v/>
      </c>
      <c r="H375" s="33" t="str">
        <f t="shared" si="35"/>
        <v/>
      </c>
    </row>
    <row r="376" spans="1:8" x14ac:dyDescent="0.25">
      <c r="A376" s="9" t="str">
        <f t="shared" si="36"/>
        <v/>
      </c>
      <c r="B376" s="10" t="str">
        <f>IF($D$10="End of the Period",IF(A376="","",IF(OR(payment_frequency="Weekly",payment_frequency="Bi-weekly",payment_frequency="Semi-monthly"),first_payment_date+A376*VLOOKUP(payment_frequency,periodic_table,2,0),EDATE(first_payment_date,A376*VLOOKUP(payment_frequency,periodic_table,2,0)))),IF(A376="","",IF(OR(payment_frequency="Weekly",payment_frequency="Bi-weekly",payment_frequency="Semi-monthly"),first_payment_date+(A376-1)*VLOOKUP(payment_frequency,periodic_table,2,0),EDATE(first_payment_date,(A376-1)*VLOOKUP(payment_frequency,periodic_table,2,0)))))</f>
        <v/>
      </c>
      <c r="C376" s="12" t="str">
        <f t="shared" si="31"/>
        <v/>
      </c>
      <c r="D376" s="27">
        <f t="shared" si="32"/>
        <v>0</v>
      </c>
      <c r="E376" s="28"/>
      <c r="F376" s="12" t="str">
        <f t="shared" si="33"/>
        <v/>
      </c>
      <c r="G376" s="12" t="str">
        <f t="shared" si="34"/>
        <v/>
      </c>
      <c r="H376" s="33" t="str">
        <f t="shared" si="35"/>
        <v/>
      </c>
    </row>
    <row r="377" spans="1:8" x14ac:dyDescent="0.25">
      <c r="A377" s="9" t="str">
        <f t="shared" si="36"/>
        <v/>
      </c>
      <c r="B377" s="10" t="str">
        <f>IF($D$10="End of the Period",IF(A377="","",IF(OR(payment_frequency="Weekly",payment_frequency="Bi-weekly",payment_frequency="Semi-monthly"),first_payment_date+A377*VLOOKUP(payment_frequency,periodic_table,2,0),EDATE(first_payment_date,A377*VLOOKUP(payment_frequency,periodic_table,2,0)))),IF(A377="","",IF(OR(payment_frequency="Weekly",payment_frequency="Bi-weekly",payment_frequency="Semi-monthly"),first_payment_date+(A377-1)*VLOOKUP(payment_frequency,periodic_table,2,0),EDATE(first_payment_date,(A377-1)*VLOOKUP(payment_frequency,periodic_table,2,0)))))</f>
        <v/>
      </c>
      <c r="C377" s="12" t="str">
        <f t="shared" si="31"/>
        <v/>
      </c>
      <c r="D377" s="27">
        <f t="shared" si="32"/>
        <v>0</v>
      </c>
      <c r="E377" s="28"/>
      <c r="F377" s="12" t="str">
        <f t="shared" si="33"/>
        <v/>
      </c>
      <c r="G377" s="12" t="str">
        <f t="shared" si="34"/>
        <v/>
      </c>
      <c r="H377" s="33" t="str">
        <f t="shared" si="35"/>
        <v/>
      </c>
    </row>
    <row r="378" spans="1:8" x14ac:dyDescent="0.25">
      <c r="A378" s="9" t="str">
        <f t="shared" si="36"/>
        <v/>
      </c>
      <c r="B378" s="10" t="str">
        <f>IF($D$10="End of the Period",IF(A378="","",IF(OR(payment_frequency="Weekly",payment_frequency="Bi-weekly",payment_frequency="Semi-monthly"),first_payment_date+A378*VLOOKUP(payment_frequency,periodic_table,2,0),EDATE(first_payment_date,A378*VLOOKUP(payment_frequency,periodic_table,2,0)))),IF(A378="","",IF(OR(payment_frequency="Weekly",payment_frequency="Bi-weekly",payment_frequency="Semi-monthly"),first_payment_date+(A378-1)*VLOOKUP(payment_frequency,periodic_table,2,0),EDATE(first_payment_date,(A378-1)*VLOOKUP(payment_frequency,periodic_table,2,0)))))</f>
        <v/>
      </c>
      <c r="C378" s="12" t="str">
        <f t="shared" si="31"/>
        <v/>
      </c>
      <c r="D378" s="27">
        <f t="shared" si="32"/>
        <v>0</v>
      </c>
      <c r="E378" s="28"/>
      <c r="F378" s="12" t="str">
        <f t="shared" si="33"/>
        <v/>
      </c>
      <c r="G378" s="12" t="str">
        <f t="shared" si="34"/>
        <v/>
      </c>
      <c r="H378" s="33" t="str">
        <f t="shared" si="35"/>
        <v/>
      </c>
    </row>
    <row r="379" spans="1:8" x14ac:dyDescent="0.25">
      <c r="A379" s="9" t="str">
        <f t="shared" si="36"/>
        <v/>
      </c>
      <c r="B379" s="10" t="str">
        <f>IF($D$10="End of the Period",IF(A379="","",IF(OR(payment_frequency="Weekly",payment_frequency="Bi-weekly",payment_frequency="Semi-monthly"),first_payment_date+A379*VLOOKUP(payment_frequency,periodic_table,2,0),EDATE(first_payment_date,A379*VLOOKUP(payment_frequency,periodic_table,2,0)))),IF(A379="","",IF(OR(payment_frequency="Weekly",payment_frequency="Bi-weekly",payment_frequency="Semi-monthly"),first_payment_date+(A379-1)*VLOOKUP(payment_frequency,periodic_table,2,0),EDATE(first_payment_date,(A379-1)*VLOOKUP(payment_frequency,periodic_table,2,0)))))</f>
        <v/>
      </c>
      <c r="C379" s="12" t="str">
        <f t="shared" si="31"/>
        <v/>
      </c>
      <c r="D379" s="27">
        <f t="shared" si="32"/>
        <v>0</v>
      </c>
      <c r="E379" s="28"/>
      <c r="F379" s="12" t="str">
        <f t="shared" si="33"/>
        <v/>
      </c>
      <c r="G379" s="12" t="str">
        <f t="shared" si="34"/>
        <v/>
      </c>
      <c r="H379" s="33" t="str">
        <f t="shared" si="35"/>
        <v/>
      </c>
    </row>
    <row r="380" spans="1:8" x14ac:dyDescent="0.25">
      <c r="A380" s="9" t="str">
        <f t="shared" si="36"/>
        <v/>
      </c>
      <c r="B380" s="10" t="str">
        <f>IF($D$10="End of the Period",IF(A380="","",IF(OR(payment_frequency="Weekly",payment_frequency="Bi-weekly",payment_frequency="Semi-monthly"),first_payment_date+A380*VLOOKUP(payment_frequency,periodic_table,2,0),EDATE(first_payment_date,A380*VLOOKUP(payment_frequency,periodic_table,2,0)))),IF(A380="","",IF(OR(payment_frequency="Weekly",payment_frequency="Bi-weekly",payment_frequency="Semi-monthly"),first_payment_date+(A380-1)*VLOOKUP(payment_frequency,periodic_table,2,0),EDATE(first_payment_date,(A380-1)*VLOOKUP(payment_frequency,periodic_table,2,0)))))</f>
        <v/>
      </c>
      <c r="C380" s="12" t="str">
        <f t="shared" si="31"/>
        <v/>
      </c>
      <c r="D380" s="27">
        <f t="shared" si="32"/>
        <v>0</v>
      </c>
      <c r="E380" s="28"/>
      <c r="F380" s="12" t="str">
        <f t="shared" si="33"/>
        <v/>
      </c>
      <c r="G380" s="12" t="str">
        <f t="shared" si="34"/>
        <v/>
      </c>
      <c r="H380" s="33" t="str">
        <f t="shared" si="35"/>
        <v/>
      </c>
    </row>
    <row r="381" spans="1:8" x14ac:dyDescent="0.25">
      <c r="A381" s="9" t="str">
        <f t="shared" si="36"/>
        <v/>
      </c>
      <c r="B381" s="10" t="str">
        <f>IF($D$10="End of the Period",IF(A381="","",IF(OR(payment_frequency="Weekly",payment_frequency="Bi-weekly",payment_frequency="Semi-monthly"),first_payment_date+A381*VLOOKUP(payment_frequency,periodic_table,2,0),EDATE(first_payment_date,A381*VLOOKUP(payment_frequency,periodic_table,2,0)))),IF(A381="","",IF(OR(payment_frequency="Weekly",payment_frequency="Bi-weekly",payment_frequency="Semi-monthly"),first_payment_date+(A381-1)*VLOOKUP(payment_frequency,periodic_table,2,0),EDATE(first_payment_date,(A381-1)*VLOOKUP(payment_frequency,periodic_table,2,0)))))</f>
        <v/>
      </c>
      <c r="C381" s="12" t="str">
        <f t="shared" si="31"/>
        <v/>
      </c>
      <c r="D381" s="27">
        <f t="shared" si="32"/>
        <v>0</v>
      </c>
      <c r="E381" s="28"/>
      <c r="F381" s="12" t="str">
        <f t="shared" si="33"/>
        <v/>
      </c>
      <c r="G381" s="12" t="str">
        <f t="shared" si="34"/>
        <v/>
      </c>
      <c r="H381" s="33" t="str">
        <f t="shared" si="35"/>
        <v/>
      </c>
    </row>
    <row r="382" spans="1:8" x14ac:dyDescent="0.25">
      <c r="A382" s="9" t="str">
        <f t="shared" si="36"/>
        <v/>
      </c>
      <c r="B382" s="10" t="str">
        <f>IF($D$10="End of the Period",IF(A382="","",IF(OR(payment_frequency="Weekly",payment_frequency="Bi-weekly",payment_frequency="Semi-monthly"),first_payment_date+A382*VLOOKUP(payment_frequency,periodic_table,2,0),EDATE(first_payment_date,A382*VLOOKUP(payment_frequency,periodic_table,2,0)))),IF(A382="","",IF(OR(payment_frequency="Weekly",payment_frequency="Bi-weekly",payment_frequency="Semi-monthly"),first_payment_date+(A382-1)*VLOOKUP(payment_frequency,periodic_table,2,0),EDATE(first_payment_date,(A382-1)*VLOOKUP(payment_frequency,periodic_table,2,0)))))</f>
        <v/>
      </c>
      <c r="C382" s="12" t="str">
        <f t="shared" si="31"/>
        <v/>
      </c>
      <c r="D382" s="27">
        <f t="shared" si="32"/>
        <v>0</v>
      </c>
      <c r="E382" s="28"/>
      <c r="F382" s="12" t="str">
        <f t="shared" si="33"/>
        <v/>
      </c>
      <c r="G382" s="12" t="str">
        <f t="shared" si="34"/>
        <v/>
      </c>
      <c r="H382" s="33" t="str">
        <f t="shared" si="35"/>
        <v/>
      </c>
    </row>
    <row r="383" spans="1:8" x14ac:dyDescent="0.25">
      <c r="A383" s="9" t="str">
        <f t="shared" si="36"/>
        <v/>
      </c>
      <c r="B383" s="10" t="str">
        <f>IF($D$10="End of the Period",IF(A383="","",IF(OR(payment_frequency="Weekly",payment_frequency="Bi-weekly",payment_frequency="Semi-monthly"),first_payment_date+A383*VLOOKUP(payment_frequency,periodic_table,2,0),EDATE(first_payment_date,A383*VLOOKUP(payment_frequency,periodic_table,2,0)))),IF(A383="","",IF(OR(payment_frequency="Weekly",payment_frequency="Bi-weekly",payment_frequency="Semi-monthly"),first_payment_date+(A383-1)*VLOOKUP(payment_frequency,periodic_table,2,0),EDATE(first_payment_date,(A383-1)*VLOOKUP(payment_frequency,periodic_table,2,0)))))</f>
        <v/>
      </c>
      <c r="C383" s="12" t="str">
        <f t="shared" si="31"/>
        <v/>
      </c>
      <c r="D383" s="27">
        <f t="shared" si="32"/>
        <v>0</v>
      </c>
      <c r="E383" s="28"/>
      <c r="F383" s="12" t="str">
        <f t="shared" si="33"/>
        <v/>
      </c>
      <c r="G383" s="12" t="str">
        <f t="shared" si="34"/>
        <v/>
      </c>
      <c r="H383" s="33" t="str">
        <f t="shared" si="35"/>
        <v/>
      </c>
    </row>
    <row r="384" spans="1:8" x14ac:dyDescent="0.25">
      <c r="A384" s="9" t="str">
        <f t="shared" si="36"/>
        <v/>
      </c>
      <c r="B384" s="10" t="str">
        <f>IF($D$10="End of the Period",IF(A384="","",IF(OR(payment_frequency="Weekly",payment_frequency="Bi-weekly",payment_frequency="Semi-monthly"),first_payment_date+A384*VLOOKUP(payment_frequency,periodic_table,2,0),EDATE(first_payment_date,A384*VLOOKUP(payment_frequency,periodic_table,2,0)))),IF(A384="","",IF(OR(payment_frequency="Weekly",payment_frequency="Bi-weekly",payment_frequency="Semi-monthly"),first_payment_date+(A384-1)*VLOOKUP(payment_frequency,periodic_table,2,0),EDATE(first_payment_date,(A384-1)*VLOOKUP(payment_frequency,periodic_table,2,0)))))</f>
        <v/>
      </c>
      <c r="C384" s="12" t="str">
        <f t="shared" si="31"/>
        <v/>
      </c>
      <c r="D384" s="27">
        <f t="shared" si="32"/>
        <v>0</v>
      </c>
      <c r="E384" s="28"/>
      <c r="F384" s="12" t="str">
        <f t="shared" si="33"/>
        <v/>
      </c>
      <c r="G384" s="12" t="str">
        <f t="shared" si="34"/>
        <v/>
      </c>
      <c r="H384" s="33" t="str">
        <f t="shared" si="35"/>
        <v/>
      </c>
    </row>
    <row r="385" spans="1:8" x14ac:dyDescent="0.25">
      <c r="A385" s="9" t="str">
        <f t="shared" si="36"/>
        <v/>
      </c>
      <c r="B385" s="10" t="str">
        <f>IF($D$10="End of the Period",IF(A385="","",IF(OR(payment_frequency="Weekly",payment_frequency="Bi-weekly",payment_frequency="Semi-monthly"),first_payment_date+A385*VLOOKUP(payment_frequency,periodic_table,2,0),EDATE(first_payment_date,A385*VLOOKUP(payment_frequency,periodic_table,2,0)))),IF(A385="","",IF(OR(payment_frequency="Weekly",payment_frequency="Bi-weekly",payment_frequency="Semi-monthly"),first_payment_date+(A385-1)*VLOOKUP(payment_frequency,periodic_table,2,0),EDATE(first_payment_date,(A385-1)*VLOOKUP(payment_frequency,periodic_table,2,0)))))</f>
        <v/>
      </c>
      <c r="C385" s="12" t="str">
        <f t="shared" si="31"/>
        <v/>
      </c>
      <c r="D385" s="27">
        <f t="shared" si="32"/>
        <v>0</v>
      </c>
      <c r="E385" s="28"/>
      <c r="F385" s="12" t="str">
        <f t="shared" si="33"/>
        <v/>
      </c>
      <c r="G385" s="12" t="str">
        <f t="shared" si="34"/>
        <v/>
      </c>
      <c r="H385" s="33" t="str">
        <f t="shared" si="35"/>
        <v/>
      </c>
    </row>
    <row r="386" spans="1:8" x14ac:dyDescent="0.25">
      <c r="A386" s="9" t="str">
        <f t="shared" si="36"/>
        <v/>
      </c>
      <c r="B386" s="10" t="str">
        <f>IF($D$10="End of the Period",IF(A386="","",IF(OR(payment_frequency="Weekly",payment_frequency="Bi-weekly",payment_frequency="Semi-monthly"),first_payment_date+A386*VLOOKUP(payment_frequency,periodic_table,2,0),EDATE(first_payment_date,A386*VLOOKUP(payment_frequency,periodic_table,2,0)))),IF(A386="","",IF(OR(payment_frequency="Weekly",payment_frequency="Bi-weekly",payment_frequency="Semi-monthly"),first_payment_date+(A386-1)*VLOOKUP(payment_frequency,periodic_table,2,0),EDATE(first_payment_date,(A386-1)*VLOOKUP(payment_frequency,periodic_table,2,0)))))</f>
        <v/>
      </c>
      <c r="C386" s="12" t="str">
        <f t="shared" si="31"/>
        <v/>
      </c>
      <c r="D386" s="27">
        <f t="shared" si="32"/>
        <v>0</v>
      </c>
      <c r="E386" s="28"/>
      <c r="F386" s="12" t="str">
        <f t="shared" si="33"/>
        <v/>
      </c>
      <c r="G386" s="12" t="str">
        <f t="shared" si="34"/>
        <v/>
      </c>
      <c r="H386" s="33" t="str">
        <f t="shared" si="35"/>
        <v/>
      </c>
    </row>
    <row r="387" spans="1:8" x14ac:dyDescent="0.25">
      <c r="A387" s="9" t="str">
        <f t="shared" si="36"/>
        <v/>
      </c>
      <c r="B387" s="10" t="str">
        <f>IF($D$10="End of the Period",IF(A387="","",IF(OR(payment_frequency="Weekly",payment_frequency="Bi-weekly",payment_frequency="Semi-monthly"),first_payment_date+A387*VLOOKUP(payment_frequency,periodic_table,2,0),EDATE(first_payment_date,A387*VLOOKUP(payment_frequency,periodic_table,2,0)))),IF(A387="","",IF(OR(payment_frequency="Weekly",payment_frequency="Bi-weekly",payment_frequency="Semi-monthly"),first_payment_date+(A387-1)*VLOOKUP(payment_frequency,periodic_table,2,0),EDATE(first_payment_date,(A387-1)*VLOOKUP(payment_frequency,periodic_table,2,0)))))</f>
        <v/>
      </c>
      <c r="C387" s="12" t="str">
        <f t="shared" si="31"/>
        <v/>
      </c>
      <c r="D387" s="27">
        <f t="shared" si="32"/>
        <v>0</v>
      </c>
      <c r="E387" s="28"/>
      <c r="F387" s="12" t="str">
        <f t="shared" si="33"/>
        <v/>
      </c>
      <c r="G387" s="12" t="str">
        <f t="shared" si="34"/>
        <v/>
      </c>
      <c r="H387" s="33" t="str">
        <f t="shared" si="35"/>
        <v/>
      </c>
    </row>
    <row r="388" spans="1:8" x14ac:dyDescent="0.25">
      <c r="A388" s="9" t="str">
        <f t="shared" si="36"/>
        <v/>
      </c>
      <c r="B388" s="10" t="str">
        <f>IF($D$10="End of the Period",IF(A388="","",IF(OR(payment_frequency="Weekly",payment_frequency="Bi-weekly",payment_frequency="Semi-monthly"),first_payment_date+A388*VLOOKUP(payment_frequency,periodic_table,2,0),EDATE(first_payment_date,A388*VLOOKUP(payment_frequency,periodic_table,2,0)))),IF(A388="","",IF(OR(payment_frequency="Weekly",payment_frequency="Bi-weekly",payment_frequency="Semi-monthly"),first_payment_date+(A388-1)*VLOOKUP(payment_frequency,periodic_table,2,0),EDATE(first_payment_date,(A388-1)*VLOOKUP(payment_frequency,periodic_table,2,0)))))</f>
        <v/>
      </c>
      <c r="C388" s="12" t="str">
        <f t="shared" si="31"/>
        <v/>
      </c>
      <c r="D388" s="27">
        <f t="shared" si="32"/>
        <v>0</v>
      </c>
      <c r="E388" s="28"/>
      <c r="F388" s="12" t="str">
        <f t="shared" si="33"/>
        <v/>
      </c>
      <c r="G388" s="12" t="str">
        <f t="shared" si="34"/>
        <v/>
      </c>
      <c r="H388" s="33" t="str">
        <f t="shared" si="35"/>
        <v/>
      </c>
    </row>
    <row r="389" spans="1:8" x14ac:dyDescent="0.25">
      <c r="A389" s="9" t="str">
        <f t="shared" si="36"/>
        <v/>
      </c>
      <c r="B389" s="10" t="str">
        <f>IF($D$10="End of the Period",IF(A389="","",IF(OR(payment_frequency="Weekly",payment_frequency="Bi-weekly",payment_frequency="Semi-monthly"),first_payment_date+A389*VLOOKUP(payment_frequency,periodic_table,2,0),EDATE(first_payment_date,A389*VLOOKUP(payment_frequency,periodic_table,2,0)))),IF(A389="","",IF(OR(payment_frequency="Weekly",payment_frequency="Bi-weekly",payment_frequency="Semi-monthly"),first_payment_date+(A389-1)*VLOOKUP(payment_frequency,periodic_table,2,0),EDATE(first_payment_date,(A389-1)*VLOOKUP(payment_frequency,periodic_table,2,0)))))</f>
        <v/>
      </c>
      <c r="C389" s="12" t="str">
        <f t="shared" si="31"/>
        <v/>
      </c>
      <c r="D389" s="27">
        <f t="shared" si="32"/>
        <v>0</v>
      </c>
      <c r="E389" s="28"/>
      <c r="F389" s="12" t="str">
        <f t="shared" si="33"/>
        <v/>
      </c>
      <c r="G389" s="12" t="str">
        <f t="shared" si="34"/>
        <v/>
      </c>
      <c r="H389" s="33" t="str">
        <f t="shared" si="35"/>
        <v/>
      </c>
    </row>
    <row r="390" spans="1:8" x14ac:dyDescent="0.25">
      <c r="A390" s="9" t="str">
        <f t="shared" si="36"/>
        <v/>
      </c>
      <c r="B390" s="10" t="str">
        <f>IF($D$10="End of the Period",IF(A390="","",IF(OR(payment_frequency="Weekly",payment_frequency="Bi-weekly",payment_frequency="Semi-monthly"),first_payment_date+A390*VLOOKUP(payment_frequency,periodic_table,2,0),EDATE(first_payment_date,A390*VLOOKUP(payment_frequency,periodic_table,2,0)))),IF(A390="","",IF(OR(payment_frequency="Weekly",payment_frequency="Bi-weekly",payment_frequency="Semi-monthly"),first_payment_date+(A390-1)*VLOOKUP(payment_frequency,periodic_table,2,0),EDATE(first_payment_date,(A390-1)*VLOOKUP(payment_frequency,periodic_table,2,0)))))</f>
        <v/>
      </c>
      <c r="C390" s="12" t="str">
        <f t="shared" si="31"/>
        <v/>
      </c>
      <c r="D390" s="27">
        <f t="shared" si="32"/>
        <v>0</v>
      </c>
      <c r="E390" s="28"/>
      <c r="F390" s="12" t="str">
        <f t="shared" si="33"/>
        <v/>
      </c>
      <c r="G390" s="12" t="str">
        <f t="shared" si="34"/>
        <v/>
      </c>
      <c r="H390" s="33" t="str">
        <f t="shared" si="35"/>
        <v/>
      </c>
    </row>
    <row r="391" spans="1:8" x14ac:dyDescent="0.25">
      <c r="A391" s="9" t="str">
        <f t="shared" si="36"/>
        <v/>
      </c>
      <c r="B391" s="10" t="str">
        <f>IF($D$10="End of the Period",IF(A391="","",IF(OR(payment_frequency="Weekly",payment_frequency="Bi-weekly",payment_frequency="Semi-monthly"),first_payment_date+A391*VLOOKUP(payment_frequency,periodic_table,2,0),EDATE(first_payment_date,A391*VLOOKUP(payment_frequency,periodic_table,2,0)))),IF(A391="","",IF(OR(payment_frequency="Weekly",payment_frequency="Bi-weekly",payment_frequency="Semi-monthly"),first_payment_date+(A391-1)*VLOOKUP(payment_frequency,periodic_table,2,0),EDATE(first_payment_date,(A391-1)*VLOOKUP(payment_frequency,periodic_table,2,0)))))</f>
        <v/>
      </c>
      <c r="C391" s="12" t="str">
        <f t="shared" si="31"/>
        <v/>
      </c>
      <c r="D391" s="27">
        <f t="shared" si="32"/>
        <v>0</v>
      </c>
      <c r="E391" s="28"/>
      <c r="F391" s="12" t="str">
        <f t="shared" si="33"/>
        <v/>
      </c>
      <c r="G391" s="12" t="str">
        <f t="shared" si="34"/>
        <v/>
      </c>
      <c r="H391" s="33" t="str">
        <f t="shared" si="35"/>
        <v/>
      </c>
    </row>
    <row r="392" spans="1:8" x14ac:dyDescent="0.25">
      <c r="A392" s="9" t="str">
        <f t="shared" si="36"/>
        <v/>
      </c>
      <c r="B392" s="10" t="str">
        <f>IF($D$10="End of the Period",IF(A392="","",IF(OR(payment_frequency="Weekly",payment_frequency="Bi-weekly",payment_frequency="Semi-monthly"),first_payment_date+A392*VLOOKUP(payment_frequency,periodic_table,2,0),EDATE(first_payment_date,A392*VLOOKUP(payment_frequency,periodic_table,2,0)))),IF(A392="","",IF(OR(payment_frequency="Weekly",payment_frequency="Bi-weekly",payment_frequency="Semi-monthly"),first_payment_date+(A392-1)*VLOOKUP(payment_frequency,periodic_table,2,0),EDATE(first_payment_date,(A392-1)*VLOOKUP(payment_frequency,periodic_table,2,0)))))</f>
        <v/>
      </c>
      <c r="C392" s="12" t="str">
        <f t="shared" si="31"/>
        <v/>
      </c>
      <c r="D392" s="27">
        <f t="shared" si="32"/>
        <v>0</v>
      </c>
      <c r="E392" s="28"/>
      <c r="F392" s="12" t="str">
        <f t="shared" si="33"/>
        <v/>
      </c>
      <c r="G392" s="12" t="str">
        <f t="shared" si="34"/>
        <v/>
      </c>
      <c r="H392" s="33" t="str">
        <f t="shared" si="35"/>
        <v/>
      </c>
    </row>
    <row r="393" spans="1:8" x14ac:dyDescent="0.25">
      <c r="A393" s="9" t="str">
        <f t="shared" si="36"/>
        <v/>
      </c>
      <c r="B393" s="10" t="str">
        <f>IF($D$10="End of the Period",IF(A393="","",IF(OR(payment_frequency="Weekly",payment_frequency="Bi-weekly",payment_frequency="Semi-monthly"),first_payment_date+A393*VLOOKUP(payment_frequency,periodic_table,2,0),EDATE(first_payment_date,A393*VLOOKUP(payment_frequency,periodic_table,2,0)))),IF(A393="","",IF(OR(payment_frequency="Weekly",payment_frequency="Bi-weekly",payment_frequency="Semi-monthly"),first_payment_date+(A393-1)*VLOOKUP(payment_frequency,periodic_table,2,0),EDATE(first_payment_date,(A393-1)*VLOOKUP(payment_frequency,periodic_table,2,0)))))</f>
        <v/>
      </c>
      <c r="C393" s="12" t="str">
        <f t="shared" si="31"/>
        <v/>
      </c>
      <c r="D393" s="27">
        <f t="shared" si="32"/>
        <v>0</v>
      </c>
      <c r="E393" s="28"/>
      <c r="F393" s="12" t="str">
        <f t="shared" si="33"/>
        <v/>
      </c>
      <c r="G393" s="12" t="str">
        <f t="shared" si="34"/>
        <v/>
      </c>
      <c r="H393" s="33" t="str">
        <f t="shared" si="35"/>
        <v/>
      </c>
    </row>
    <row r="394" spans="1:8" x14ac:dyDescent="0.25">
      <c r="A394" s="9" t="str">
        <f t="shared" si="36"/>
        <v/>
      </c>
      <c r="B394" s="10" t="str">
        <f>IF($D$10="End of the Period",IF(A394="","",IF(OR(payment_frequency="Weekly",payment_frequency="Bi-weekly",payment_frequency="Semi-monthly"),first_payment_date+A394*VLOOKUP(payment_frequency,periodic_table,2,0),EDATE(first_payment_date,A394*VLOOKUP(payment_frequency,periodic_table,2,0)))),IF(A394="","",IF(OR(payment_frequency="Weekly",payment_frequency="Bi-weekly",payment_frequency="Semi-monthly"),first_payment_date+(A394-1)*VLOOKUP(payment_frequency,periodic_table,2,0),EDATE(first_payment_date,(A394-1)*VLOOKUP(payment_frequency,periodic_table,2,0)))))</f>
        <v/>
      </c>
      <c r="C394" s="12" t="str">
        <f t="shared" si="31"/>
        <v/>
      </c>
      <c r="D394" s="27">
        <f t="shared" si="32"/>
        <v>0</v>
      </c>
      <c r="E394" s="28"/>
      <c r="F394" s="12" t="str">
        <f t="shared" si="33"/>
        <v/>
      </c>
      <c r="G394" s="12" t="str">
        <f t="shared" si="34"/>
        <v/>
      </c>
      <c r="H394" s="33" t="str">
        <f t="shared" si="35"/>
        <v/>
      </c>
    </row>
    <row r="395" spans="1:8" x14ac:dyDescent="0.25">
      <c r="A395" s="9" t="str">
        <f t="shared" si="36"/>
        <v/>
      </c>
      <c r="B395" s="10" t="str">
        <f>IF($D$10="End of the Period",IF(A395="","",IF(OR(payment_frequency="Weekly",payment_frequency="Bi-weekly",payment_frequency="Semi-monthly"),first_payment_date+A395*VLOOKUP(payment_frequency,periodic_table,2,0),EDATE(first_payment_date,A395*VLOOKUP(payment_frequency,periodic_table,2,0)))),IF(A395="","",IF(OR(payment_frequency="Weekly",payment_frequency="Bi-weekly",payment_frequency="Semi-monthly"),first_payment_date+(A395-1)*VLOOKUP(payment_frequency,periodic_table,2,0),EDATE(first_payment_date,(A395-1)*VLOOKUP(payment_frequency,periodic_table,2,0)))))</f>
        <v/>
      </c>
      <c r="C395" s="12" t="str">
        <f t="shared" si="31"/>
        <v/>
      </c>
      <c r="D395" s="27">
        <f t="shared" si="32"/>
        <v>0</v>
      </c>
      <c r="E395" s="28"/>
      <c r="F395" s="12" t="str">
        <f t="shared" si="33"/>
        <v/>
      </c>
      <c r="G395" s="12" t="str">
        <f t="shared" si="34"/>
        <v/>
      </c>
      <c r="H395" s="33" t="str">
        <f t="shared" si="35"/>
        <v/>
      </c>
    </row>
    <row r="396" spans="1:8" x14ac:dyDescent="0.25">
      <c r="A396" s="9" t="str">
        <f t="shared" si="36"/>
        <v/>
      </c>
      <c r="B396" s="10" t="str">
        <f>IF($D$10="End of the Period",IF(A396="","",IF(OR(payment_frequency="Weekly",payment_frequency="Bi-weekly",payment_frequency="Semi-monthly"),first_payment_date+A396*VLOOKUP(payment_frequency,periodic_table,2,0),EDATE(first_payment_date,A396*VLOOKUP(payment_frequency,periodic_table,2,0)))),IF(A396="","",IF(OR(payment_frequency="Weekly",payment_frequency="Bi-weekly",payment_frequency="Semi-monthly"),first_payment_date+(A396-1)*VLOOKUP(payment_frequency,periodic_table,2,0),EDATE(first_payment_date,(A396-1)*VLOOKUP(payment_frequency,periodic_table,2,0)))))</f>
        <v/>
      </c>
      <c r="C396" s="12" t="str">
        <f t="shared" si="31"/>
        <v/>
      </c>
      <c r="D396" s="27">
        <f t="shared" si="32"/>
        <v>0</v>
      </c>
      <c r="E396" s="28"/>
      <c r="F396" s="12" t="str">
        <f t="shared" si="33"/>
        <v/>
      </c>
      <c r="G396" s="12" t="str">
        <f t="shared" si="34"/>
        <v/>
      </c>
      <c r="H396" s="33" t="str">
        <f t="shared" si="35"/>
        <v/>
      </c>
    </row>
    <row r="397" spans="1:8" x14ac:dyDescent="0.25">
      <c r="A397" s="9" t="str">
        <f t="shared" si="36"/>
        <v/>
      </c>
      <c r="B397" s="10" t="str">
        <f>IF($D$10="End of the Period",IF(A397="","",IF(OR(payment_frequency="Weekly",payment_frequency="Bi-weekly",payment_frequency="Semi-monthly"),first_payment_date+A397*VLOOKUP(payment_frequency,periodic_table,2,0),EDATE(first_payment_date,A397*VLOOKUP(payment_frequency,periodic_table,2,0)))),IF(A397="","",IF(OR(payment_frequency="Weekly",payment_frequency="Bi-weekly",payment_frequency="Semi-monthly"),first_payment_date+(A397-1)*VLOOKUP(payment_frequency,periodic_table,2,0),EDATE(first_payment_date,(A397-1)*VLOOKUP(payment_frequency,periodic_table,2,0)))))</f>
        <v/>
      </c>
      <c r="C397" s="12" t="str">
        <f t="shared" si="31"/>
        <v/>
      </c>
      <c r="D397" s="27">
        <f t="shared" si="32"/>
        <v>0</v>
      </c>
      <c r="E397" s="28"/>
      <c r="F397" s="12" t="str">
        <f t="shared" si="33"/>
        <v/>
      </c>
      <c r="G397" s="12" t="str">
        <f t="shared" si="34"/>
        <v/>
      </c>
      <c r="H397" s="33" t="str">
        <f t="shared" si="35"/>
        <v/>
      </c>
    </row>
    <row r="398" spans="1:8" x14ac:dyDescent="0.25">
      <c r="A398" s="9" t="str">
        <f t="shared" si="36"/>
        <v/>
      </c>
      <c r="B398" s="10" t="str">
        <f>IF($D$10="End of the Period",IF(A398="","",IF(OR(payment_frequency="Weekly",payment_frequency="Bi-weekly",payment_frequency="Semi-monthly"),first_payment_date+A398*VLOOKUP(payment_frequency,periodic_table,2,0),EDATE(first_payment_date,A398*VLOOKUP(payment_frequency,periodic_table,2,0)))),IF(A398="","",IF(OR(payment_frequency="Weekly",payment_frequency="Bi-weekly",payment_frequency="Semi-monthly"),first_payment_date+(A398-1)*VLOOKUP(payment_frequency,periodic_table,2,0),EDATE(first_payment_date,(A398-1)*VLOOKUP(payment_frequency,periodic_table,2,0)))))</f>
        <v/>
      </c>
      <c r="C398" s="12" t="str">
        <f t="shared" si="31"/>
        <v/>
      </c>
      <c r="D398" s="27">
        <f t="shared" si="32"/>
        <v>0</v>
      </c>
      <c r="E398" s="28"/>
      <c r="F398" s="12" t="str">
        <f t="shared" si="33"/>
        <v/>
      </c>
      <c r="G398" s="12" t="str">
        <f t="shared" si="34"/>
        <v/>
      </c>
      <c r="H398" s="33" t="str">
        <f t="shared" si="35"/>
        <v/>
      </c>
    </row>
    <row r="399" spans="1:8" x14ac:dyDescent="0.25">
      <c r="A399" s="9" t="str">
        <f t="shared" si="36"/>
        <v/>
      </c>
      <c r="B399" s="10" t="str">
        <f>IF($D$10="End of the Period",IF(A399="","",IF(OR(payment_frequency="Weekly",payment_frequency="Bi-weekly",payment_frequency="Semi-monthly"),first_payment_date+A399*VLOOKUP(payment_frequency,periodic_table,2,0),EDATE(first_payment_date,A399*VLOOKUP(payment_frequency,periodic_table,2,0)))),IF(A399="","",IF(OR(payment_frequency="Weekly",payment_frequency="Bi-weekly",payment_frequency="Semi-monthly"),first_payment_date+(A399-1)*VLOOKUP(payment_frequency,periodic_table,2,0),EDATE(first_payment_date,(A399-1)*VLOOKUP(payment_frequency,periodic_table,2,0)))))</f>
        <v/>
      </c>
      <c r="C399" s="12" t="str">
        <f t="shared" si="31"/>
        <v/>
      </c>
      <c r="D399" s="27">
        <f t="shared" si="32"/>
        <v>0</v>
      </c>
      <c r="E399" s="28"/>
      <c r="F399" s="12" t="str">
        <f t="shared" si="33"/>
        <v/>
      </c>
      <c r="G399" s="12" t="str">
        <f t="shared" si="34"/>
        <v/>
      </c>
      <c r="H399" s="33" t="str">
        <f t="shared" si="35"/>
        <v/>
      </c>
    </row>
    <row r="400" spans="1:8" x14ac:dyDescent="0.25">
      <c r="A400" s="9" t="str">
        <f t="shared" si="36"/>
        <v/>
      </c>
      <c r="B400" s="10" t="str">
        <f>IF($D$10="End of the Period",IF(A400="","",IF(OR(payment_frequency="Weekly",payment_frequency="Bi-weekly",payment_frequency="Semi-monthly"),first_payment_date+A400*VLOOKUP(payment_frequency,periodic_table,2,0),EDATE(first_payment_date,A400*VLOOKUP(payment_frequency,periodic_table,2,0)))),IF(A400="","",IF(OR(payment_frequency="Weekly",payment_frequency="Bi-weekly",payment_frequency="Semi-monthly"),first_payment_date+(A400-1)*VLOOKUP(payment_frequency,periodic_table,2,0),EDATE(first_payment_date,(A400-1)*VLOOKUP(payment_frequency,periodic_table,2,0)))))</f>
        <v/>
      </c>
      <c r="C400" s="12" t="str">
        <f t="shared" si="31"/>
        <v/>
      </c>
      <c r="D400" s="27">
        <f t="shared" si="32"/>
        <v>0</v>
      </c>
      <c r="E400" s="28"/>
      <c r="F400" s="12" t="str">
        <f t="shared" si="33"/>
        <v/>
      </c>
      <c r="G400" s="12" t="str">
        <f t="shared" si="34"/>
        <v/>
      </c>
      <c r="H400" s="33" t="str">
        <f t="shared" si="35"/>
        <v/>
      </c>
    </row>
    <row r="401" spans="1:8" x14ac:dyDescent="0.25">
      <c r="A401" s="9" t="str">
        <f t="shared" si="36"/>
        <v/>
      </c>
      <c r="B401" s="10" t="str">
        <f>IF($D$10="End of the Period",IF(A401="","",IF(OR(payment_frequency="Weekly",payment_frequency="Bi-weekly",payment_frequency="Semi-monthly"),first_payment_date+A401*VLOOKUP(payment_frequency,periodic_table,2,0),EDATE(first_payment_date,A401*VLOOKUP(payment_frequency,periodic_table,2,0)))),IF(A401="","",IF(OR(payment_frequency="Weekly",payment_frequency="Bi-weekly",payment_frequency="Semi-monthly"),first_payment_date+(A401-1)*VLOOKUP(payment_frequency,periodic_table,2,0),EDATE(first_payment_date,(A401-1)*VLOOKUP(payment_frequency,periodic_table,2,0)))))</f>
        <v/>
      </c>
      <c r="C401" s="12" t="str">
        <f t="shared" si="31"/>
        <v/>
      </c>
      <c r="D401" s="27">
        <f t="shared" si="32"/>
        <v>0</v>
      </c>
      <c r="E401" s="28"/>
      <c r="F401" s="12" t="str">
        <f t="shared" si="33"/>
        <v/>
      </c>
      <c r="G401" s="12" t="str">
        <f t="shared" si="34"/>
        <v/>
      </c>
      <c r="H401" s="33" t="str">
        <f t="shared" si="35"/>
        <v/>
      </c>
    </row>
    <row r="402" spans="1:8" x14ac:dyDescent="0.25">
      <c r="A402" s="9" t="str">
        <f t="shared" si="36"/>
        <v/>
      </c>
      <c r="B402" s="10" t="str">
        <f>IF($D$10="End of the Period",IF(A402="","",IF(OR(payment_frequency="Weekly",payment_frequency="Bi-weekly",payment_frequency="Semi-monthly"),first_payment_date+A402*VLOOKUP(payment_frequency,periodic_table,2,0),EDATE(first_payment_date,A402*VLOOKUP(payment_frequency,periodic_table,2,0)))),IF(A402="","",IF(OR(payment_frequency="Weekly",payment_frequency="Bi-weekly",payment_frequency="Semi-monthly"),first_payment_date+(A402-1)*VLOOKUP(payment_frequency,periodic_table,2,0),EDATE(first_payment_date,(A402-1)*VLOOKUP(payment_frequency,periodic_table,2,0)))))</f>
        <v/>
      </c>
      <c r="C402" s="12" t="str">
        <f t="shared" si="31"/>
        <v/>
      </c>
      <c r="D402" s="27">
        <f t="shared" si="32"/>
        <v>0</v>
      </c>
      <c r="E402" s="28"/>
      <c r="F402" s="12" t="str">
        <f t="shared" si="33"/>
        <v/>
      </c>
      <c r="G402" s="12" t="str">
        <f t="shared" si="34"/>
        <v/>
      </c>
      <c r="H402" s="33" t="str">
        <f t="shared" si="35"/>
        <v/>
      </c>
    </row>
    <row r="403" spans="1:8" x14ac:dyDescent="0.25">
      <c r="A403" s="9" t="str">
        <f t="shared" si="36"/>
        <v/>
      </c>
      <c r="B403" s="10" t="str">
        <f>IF($D$10="End of the Period",IF(A403="","",IF(OR(payment_frequency="Weekly",payment_frequency="Bi-weekly",payment_frequency="Semi-monthly"),first_payment_date+A403*VLOOKUP(payment_frequency,periodic_table,2,0),EDATE(first_payment_date,A403*VLOOKUP(payment_frequency,periodic_table,2,0)))),IF(A403="","",IF(OR(payment_frequency="Weekly",payment_frequency="Bi-weekly",payment_frequency="Semi-monthly"),first_payment_date+(A403-1)*VLOOKUP(payment_frequency,periodic_table,2,0),EDATE(first_payment_date,(A403-1)*VLOOKUP(payment_frequency,periodic_table,2,0)))))</f>
        <v/>
      </c>
      <c r="C403" s="12" t="str">
        <f t="shared" si="31"/>
        <v/>
      </c>
      <c r="D403" s="27">
        <f t="shared" si="32"/>
        <v>0</v>
      </c>
      <c r="E403" s="28"/>
      <c r="F403" s="12" t="str">
        <f t="shared" si="33"/>
        <v/>
      </c>
      <c r="G403" s="12" t="str">
        <f t="shared" si="34"/>
        <v/>
      </c>
      <c r="H403" s="33" t="str">
        <f t="shared" si="35"/>
        <v/>
      </c>
    </row>
    <row r="404" spans="1:8" x14ac:dyDescent="0.25">
      <c r="A404" s="9" t="str">
        <f t="shared" si="36"/>
        <v/>
      </c>
      <c r="B404" s="10" t="str">
        <f>IF($D$10="End of the Period",IF(A404="","",IF(OR(payment_frequency="Weekly",payment_frequency="Bi-weekly",payment_frequency="Semi-monthly"),first_payment_date+A404*VLOOKUP(payment_frequency,periodic_table,2,0),EDATE(first_payment_date,A404*VLOOKUP(payment_frequency,periodic_table,2,0)))),IF(A404="","",IF(OR(payment_frequency="Weekly",payment_frequency="Bi-weekly",payment_frequency="Semi-monthly"),first_payment_date+(A404-1)*VLOOKUP(payment_frequency,periodic_table,2,0),EDATE(first_payment_date,(A404-1)*VLOOKUP(payment_frequency,periodic_table,2,0)))))</f>
        <v/>
      </c>
      <c r="C404" s="12" t="str">
        <f t="shared" si="31"/>
        <v/>
      </c>
      <c r="D404" s="27">
        <f t="shared" si="32"/>
        <v>0</v>
      </c>
      <c r="E404" s="28"/>
      <c r="F404" s="12" t="str">
        <f t="shared" si="33"/>
        <v/>
      </c>
      <c r="G404" s="12" t="str">
        <f t="shared" si="34"/>
        <v/>
      </c>
      <c r="H404" s="33" t="str">
        <f t="shared" si="35"/>
        <v/>
      </c>
    </row>
    <row r="405" spans="1:8" x14ac:dyDescent="0.25">
      <c r="A405" s="9" t="str">
        <f t="shared" si="36"/>
        <v/>
      </c>
      <c r="B405" s="10" t="str">
        <f>IF($D$10="End of the Period",IF(A405="","",IF(OR(payment_frequency="Weekly",payment_frequency="Bi-weekly",payment_frequency="Semi-monthly"),first_payment_date+A405*VLOOKUP(payment_frequency,periodic_table,2,0),EDATE(first_payment_date,A405*VLOOKUP(payment_frequency,periodic_table,2,0)))),IF(A405="","",IF(OR(payment_frequency="Weekly",payment_frequency="Bi-weekly",payment_frequency="Semi-monthly"),first_payment_date+(A405-1)*VLOOKUP(payment_frequency,periodic_table,2,0),EDATE(first_payment_date,(A405-1)*VLOOKUP(payment_frequency,periodic_table,2,0)))))</f>
        <v/>
      </c>
      <c r="C405" s="12" t="str">
        <f t="shared" si="31"/>
        <v/>
      </c>
      <c r="D405" s="27">
        <f t="shared" si="32"/>
        <v>0</v>
      </c>
      <c r="E405" s="28"/>
      <c r="F405" s="12" t="str">
        <f t="shared" si="33"/>
        <v/>
      </c>
      <c r="G405" s="12" t="str">
        <f t="shared" si="34"/>
        <v/>
      </c>
      <c r="H405" s="33" t="str">
        <f t="shared" si="35"/>
        <v/>
      </c>
    </row>
    <row r="406" spans="1:8" x14ac:dyDescent="0.25">
      <c r="A406" s="9" t="str">
        <f t="shared" si="36"/>
        <v/>
      </c>
      <c r="B406" s="10" t="str">
        <f>IF($D$10="End of the Period",IF(A406="","",IF(OR(payment_frequency="Weekly",payment_frequency="Bi-weekly",payment_frequency="Semi-monthly"),first_payment_date+A406*VLOOKUP(payment_frequency,periodic_table,2,0),EDATE(first_payment_date,A406*VLOOKUP(payment_frequency,periodic_table,2,0)))),IF(A406="","",IF(OR(payment_frequency="Weekly",payment_frequency="Bi-weekly",payment_frequency="Semi-monthly"),first_payment_date+(A406-1)*VLOOKUP(payment_frequency,periodic_table,2,0),EDATE(first_payment_date,(A406-1)*VLOOKUP(payment_frequency,periodic_table,2,0)))))</f>
        <v/>
      </c>
      <c r="C406" s="12" t="str">
        <f t="shared" si="31"/>
        <v/>
      </c>
      <c r="D406" s="27">
        <f t="shared" si="32"/>
        <v>0</v>
      </c>
      <c r="E406" s="28"/>
      <c r="F406" s="12" t="str">
        <f t="shared" si="33"/>
        <v/>
      </c>
      <c r="G406" s="12" t="str">
        <f t="shared" si="34"/>
        <v/>
      </c>
      <c r="H406" s="33" t="str">
        <f t="shared" si="35"/>
        <v/>
      </c>
    </row>
    <row r="407" spans="1:8" x14ac:dyDescent="0.25">
      <c r="A407" s="9" t="str">
        <f t="shared" si="36"/>
        <v/>
      </c>
      <c r="B407" s="10" t="str">
        <f>IF($D$10="End of the Period",IF(A407="","",IF(OR(payment_frequency="Weekly",payment_frequency="Bi-weekly",payment_frequency="Semi-monthly"),first_payment_date+A407*VLOOKUP(payment_frequency,periodic_table,2,0),EDATE(first_payment_date,A407*VLOOKUP(payment_frequency,periodic_table,2,0)))),IF(A407="","",IF(OR(payment_frequency="Weekly",payment_frequency="Bi-weekly",payment_frequency="Semi-monthly"),first_payment_date+(A407-1)*VLOOKUP(payment_frequency,periodic_table,2,0),EDATE(first_payment_date,(A407-1)*VLOOKUP(payment_frequency,periodic_table,2,0)))))</f>
        <v/>
      </c>
      <c r="C407" s="12" t="str">
        <f t="shared" si="31"/>
        <v/>
      </c>
      <c r="D407" s="27">
        <f t="shared" si="32"/>
        <v>0</v>
      </c>
      <c r="E407" s="28"/>
      <c r="F407" s="12" t="str">
        <f t="shared" si="33"/>
        <v/>
      </c>
      <c r="G407" s="12" t="str">
        <f t="shared" si="34"/>
        <v/>
      </c>
      <c r="H407" s="33" t="str">
        <f t="shared" si="35"/>
        <v/>
      </c>
    </row>
    <row r="408" spans="1:8" x14ac:dyDescent="0.25">
      <c r="A408" s="9" t="str">
        <f t="shared" si="36"/>
        <v/>
      </c>
      <c r="B408" s="10" t="str">
        <f>IF($D$10="End of the Period",IF(A408="","",IF(OR(payment_frequency="Weekly",payment_frequency="Bi-weekly",payment_frequency="Semi-monthly"),first_payment_date+A408*VLOOKUP(payment_frequency,periodic_table,2,0),EDATE(first_payment_date,A408*VLOOKUP(payment_frequency,periodic_table,2,0)))),IF(A408="","",IF(OR(payment_frequency="Weekly",payment_frequency="Bi-weekly",payment_frequency="Semi-monthly"),first_payment_date+(A408-1)*VLOOKUP(payment_frequency,periodic_table,2,0),EDATE(first_payment_date,(A408-1)*VLOOKUP(payment_frequency,periodic_table,2,0)))))</f>
        <v/>
      </c>
      <c r="C408" s="12" t="str">
        <f t="shared" ref="C408:C471" si="37">IF(A408="","",IF(H407&lt;payment,H407*(1+rate),payment))</f>
        <v/>
      </c>
      <c r="D408" s="27">
        <f t="shared" ref="D408:D471" si="38">IFERROR(IF(H407-C408&lt;$D$13,0,IF(A408=$D$15,$D$13,IF(A408&lt;$D$15,0,IF(MOD(A408-$D$15,$D$18)=0,$D$13,0)))),0)</f>
        <v>0</v>
      </c>
      <c r="E408" s="28"/>
      <c r="F408" s="12" t="str">
        <f t="shared" ref="F408:F471" si="39">IF(AND(payment_type=1,A408=1),0,IF(A408="","",H407*rate))</f>
        <v/>
      </c>
      <c r="G408" s="12" t="str">
        <f t="shared" si="34"/>
        <v/>
      </c>
      <c r="H408" s="33" t="str">
        <f t="shared" si="35"/>
        <v/>
      </c>
    </row>
    <row r="409" spans="1:8" x14ac:dyDescent="0.25">
      <c r="A409" s="9" t="str">
        <f t="shared" si="36"/>
        <v/>
      </c>
      <c r="B409" s="10" t="str">
        <f>IF($D$10="End of the Period",IF(A409="","",IF(OR(payment_frequency="Weekly",payment_frequency="Bi-weekly",payment_frequency="Semi-monthly"),first_payment_date+A409*VLOOKUP(payment_frequency,periodic_table,2,0),EDATE(first_payment_date,A409*VLOOKUP(payment_frequency,periodic_table,2,0)))),IF(A409="","",IF(OR(payment_frequency="Weekly",payment_frequency="Bi-weekly",payment_frequency="Semi-monthly"),first_payment_date+(A409-1)*VLOOKUP(payment_frequency,periodic_table,2,0),EDATE(first_payment_date,(A409-1)*VLOOKUP(payment_frequency,periodic_table,2,0)))))</f>
        <v/>
      </c>
      <c r="C409" s="12" t="str">
        <f t="shared" si="37"/>
        <v/>
      </c>
      <c r="D409" s="27">
        <f t="shared" si="38"/>
        <v>0</v>
      </c>
      <c r="E409" s="28"/>
      <c r="F409" s="12" t="str">
        <f t="shared" si="39"/>
        <v/>
      </c>
      <c r="G409" s="12" t="str">
        <f t="shared" ref="G409:G472" si="40">IF(A409="","",C409-F409+D409+E409)</f>
        <v/>
      </c>
      <c r="H409" s="33" t="str">
        <f t="shared" ref="H409:H472" si="41">IFERROR(IF(G409&lt;=0,"",H408-G409),"")</f>
        <v/>
      </c>
    </row>
    <row r="410" spans="1:8" x14ac:dyDescent="0.25">
      <c r="A410" s="9" t="str">
        <f t="shared" si="36"/>
        <v/>
      </c>
      <c r="B410" s="10" t="str">
        <f>IF($D$10="End of the Period",IF(A410="","",IF(OR(payment_frequency="Weekly",payment_frequency="Bi-weekly",payment_frequency="Semi-monthly"),first_payment_date+A410*VLOOKUP(payment_frequency,periodic_table,2,0),EDATE(first_payment_date,A410*VLOOKUP(payment_frequency,periodic_table,2,0)))),IF(A410="","",IF(OR(payment_frequency="Weekly",payment_frequency="Bi-weekly",payment_frequency="Semi-monthly"),first_payment_date+(A410-1)*VLOOKUP(payment_frequency,periodic_table,2,0),EDATE(first_payment_date,(A410-1)*VLOOKUP(payment_frequency,periodic_table,2,0)))))</f>
        <v/>
      </c>
      <c r="C410" s="12" t="str">
        <f t="shared" si="37"/>
        <v/>
      </c>
      <c r="D410" s="27">
        <f t="shared" si="38"/>
        <v>0</v>
      </c>
      <c r="E410" s="28"/>
      <c r="F410" s="12" t="str">
        <f t="shared" si="39"/>
        <v/>
      </c>
      <c r="G410" s="12" t="str">
        <f t="shared" si="40"/>
        <v/>
      </c>
      <c r="H410" s="33" t="str">
        <f t="shared" si="41"/>
        <v/>
      </c>
    </row>
    <row r="411" spans="1:8" x14ac:dyDescent="0.25">
      <c r="A411" s="9" t="str">
        <f t="shared" si="36"/>
        <v/>
      </c>
      <c r="B411" s="10" t="str">
        <f>IF($D$10="End of the Period",IF(A411="","",IF(OR(payment_frequency="Weekly",payment_frequency="Bi-weekly",payment_frequency="Semi-monthly"),first_payment_date+A411*VLOOKUP(payment_frequency,periodic_table,2,0),EDATE(first_payment_date,A411*VLOOKUP(payment_frequency,periodic_table,2,0)))),IF(A411="","",IF(OR(payment_frequency="Weekly",payment_frequency="Bi-weekly",payment_frequency="Semi-monthly"),first_payment_date+(A411-1)*VLOOKUP(payment_frequency,periodic_table,2,0),EDATE(first_payment_date,(A411-1)*VLOOKUP(payment_frequency,periodic_table,2,0)))))</f>
        <v/>
      </c>
      <c r="C411" s="12" t="str">
        <f t="shared" si="37"/>
        <v/>
      </c>
      <c r="D411" s="27">
        <f t="shared" si="38"/>
        <v>0</v>
      </c>
      <c r="E411" s="28"/>
      <c r="F411" s="12" t="str">
        <f t="shared" si="39"/>
        <v/>
      </c>
      <c r="G411" s="12" t="str">
        <f t="shared" si="40"/>
        <v/>
      </c>
      <c r="H411" s="33" t="str">
        <f t="shared" si="41"/>
        <v/>
      </c>
    </row>
    <row r="412" spans="1:8" x14ac:dyDescent="0.25">
      <c r="A412" s="9" t="str">
        <f t="shared" si="36"/>
        <v/>
      </c>
      <c r="B412" s="10" t="str">
        <f>IF($D$10="End of the Period",IF(A412="","",IF(OR(payment_frequency="Weekly",payment_frequency="Bi-weekly",payment_frequency="Semi-monthly"),first_payment_date+A412*VLOOKUP(payment_frequency,periodic_table,2,0),EDATE(first_payment_date,A412*VLOOKUP(payment_frequency,periodic_table,2,0)))),IF(A412="","",IF(OR(payment_frequency="Weekly",payment_frequency="Bi-weekly",payment_frequency="Semi-monthly"),first_payment_date+(A412-1)*VLOOKUP(payment_frequency,periodic_table,2,0),EDATE(first_payment_date,(A412-1)*VLOOKUP(payment_frequency,periodic_table,2,0)))))</f>
        <v/>
      </c>
      <c r="C412" s="12" t="str">
        <f t="shared" si="37"/>
        <v/>
      </c>
      <c r="D412" s="27">
        <f t="shared" si="38"/>
        <v>0</v>
      </c>
      <c r="E412" s="28"/>
      <c r="F412" s="12" t="str">
        <f t="shared" si="39"/>
        <v/>
      </c>
      <c r="G412" s="12" t="str">
        <f t="shared" si="40"/>
        <v/>
      </c>
      <c r="H412" s="33" t="str">
        <f t="shared" si="41"/>
        <v/>
      </c>
    </row>
    <row r="413" spans="1:8" x14ac:dyDescent="0.25">
      <c r="A413" s="9" t="str">
        <f t="shared" si="36"/>
        <v/>
      </c>
      <c r="B413" s="10" t="str">
        <f>IF($D$10="End of the Period",IF(A413="","",IF(OR(payment_frequency="Weekly",payment_frequency="Bi-weekly",payment_frequency="Semi-monthly"),first_payment_date+A413*VLOOKUP(payment_frequency,periodic_table,2,0),EDATE(first_payment_date,A413*VLOOKUP(payment_frequency,periodic_table,2,0)))),IF(A413="","",IF(OR(payment_frequency="Weekly",payment_frequency="Bi-weekly",payment_frequency="Semi-monthly"),first_payment_date+(A413-1)*VLOOKUP(payment_frequency,periodic_table,2,0),EDATE(first_payment_date,(A413-1)*VLOOKUP(payment_frequency,periodic_table,2,0)))))</f>
        <v/>
      </c>
      <c r="C413" s="12" t="str">
        <f t="shared" si="37"/>
        <v/>
      </c>
      <c r="D413" s="27">
        <f t="shared" si="38"/>
        <v>0</v>
      </c>
      <c r="E413" s="28"/>
      <c r="F413" s="12" t="str">
        <f t="shared" si="39"/>
        <v/>
      </c>
      <c r="G413" s="12" t="str">
        <f t="shared" si="40"/>
        <v/>
      </c>
      <c r="H413" s="33" t="str">
        <f t="shared" si="41"/>
        <v/>
      </c>
    </row>
    <row r="414" spans="1:8" x14ac:dyDescent="0.25">
      <c r="A414" s="9" t="str">
        <f t="shared" si="36"/>
        <v/>
      </c>
      <c r="B414" s="10" t="str">
        <f>IF($D$10="End of the Period",IF(A414="","",IF(OR(payment_frequency="Weekly",payment_frequency="Bi-weekly",payment_frequency="Semi-monthly"),first_payment_date+A414*VLOOKUP(payment_frequency,periodic_table,2,0),EDATE(first_payment_date,A414*VLOOKUP(payment_frequency,periodic_table,2,0)))),IF(A414="","",IF(OR(payment_frequency="Weekly",payment_frequency="Bi-weekly",payment_frequency="Semi-monthly"),first_payment_date+(A414-1)*VLOOKUP(payment_frequency,periodic_table,2,0),EDATE(first_payment_date,(A414-1)*VLOOKUP(payment_frequency,periodic_table,2,0)))))</f>
        <v/>
      </c>
      <c r="C414" s="12" t="str">
        <f t="shared" si="37"/>
        <v/>
      </c>
      <c r="D414" s="27">
        <f t="shared" si="38"/>
        <v>0</v>
      </c>
      <c r="E414" s="28"/>
      <c r="F414" s="12" t="str">
        <f t="shared" si="39"/>
        <v/>
      </c>
      <c r="G414" s="12" t="str">
        <f t="shared" si="40"/>
        <v/>
      </c>
      <c r="H414" s="33" t="str">
        <f t="shared" si="41"/>
        <v/>
      </c>
    </row>
    <row r="415" spans="1:8" x14ac:dyDescent="0.25">
      <c r="A415" s="9" t="str">
        <f t="shared" si="36"/>
        <v/>
      </c>
      <c r="B415" s="10" t="str">
        <f>IF($D$10="End of the Period",IF(A415="","",IF(OR(payment_frequency="Weekly",payment_frequency="Bi-weekly",payment_frequency="Semi-monthly"),first_payment_date+A415*VLOOKUP(payment_frequency,periodic_table,2,0),EDATE(first_payment_date,A415*VLOOKUP(payment_frequency,periodic_table,2,0)))),IF(A415="","",IF(OR(payment_frequency="Weekly",payment_frequency="Bi-weekly",payment_frequency="Semi-monthly"),first_payment_date+(A415-1)*VLOOKUP(payment_frequency,periodic_table,2,0),EDATE(first_payment_date,(A415-1)*VLOOKUP(payment_frequency,periodic_table,2,0)))))</f>
        <v/>
      </c>
      <c r="C415" s="12" t="str">
        <f t="shared" si="37"/>
        <v/>
      </c>
      <c r="D415" s="27">
        <f t="shared" si="38"/>
        <v>0</v>
      </c>
      <c r="E415" s="28"/>
      <c r="F415" s="12" t="str">
        <f t="shared" si="39"/>
        <v/>
      </c>
      <c r="G415" s="12" t="str">
        <f t="shared" si="40"/>
        <v/>
      </c>
      <c r="H415" s="33" t="str">
        <f t="shared" si="41"/>
        <v/>
      </c>
    </row>
    <row r="416" spans="1:8" x14ac:dyDescent="0.25">
      <c r="A416" s="9" t="str">
        <f t="shared" si="36"/>
        <v/>
      </c>
      <c r="B416" s="10" t="str">
        <f>IF($D$10="End of the Period",IF(A416="","",IF(OR(payment_frequency="Weekly",payment_frequency="Bi-weekly",payment_frequency="Semi-monthly"),first_payment_date+A416*VLOOKUP(payment_frequency,periodic_table,2,0),EDATE(first_payment_date,A416*VLOOKUP(payment_frequency,periodic_table,2,0)))),IF(A416="","",IF(OR(payment_frequency="Weekly",payment_frequency="Bi-weekly",payment_frequency="Semi-monthly"),first_payment_date+(A416-1)*VLOOKUP(payment_frequency,periodic_table,2,0),EDATE(first_payment_date,(A416-1)*VLOOKUP(payment_frequency,periodic_table,2,0)))))</f>
        <v/>
      </c>
      <c r="C416" s="12" t="str">
        <f t="shared" si="37"/>
        <v/>
      </c>
      <c r="D416" s="27">
        <f t="shared" si="38"/>
        <v>0</v>
      </c>
      <c r="E416" s="28"/>
      <c r="F416" s="12" t="str">
        <f t="shared" si="39"/>
        <v/>
      </c>
      <c r="G416" s="12" t="str">
        <f t="shared" si="40"/>
        <v/>
      </c>
      <c r="H416" s="33" t="str">
        <f t="shared" si="41"/>
        <v/>
      </c>
    </row>
    <row r="417" spans="1:8" x14ac:dyDescent="0.25">
      <c r="A417" s="9" t="str">
        <f t="shared" si="36"/>
        <v/>
      </c>
      <c r="B417" s="10" t="str">
        <f>IF($D$10="End of the Period",IF(A417="","",IF(OR(payment_frequency="Weekly",payment_frequency="Bi-weekly",payment_frequency="Semi-monthly"),first_payment_date+A417*VLOOKUP(payment_frequency,periodic_table,2,0),EDATE(first_payment_date,A417*VLOOKUP(payment_frequency,periodic_table,2,0)))),IF(A417="","",IF(OR(payment_frequency="Weekly",payment_frequency="Bi-weekly",payment_frequency="Semi-monthly"),first_payment_date+(A417-1)*VLOOKUP(payment_frequency,periodic_table,2,0),EDATE(first_payment_date,(A417-1)*VLOOKUP(payment_frequency,periodic_table,2,0)))))</f>
        <v/>
      </c>
      <c r="C417" s="12" t="str">
        <f t="shared" si="37"/>
        <v/>
      </c>
      <c r="D417" s="27">
        <f t="shared" si="38"/>
        <v>0</v>
      </c>
      <c r="E417" s="28"/>
      <c r="F417" s="12" t="str">
        <f t="shared" si="39"/>
        <v/>
      </c>
      <c r="G417" s="12" t="str">
        <f t="shared" si="40"/>
        <v/>
      </c>
      <c r="H417" s="33" t="str">
        <f t="shared" si="41"/>
        <v/>
      </c>
    </row>
    <row r="418" spans="1:8" x14ac:dyDescent="0.25">
      <c r="A418" s="9" t="str">
        <f t="shared" si="36"/>
        <v/>
      </c>
      <c r="B418" s="10" t="str">
        <f>IF($D$10="End of the Period",IF(A418="","",IF(OR(payment_frequency="Weekly",payment_frequency="Bi-weekly",payment_frequency="Semi-monthly"),first_payment_date+A418*VLOOKUP(payment_frequency,periodic_table,2,0),EDATE(first_payment_date,A418*VLOOKUP(payment_frequency,periodic_table,2,0)))),IF(A418="","",IF(OR(payment_frequency="Weekly",payment_frequency="Bi-weekly",payment_frequency="Semi-monthly"),first_payment_date+(A418-1)*VLOOKUP(payment_frequency,periodic_table,2,0),EDATE(first_payment_date,(A418-1)*VLOOKUP(payment_frequency,periodic_table,2,0)))))</f>
        <v/>
      </c>
      <c r="C418" s="12" t="str">
        <f t="shared" si="37"/>
        <v/>
      </c>
      <c r="D418" s="27">
        <f t="shared" si="38"/>
        <v>0</v>
      </c>
      <c r="E418" s="28"/>
      <c r="F418" s="12" t="str">
        <f t="shared" si="39"/>
        <v/>
      </c>
      <c r="G418" s="12" t="str">
        <f t="shared" si="40"/>
        <v/>
      </c>
      <c r="H418" s="33" t="str">
        <f t="shared" si="41"/>
        <v/>
      </c>
    </row>
    <row r="419" spans="1:8" x14ac:dyDescent="0.25">
      <c r="A419" s="9" t="str">
        <f t="shared" si="36"/>
        <v/>
      </c>
      <c r="B419" s="10" t="str">
        <f>IF($D$10="End of the Period",IF(A419="","",IF(OR(payment_frequency="Weekly",payment_frequency="Bi-weekly",payment_frequency="Semi-monthly"),first_payment_date+A419*VLOOKUP(payment_frequency,periodic_table,2,0),EDATE(first_payment_date,A419*VLOOKUP(payment_frequency,periodic_table,2,0)))),IF(A419="","",IF(OR(payment_frequency="Weekly",payment_frequency="Bi-weekly",payment_frequency="Semi-monthly"),first_payment_date+(A419-1)*VLOOKUP(payment_frequency,periodic_table,2,0),EDATE(first_payment_date,(A419-1)*VLOOKUP(payment_frequency,periodic_table,2,0)))))</f>
        <v/>
      </c>
      <c r="C419" s="12" t="str">
        <f t="shared" si="37"/>
        <v/>
      </c>
      <c r="D419" s="27">
        <f t="shared" si="38"/>
        <v>0</v>
      </c>
      <c r="E419" s="28"/>
      <c r="F419" s="12" t="str">
        <f t="shared" si="39"/>
        <v/>
      </c>
      <c r="G419" s="12" t="str">
        <f t="shared" si="40"/>
        <v/>
      </c>
      <c r="H419" s="33" t="str">
        <f t="shared" si="41"/>
        <v/>
      </c>
    </row>
    <row r="420" spans="1:8" x14ac:dyDescent="0.25">
      <c r="A420" s="9" t="str">
        <f t="shared" si="36"/>
        <v/>
      </c>
      <c r="B420" s="10" t="str">
        <f>IF($D$10="End of the Period",IF(A420="","",IF(OR(payment_frequency="Weekly",payment_frequency="Bi-weekly",payment_frequency="Semi-monthly"),first_payment_date+A420*VLOOKUP(payment_frequency,periodic_table,2,0),EDATE(first_payment_date,A420*VLOOKUP(payment_frequency,periodic_table,2,0)))),IF(A420="","",IF(OR(payment_frequency="Weekly",payment_frequency="Bi-weekly",payment_frequency="Semi-monthly"),first_payment_date+(A420-1)*VLOOKUP(payment_frequency,periodic_table,2,0),EDATE(first_payment_date,(A420-1)*VLOOKUP(payment_frequency,periodic_table,2,0)))))</f>
        <v/>
      </c>
      <c r="C420" s="12" t="str">
        <f t="shared" si="37"/>
        <v/>
      </c>
      <c r="D420" s="27">
        <f t="shared" si="38"/>
        <v>0</v>
      </c>
      <c r="E420" s="28"/>
      <c r="F420" s="12" t="str">
        <f t="shared" si="39"/>
        <v/>
      </c>
      <c r="G420" s="12" t="str">
        <f t="shared" si="40"/>
        <v/>
      </c>
      <c r="H420" s="33" t="str">
        <f t="shared" si="41"/>
        <v/>
      </c>
    </row>
    <row r="421" spans="1:8" x14ac:dyDescent="0.25">
      <c r="A421" s="9" t="str">
        <f t="shared" si="36"/>
        <v/>
      </c>
      <c r="B421" s="10" t="str">
        <f>IF($D$10="End of the Period",IF(A421="","",IF(OR(payment_frequency="Weekly",payment_frequency="Bi-weekly",payment_frequency="Semi-monthly"),first_payment_date+A421*VLOOKUP(payment_frequency,periodic_table,2,0),EDATE(first_payment_date,A421*VLOOKUP(payment_frequency,periodic_table,2,0)))),IF(A421="","",IF(OR(payment_frequency="Weekly",payment_frequency="Bi-weekly",payment_frequency="Semi-monthly"),first_payment_date+(A421-1)*VLOOKUP(payment_frequency,periodic_table,2,0),EDATE(first_payment_date,(A421-1)*VLOOKUP(payment_frequency,periodic_table,2,0)))))</f>
        <v/>
      </c>
      <c r="C421" s="12" t="str">
        <f t="shared" si="37"/>
        <v/>
      </c>
      <c r="D421" s="27">
        <f t="shared" si="38"/>
        <v>0</v>
      </c>
      <c r="E421" s="28"/>
      <c r="F421" s="12" t="str">
        <f t="shared" si="39"/>
        <v/>
      </c>
      <c r="G421" s="12" t="str">
        <f t="shared" si="40"/>
        <v/>
      </c>
      <c r="H421" s="33" t="str">
        <f t="shared" si="41"/>
        <v/>
      </c>
    </row>
    <row r="422" spans="1:8" x14ac:dyDescent="0.25">
      <c r="A422" s="9" t="str">
        <f t="shared" si="36"/>
        <v/>
      </c>
      <c r="B422" s="10" t="str">
        <f>IF($D$10="End of the Period",IF(A422="","",IF(OR(payment_frequency="Weekly",payment_frequency="Bi-weekly",payment_frequency="Semi-monthly"),first_payment_date+A422*VLOOKUP(payment_frequency,periodic_table,2,0),EDATE(first_payment_date,A422*VLOOKUP(payment_frequency,periodic_table,2,0)))),IF(A422="","",IF(OR(payment_frequency="Weekly",payment_frequency="Bi-weekly",payment_frequency="Semi-monthly"),first_payment_date+(A422-1)*VLOOKUP(payment_frequency,periodic_table,2,0),EDATE(first_payment_date,(A422-1)*VLOOKUP(payment_frequency,periodic_table,2,0)))))</f>
        <v/>
      </c>
      <c r="C422" s="12" t="str">
        <f t="shared" si="37"/>
        <v/>
      </c>
      <c r="D422" s="27">
        <f t="shared" si="38"/>
        <v>0</v>
      </c>
      <c r="E422" s="28"/>
      <c r="F422" s="12" t="str">
        <f t="shared" si="39"/>
        <v/>
      </c>
      <c r="G422" s="12" t="str">
        <f t="shared" si="40"/>
        <v/>
      </c>
      <c r="H422" s="33" t="str">
        <f t="shared" si="41"/>
        <v/>
      </c>
    </row>
    <row r="423" spans="1:8" x14ac:dyDescent="0.25">
      <c r="A423" s="9" t="str">
        <f t="shared" si="36"/>
        <v/>
      </c>
      <c r="B423" s="10" t="str">
        <f>IF($D$10="End of the Period",IF(A423="","",IF(OR(payment_frequency="Weekly",payment_frequency="Bi-weekly",payment_frequency="Semi-monthly"),first_payment_date+A423*VLOOKUP(payment_frequency,periodic_table,2,0),EDATE(first_payment_date,A423*VLOOKUP(payment_frequency,periodic_table,2,0)))),IF(A423="","",IF(OR(payment_frequency="Weekly",payment_frequency="Bi-weekly",payment_frequency="Semi-monthly"),first_payment_date+(A423-1)*VLOOKUP(payment_frequency,periodic_table,2,0),EDATE(first_payment_date,(A423-1)*VLOOKUP(payment_frequency,periodic_table,2,0)))))</f>
        <v/>
      </c>
      <c r="C423" s="12" t="str">
        <f t="shared" si="37"/>
        <v/>
      </c>
      <c r="D423" s="27">
        <f t="shared" si="38"/>
        <v>0</v>
      </c>
      <c r="E423" s="28"/>
      <c r="F423" s="12" t="str">
        <f t="shared" si="39"/>
        <v/>
      </c>
      <c r="G423" s="12" t="str">
        <f t="shared" si="40"/>
        <v/>
      </c>
      <c r="H423" s="33" t="str">
        <f t="shared" si="41"/>
        <v/>
      </c>
    </row>
    <row r="424" spans="1:8" x14ac:dyDescent="0.25">
      <c r="A424" s="9" t="str">
        <f t="shared" si="36"/>
        <v/>
      </c>
      <c r="B424" s="10" t="str">
        <f>IF($D$10="End of the Period",IF(A424="","",IF(OR(payment_frequency="Weekly",payment_frequency="Bi-weekly",payment_frequency="Semi-monthly"),first_payment_date+A424*VLOOKUP(payment_frequency,periodic_table,2,0),EDATE(first_payment_date,A424*VLOOKUP(payment_frequency,periodic_table,2,0)))),IF(A424="","",IF(OR(payment_frequency="Weekly",payment_frequency="Bi-weekly",payment_frequency="Semi-monthly"),first_payment_date+(A424-1)*VLOOKUP(payment_frequency,periodic_table,2,0),EDATE(first_payment_date,(A424-1)*VLOOKUP(payment_frequency,periodic_table,2,0)))))</f>
        <v/>
      </c>
      <c r="C424" s="12" t="str">
        <f t="shared" si="37"/>
        <v/>
      </c>
      <c r="D424" s="27">
        <f t="shared" si="38"/>
        <v>0</v>
      </c>
      <c r="E424" s="28"/>
      <c r="F424" s="12" t="str">
        <f t="shared" si="39"/>
        <v/>
      </c>
      <c r="G424" s="12" t="str">
        <f t="shared" si="40"/>
        <v/>
      </c>
      <c r="H424" s="33" t="str">
        <f t="shared" si="41"/>
        <v/>
      </c>
    </row>
    <row r="425" spans="1:8" x14ac:dyDescent="0.25">
      <c r="A425" s="9" t="str">
        <f t="shared" si="36"/>
        <v/>
      </c>
      <c r="B425" s="10" t="str">
        <f>IF($D$10="End of the Period",IF(A425="","",IF(OR(payment_frequency="Weekly",payment_frequency="Bi-weekly",payment_frequency="Semi-monthly"),first_payment_date+A425*VLOOKUP(payment_frequency,periodic_table,2,0),EDATE(first_payment_date,A425*VLOOKUP(payment_frequency,periodic_table,2,0)))),IF(A425="","",IF(OR(payment_frequency="Weekly",payment_frequency="Bi-weekly",payment_frequency="Semi-monthly"),first_payment_date+(A425-1)*VLOOKUP(payment_frequency,periodic_table,2,0),EDATE(first_payment_date,(A425-1)*VLOOKUP(payment_frequency,periodic_table,2,0)))))</f>
        <v/>
      </c>
      <c r="C425" s="12" t="str">
        <f t="shared" si="37"/>
        <v/>
      </c>
      <c r="D425" s="27">
        <f t="shared" si="38"/>
        <v>0</v>
      </c>
      <c r="E425" s="28"/>
      <c r="F425" s="12" t="str">
        <f t="shared" si="39"/>
        <v/>
      </c>
      <c r="G425" s="12" t="str">
        <f t="shared" si="40"/>
        <v/>
      </c>
      <c r="H425" s="33" t="str">
        <f t="shared" si="41"/>
        <v/>
      </c>
    </row>
    <row r="426" spans="1:8" x14ac:dyDescent="0.25">
      <c r="A426" s="9" t="str">
        <f t="shared" si="36"/>
        <v/>
      </c>
      <c r="B426" s="10" t="str">
        <f>IF($D$10="End of the Period",IF(A426="","",IF(OR(payment_frequency="Weekly",payment_frequency="Bi-weekly",payment_frequency="Semi-monthly"),first_payment_date+A426*VLOOKUP(payment_frequency,periodic_table,2,0),EDATE(first_payment_date,A426*VLOOKUP(payment_frequency,periodic_table,2,0)))),IF(A426="","",IF(OR(payment_frequency="Weekly",payment_frequency="Bi-weekly",payment_frequency="Semi-monthly"),first_payment_date+(A426-1)*VLOOKUP(payment_frequency,periodic_table,2,0),EDATE(first_payment_date,(A426-1)*VLOOKUP(payment_frequency,periodic_table,2,0)))))</f>
        <v/>
      </c>
      <c r="C426" s="12" t="str">
        <f t="shared" si="37"/>
        <v/>
      </c>
      <c r="D426" s="27">
        <f t="shared" si="38"/>
        <v>0</v>
      </c>
      <c r="E426" s="28"/>
      <c r="F426" s="12" t="str">
        <f t="shared" si="39"/>
        <v/>
      </c>
      <c r="G426" s="12" t="str">
        <f t="shared" si="40"/>
        <v/>
      </c>
      <c r="H426" s="33" t="str">
        <f t="shared" si="41"/>
        <v/>
      </c>
    </row>
    <row r="427" spans="1:8" x14ac:dyDescent="0.25">
      <c r="A427" s="9" t="str">
        <f t="shared" si="36"/>
        <v/>
      </c>
      <c r="B427" s="10" t="str">
        <f>IF($D$10="End of the Period",IF(A427="","",IF(OR(payment_frequency="Weekly",payment_frequency="Bi-weekly",payment_frequency="Semi-monthly"),first_payment_date+A427*VLOOKUP(payment_frequency,periodic_table,2,0),EDATE(first_payment_date,A427*VLOOKUP(payment_frequency,periodic_table,2,0)))),IF(A427="","",IF(OR(payment_frequency="Weekly",payment_frequency="Bi-weekly",payment_frequency="Semi-monthly"),first_payment_date+(A427-1)*VLOOKUP(payment_frequency,periodic_table,2,0),EDATE(first_payment_date,(A427-1)*VLOOKUP(payment_frequency,periodic_table,2,0)))))</f>
        <v/>
      </c>
      <c r="C427" s="12" t="str">
        <f t="shared" si="37"/>
        <v/>
      </c>
      <c r="D427" s="27">
        <f t="shared" si="38"/>
        <v>0</v>
      </c>
      <c r="E427" s="28"/>
      <c r="F427" s="12" t="str">
        <f t="shared" si="39"/>
        <v/>
      </c>
      <c r="G427" s="12" t="str">
        <f t="shared" si="40"/>
        <v/>
      </c>
      <c r="H427" s="33" t="str">
        <f t="shared" si="41"/>
        <v/>
      </c>
    </row>
    <row r="428" spans="1:8" x14ac:dyDescent="0.25">
      <c r="A428" s="9" t="str">
        <f t="shared" si="36"/>
        <v/>
      </c>
      <c r="B428" s="10" t="str">
        <f>IF($D$10="End of the Period",IF(A428="","",IF(OR(payment_frequency="Weekly",payment_frequency="Bi-weekly",payment_frequency="Semi-monthly"),first_payment_date+A428*VLOOKUP(payment_frequency,periodic_table,2,0),EDATE(first_payment_date,A428*VLOOKUP(payment_frequency,periodic_table,2,0)))),IF(A428="","",IF(OR(payment_frequency="Weekly",payment_frequency="Bi-weekly",payment_frequency="Semi-monthly"),first_payment_date+(A428-1)*VLOOKUP(payment_frequency,periodic_table,2,0),EDATE(first_payment_date,(A428-1)*VLOOKUP(payment_frequency,periodic_table,2,0)))))</f>
        <v/>
      </c>
      <c r="C428" s="12" t="str">
        <f t="shared" si="37"/>
        <v/>
      </c>
      <c r="D428" s="27">
        <f t="shared" si="38"/>
        <v>0</v>
      </c>
      <c r="E428" s="28"/>
      <c r="F428" s="12" t="str">
        <f t="shared" si="39"/>
        <v/>
      </c>
      <c r="G428" s="12" t="str">
        <f t="shared" si="40"/>
        <v/>
      </c>
      <c r="H428" s="33" t="str">
        <f t="shared" si="41"/>
        <v/>
      </c>
    </row>
    <row r="429" spans="1:8" x14ac:dyDescent="0.25">
      <c r="A429" s="9" t="str">
        <f t="shared" si="36"/>
        <v/>
      </c>
      <c r="B429" s="10" t="str">
        <f>IF($D$10="End of the Period",IF(A429="","",IF(OR(payment_frequency="Weekly",payment_frequency="Bi-weekly",payment_frequency="Semi-monthly"),first_payment_date+A429*VLOOKUP(payment_frequency,periodic_table,2,0),EDATE(first_payment_date,A429*VLOOKUP(payment_frequency,periodic_table,2,0)))),IF(A429="","",IF(OR(payment_frequency="Weekly",payment_frequency="Bi-weekly",payment_frequency="Semi-monthly"),first_payment_date+(A429-1)*VLOOKUP(payment_frequency,periodic_table,2,0),EDATE(first_payment_date,(A429-1)*VLOOKUP(payment_frequency,periodic_table,2,0)))))</f>
        <v/>
      </c>
      <c r="C429" s="12" t="str">
        <f t="shared" si="37"/>
        <v/>
      </c>
      <c r="D429" s="27">
        <f t="shared" si="38"/>
        <v>0</v>
      </c>
      <c r="E429" s="28"/>
      <c r="F429" s="12" t="str">
        <f t="shared" si="39"/>
        <v/>
      </c>
      <c r="G429" s="12" t="str">
        <f t="shared" si="40"/>
        <v/>
      </c>
      <c r="H429" s="33" t="str">
        <f t="shared" si="41"/>
        <v/>
      </c>
    </row>
    <row r="430" spans="1:8" x14ac:dyDescent="0.25">
      <c r="A430" s="9" t="str">
        <f t="shared" si="36"/>
        <v/>
      </c>
      <c r="B430" s="10" t="str">
        <f>IF($D$10="End of the Period",IF(A430="","",IF(OR(payment_frequency="Weekly",payment_frequency="Bi-weekly",payment_frequency="Semi-monthly"),first_payment_date+A430*VLOOKUP(payment_frequency,periodic_table,2,0),EDATE(first_payment_date,A430*VLOOKUP(payment_frequency,periodic_table,2,0)))),IF(A430="","",IF(OR(payment_frequency="Weekly",payment_frequency="Bi-weekly",payment_frequency="Semi-monthly"),first_payment_date+(A430-1)*VLOOKUP(payment_frequency,periodic_table,2,0),EDATE(first_payment_date,(A430-1)*VLOOKUP(payment_frequency,periodic_table,2,0)))))</f>
        <v/>
      </c>
      <c r="C430" s="12" t="str">
        <f t="shared" si="37"/>
        <v/>
      </c>
      <c r="D430" s="27">
        <f t="shared" si="38"/>
        <v>0</v>
      </c>
      <c r="E430" s="28"/>
      <c r="F430" s="12" t="str">
        <f t="shared" si="39"/>
        <v/>
      </c>
      <c r="G430" s="12" t="str">
        <f t="shared" si="40"/>
        <v/>
      </c>
      <c r="H430" s="33" t="str">
        <f t="shared" si="41"/>
        <v/>
      </c>
    </row>
    <row r="431" spans="1:8" x14ac:dyDescent="0.25">
      <c r="A431" s="9" t="str">
        <f t="shared" ref="A431:A494" si="42">IFERROR(IF(H430&lt;=0,"",A430+1),"")</f>
        <v/>
      </c>
      <c r="B431" s="10" t="str">
        <f>IF($D$10="End of the Period",IF(A431="","",IF(OR(payment_frequency="Weekly",payment_frequency="Bi-weekly",payment_frequency="Semi-monthly"),first_payment_date+A431*VLOOKUP(payment_frequency,periodic_table,2,0),EDATE(first_payment_date,A431*VLOOKUP(payment_frequency,periodic_table,2,0)))),IF(A431="","",IF(OR(payment_frequency="Weekly",payment_frequency="Bi-weekly",payment_frequency="Semi-monthly"),first_payment_date+(A431-1)*VLOOKUP(payment_frequency,periodic_table,2,0),EDATE(first_payment_date,(A431-1)*VLOOKUP(payment_frequency,periodic_table,2,0)))))</f>
        <v/>
      </c>
      <c r="C431" s="12" t="str">
        <f t="shared" si="37"/>
        <v/>
      </c>
      <c r="D431" s="27">
        <f t="shared" si="38"/>
        <v>0</v>
      </c>
      <c r="E431" s="28"/>
      <c r="F431" s="12" t="str">
        <f t="shared" si="39"/>
        <v/>
      </c>
      <c r="G431" s="12" t="str">
        <f t="shared" si="40"/>
        <v/>
      </c>
      <c r="H431" s="33" t="str">
        <f t="shared" si="41"/>
        <v/>
      </c>
    </row>
    <row r="432" spans="1:8" x14ac:dyDescent="0.25">
      <c r="A432" s="9" t="str">
        <f t="shared" si="42"/>
        <v/>
      </c>
      <c r="B432" s="10" t="str">
        <f>IF($D$10="End of the Period",IF(A432="","",IF(OR(payment_frequency="Weekly",payment_frequency="Bi-weekly",payment_frequency="Semi-monthly"),first_payment_date+A432*VLOOKUP(payment_frequency,periodic_table,2,0),EDATE(first_payment_date,A432*VLOOKUP(payment_frequency,periodic_table,2,0)))),IF(A432="","",IF(OR(payment_frequency="Weekly",payment_frequency="Bi-weekly",payment_frequency="Semi-monthly"),first_payment_date+(A432-1)*VLOOKUP(payment_frequency,periodic_table,2,0),EDATE(first_payment_date,(A432-1)*VLOOKUP(payment_frequency,periodic_table,2,0)))))</f>
        <v/>
      </c>
      <c r="C432" s="12" t="str">
        <f t="shared" si="37"/>
        <v/>
      </c>
      <c r="D432" s="27">
        <f t="shared" si="38"/>
        <v>0</v>
      </c>
      <c r="E432" s="28"/>
      <c r="F432" s="12" t="str">
        <f t="shared" si="39"/>
        <v/>
      </c>
      <c r="G432" s="12" t="str">
        <f t="shared" si="40"/>
        <v/>
      </c>
      <c r="H432" s="33" t="str">
        <f t="shared" si="41"/>
        <v/>
      </c>
    </row>
    <row r="433" spans="1:8" x14ac:dyDescent="0.25">
      <c r="A433" s="9" t="str">
        <f t="shared" si="42"/>
        <v/>
      </c>
      <c r="B433" s="10" t="str">
        <f>IF($D$10="End of the Period",IF(A433="","",IF(OR(payment_frequency="Weekly",payment_frequency="Bi-weekly",payment_frequency="Semi-monthly"),first_payment_date+A433*VLOOKUP(payment_frequency,periodic_table,2,0),EDATE(first_payment_date,A433*VLOOKUP(payment_frequency,periodic_table,2,0)))),IF(A433="","",IF(OR(payment_frequency="Weekly",payment_frequency="Bi-weekly",payment_frequency="Semi-monthly"),first_payment_date+(A433-1)*VLOOKUP(payment_frequency,periodic_table,2,0),EDATE(first_payment_date,(A433-1)*VLOOKUP(payment_frequency,periodic_table,2,0)))))</f>
        <v/>
      </c>
      <c r="C433" s="12" t="str">
        <f t="shared" si="37"/>
        <v/>
      </c>
      <c r="D433" s="27">
        <f t="shared" si="38"/>
        <v>0</v>
      </c>
      <c r="E433" s="28"/>
      <c r="F433" s="12" t="str">
        <f t="shared" si="39"/>
        <v/>
      </c>
      <c r="G433" s="12" t="str">
        <f t="shared" si="40"/>
        <v/>
      </c>
      <c r="H433" s="33" t="str">
        <f t="shared" si="41"/>
        <v/>
      </c>
    </row>
    <row r="434" spans="1:8" x14ac:dyDescent="0.25">
      <c r="A434" s="9" t="str">
        <f t="shared" si="42"/>
        <v/>
      </c>
      <c r="B434" s="10" t="str">
        <f>IF($D$10="End of the Period",IF(A434="","",IF(OR(payment_frequency="Weekly",payment_frequency="Bi-weekly",payment_frequency="Semi-monthly"),first_payment_date+A434*VLOOKUP(payment_frequency,periodic_table,2,0),EDATE(first_payment_date,A434*VLOOKUP(payment_frequency,periodic_table,2,0)))),IF(A434="","",IF(OR(payment_frequency="Weekly",payment_frequency="Bi-weekly",payment_frequency="Semi-monthly"),first_payment_date+(A434-1)*VLOOKUP(payment_frequency,periodic_table,2,0),EDATE(first_payment_date,(A434-1)*VLOOKUP(payment_frequency,periodic_table,2,0)))))</f>
        <v/>
      </c>
      <c r="C434" s="12" t="str">
        <f t="shared" si="37"/>
        <v/>
      </c>
      <c r="D434" s="27">
        <f t="shared" si="38"/>
        <v>0</v>
      </c>
      <c r="E434" s="28"/>
      <c r="F434" s="12" t="str">
        <f t="shared" si="39"/>
        <v/>
      </c>
      <c r="G434" s="12" t="str">
        <f t="shared" si="40"/>
        <v/>
      </c>
      <c r="H434" s="33" t="str">
        <f t="shared" si="41"/>
        <v/>
      </c>
    </row>
    <row r="435" spans="1:8" x14ac:dyDescent="0.25">
      <c r="A435" s="9" t="str">
        <f t="shared" si="42"/>
        <v/>
      </c>
      <c r="B435" s="10" t="str">
        <f>IF($D$10="End of the Period",IF(A435="","",IF(OR(payment_frequency="Weekly",payment_frequency="Bi-weekly",payment_frequency="Semi-monthly"),first_payment_date+A435*VLOOKUP(payment_frequency,periodic_table,2,0),EDATE(first_payment_date,A435*VLOOKUP(payment_frequency,periodic_table,2,0)))),IF(A435="","",IF(OR(payment_frequency="Weekly",payment_frequency="Bi-weekly",payment_frequency="Semi-monthly"),first_payment_date+(A435-1)*VLOOKUP(payment_frequency,periodic_table,2,0),EDATE(first_payment_date,(A435-1)*VLOOKUP(payment_frequency,periodic_table,2,0)))))</f>
        <v/>
      </c>
      <c r="C435" s="12" t="str">
        <f t="shared" si="37"/>
        <v/>
      </c>
      <c r="D435" s="27">
        <f t="shared" si="38"/>
        <v>0</v>
      </c>
      <c r="E435" s="28"/>
      <c r="F435" s="12" t="str">
        <f t="shared" si="39"/>
        <v/>
      </c>
      <c r="G435" s="12" t="str">
        <f t="shared" si="40"/>
        <v/>
      </c>
      <c r="H435" s="33" t="str">
        <f t="shared" si="41"/>
        <v/>
      </c>
    </row>
    <row r="436" spans="1:8" x14ac:dyDescent="0.25">
      <c r="A436" s="9" t="str">
        <f t="shared" si="42"/>
        <v/>
      </c>
      <c r="B436" s="10" t="str">
        <f>IF($D$10="End of the Period",IF(A436="","",IF(OR(payment_frequency="Weekly",payment_frequency="Bi-weekly",payment_frequency="Semi-monthly"),first_payment_date+A436*VLOOKUP(payment_frequency,periodic_table,2,0),EDATE(first_payment_date,A436*VLOOKUP(payment_frequency,periodic_table,2,0)))),IF(A436="","",IF(OR(payment_frequency="Weekly",payment_frequency="Bi-weekly",payment_frequency="Semi-monthly"),first_payment_date+(A436-1)*VLOOKUP(payment_frequency,periodic_table,2,0),EDATE(first_payment_date,(A436-1)*VLOOKUP(payment_frequency,periodic_table,2,0)))))</f>
        <v/>
      </c>
      <c r="C436" s="12" t="str">
        <f t="shared" si="37"/>
        <v/>
      </c>
      <c r="D436" s="27">
        <f t="shared" si="38"/>
        <v>0</v>
      </c>
      <c r="E436" s="28"/>
      <c r="F436" s="12" t="str">
        <f t="shared" si="39"/>
        <v/>
      </c>
      <c r="G436" s="12" t="str">
        <f t="shared" si="40"/>
        <v/>
      </c>
      <c r="H436" s="33" t="str">
        <f t="shared" si="41"/>
        <v/>
      </c>
    </row>
    <row r="437" spans="1:8" x14ac:dyDescent="0.25">
      <c r="A437" s="9" t="str">
        <f t="shared" si="42"/>
        <v/>
      </c>
      <c r="B437" s="10" t="str">
        <f>IF($D$10="End of the Period",IF(A437="","",IF(OR(payment_frequency="Weekly",payment_frequency="Bi-weekly",payment_frequency="Semi-monthly"),first_payment_date+A437*VLOOKUP(payment_frequency,periodic_table,2,0),EDATE(first_payment_date,A437*VLOOKUP(payment_frequency,periodic_table,2,0)))),IF(A437="","",IF(OR(payment_frequency="Weekly",payment_frequency="Bi-weekly",payment_frequency="Semi-monthly"),first_payment_date+(A437-1)*VLOOKUP(payment_frequency,periodic_table,2,0),EDATE(first_payment_date,(A437-1)*VLOOKUP(payment_frequency,periodic_table,2,0)))))</f>
        <v/>
      </c>
      <c r="C437" s="12" t="str">
        <f t="shared" si="37"/>
        <v/>
      </c>
      <c r="D437" s="27">
        <f t="shared" si="38"/>
        <v>0</v>
      </c>
      <c r="E437" s="28"/>
      <c r="F437" s="12" t="str">
        <f t="shared" si="39"/>
        <v/>
      </c>
      <c r="G437" s="12" t="str">
        <f t="shared" si="40"/>
        <v/>
      </c>
      <c r="H437" s="33" t="str">
        <f t="shared" si="41"/>
        <v/>
      </c>
    </row>
    <row r="438" spans="1:8" x14ac:dyDescent="0.25">
      <c r="A438" s="9" t="str">
        <f t="shared" si="42"/>
        <v/>
      </c>
      <c r="B438" s="10" t="str">
        <f>IF($D$10="End of the Period",IF(A438="","",IF(OR(payment_frequency="Weekly",payment_frequency="Bi-weekly",payment_frequency="Semi-monthly"),first_payment_date+A438*VLOOKUP(payment_frequency,periodic_table,2,0),EDATE(first_payment_date,A438*VLOOKUP(payment_frequency,periodic_table,2,0)))),IF(A438="","",IF(OR(payment_frequency="Weekly",payment_frequency="Bi-weekly",payment_frequency="Semi-monthly"),first_payment_date+(A438-1)*VLOOKUP(payment_frequency,periodic_table,2,0),EDATE(first_payment_date,(A438-1)*VLOOKUP(payment_frequency,periodic_table,2,0)))))</f>
        <v/>
      </c>
      <c r="C438" s="12" t="str">
        <f t="shared" si="37"/>
        <v/>
      </c>
      <c r="D438" s="27">
        <f t="shared" si="38"/>
        <v>0</v>
      </c>
      <c r="E438" s="28"/>
      <c r="F438" s="12" t="str">
        <f t="shared" si="39"/>
        <v/>
      </c>
      <c r="G438" s="12" t="str">
        <f t="shared" si="40"/>
        <v/>
      </c>
      <c r="H438" s="33" t="str">
        <f t="shared" si="41"/>
        <v/>
      </c>
    </row>
    <row r="439" spans="1:8" x14ac:dyDescent="0.25">
      <c r="A439" s="9" t="str">
        <f t="shared" si="42"/>
        <v/>
      </c>
      <c r="B439" s="10" t="str">
        <f>IF($D$10="End of the Period",IF(A439="","",IF(OR(payment_frequency="Weekly",payment_frequency="Bi-weekly",payment_frequency="Semi-monthly"),first_payment_date+A439*VLOOKUP(payment_frequency,periodic_table,2,0),EDATE(first_payment_date,A439*VLOOKUP(payment_frequency,periodic_table,2,0)))),IF(A439="","",IF(OR(payment_frequency="Weekly",payment_frequency="Bi-weekly",payment_frequency="Semi-monthly"),first_payment_date+(A439-1)*VLOOKUP(payment_frequency,periodic_table,2,0),EDATE(first_payment_date,(A439-1)*VLOOKUP(payment_frequency,periodic_table,2,0)))))</f>
        <v/>
      </c>
      <c r="C439" s="12" t="str">
        <f t="shared" si="37"/>
        <v/>
      </c>
      <c r="D439" s="27">
        <f t="shared" si="38"/>
        <v>0</v>
      </c>
      <c r="E439" s="28"/>
      <c r="F439" s="12" t="str">
        <f t="shared" si="39"/>
        <v/>
      </c>
      <c r="G439" s="12" t="str">
        <f t="shared" si="40"/>
        <v/>
      </c>
      <c r="H439" s="33" t="str">
        <f t="shared" si="41"/>
        <v/>
      </c>
    </row>
    <row r="440" spans="1:8" x14ac:dyDescent="0.25">
      <c r="A440" s="9" t="str">
        <f t="shared" si="42"/>
        <v/>
      </c>
      <c r="B440" s="10" t="str">
        <f>IF($D$10="End of the Period",IF(A440="","",IF(OR(payment_frequency="Weekly",payment_frequency="Bi-weekly",payment_frequency="Semi-monthly"),first_payment_date+A440*VLOOKUP(payment_frequency,periodic_table,2,0),EDATE(first_payment_date,A440*VLOOKUP(payment_frequency,periodic_table,2,0)))),IF(A440="","",IF(OR(payment_frequency="Weekly",payment_frequency="Bi-weekly",payment_frequency="Semi-monthly"),first_payment_date+(A440-1)*VLOOKUP(payment_frequency,periodic_table,2,0),EDATE(first_payment_date,(A440-1)*VLOOKUP(payment_frequency,periodic_table,2,0)))))</f>
        <v/>
      </c>
      <c r="C440" s="12" t="str">
        <f t="shared" si="37"/>
        <v/>
      </c>
      <c r="D440" s="27">
        <f t="shared" si="38"/>
        <v>0</v>
      </c>
      <c r="E440" s="28"/>
      <c r="F440" s="12" t="str">
        <f t="shared" si="39"/>
        <v/>
      </c>
      <c r="G440" s="12" t="str">
        <f t="shared" si="40"/>
        <v/>
      </c>
      <c r="H440" s="33" t="str">
        <f t="shared" si="41"/>
        <v/>
      </c>
    </row>
    <row r="441" spans="1:8" x14ac:dyDescent="0.25">
      <c r="A441" s="9" t="str">
        <f t="shared" si="42"/>
        <v/>
      </c>
      <c r="B441" s="10" t="str">
        <f>IF($D$10="End of the Period",IF(A441="","",IF(OR(payment_frequency="Weekly",payment_frequency="Bi-weekly",payment_frequency="Semi-monthly"),first_payment_date+A441*VLOOKUP(payment_frequency,periodic_table,2,0),EDATE(first_payment_date,A441*VLOOKUP(payment_frequency,periodic_table,2,0)))),IF(A441="","",IF(OR(payment_frequency="Weekly",payment_frequency="Bi-weekly",payment_frequency="Semi-monthly"),first_payment_date+(A441-1)*VLOOKUP(payment_frequency,periodic_table,2,0),EDATE(first_payment_date,(A441-1)*VLOOKUP(payment_frequency,periodic_table,2,0)))))</f>
        <v/>
      </c>
      <c r="C441" s="12" t="str">
        <f t="shared" si="37"/>
        <v/>
      </c>
      <c r="D441" s="27">
        <f t="shared" si="38"/>
        <v>0</v>
      </c>
      <c r="E441" s="28"/>
      <c r="F441" s="12" t="str">
        <f t="shared" si="39"/>
        <v/>
      </c>
      <c r="G441" s="12" t="str">
        <f t="shared" si="40"/>
        <v/>
      </c>
      <c r="H441" s="33" t="str">
        <f t="shared" si="41"/>
        <v/>
      </c>
    </row>
    <row r="442" spans="1:8" x14ac:dyDescent="0.25">
      <c r="A442" s="9" t="str">
        <f t="shared" si="42"/>
        <v/>
      </c>
      <c r="B442" s="10" t="str">
        <f>IF($D$10="End of the Period",IF(A442="","",IF(OR(payment_frequency="Weekly",payment_frequency="Bi-weekly",payment_frequency="Semi-monthly"),first_payment_date+A442*VLOOKUP(payment_frequency,periodic_table,2,0),EDATE(first_payment_date,A442*VLOOKUP(payment_frequency,periodic_table,2,0)))),IF(A442="","",IF(OR(payment_frequency="Weekly",payment_frequency="Bi-weekly",payment_frequency="Semi-monthly"),first_payment_date+(A442-1)*VLOOKUP(payment_frequency,periodic_table,2,0),EDATE(first_payment_date,(A442-1)*VLOOKUP(payment_frequency,periodic_table,2,0)))))</f>
        <v/>
      </c>
      <c r="C442" s="12" t="str">
        <f t="shared" si="37"/>
        <v/>
      </c>
      <c r="D442" s="27">
        <f t="shared" si="38"/>
        <v>0</v>
      </c>
      <c r="E442" s="28"/>
      <c r="F442" s="12" t="str">
        <f t="shared" si="39"/>
        <v/>
      </c>
      <c r="G442" s="12" t="str">
        <f t="shared" si="40"/>
        <v/>
      </c>
      <c r="H442" s="33" t="str">
        <f t="shared" si="41"/>
        <v/>
      </c>
    </row>
    <row r="443" spans="1:8" x14ac:dyDescent="0.25">
      <c r="A443" s="9" t="str">
        <f t="shared" si="42"/>
        <v/>
      </c>
      <c r="B443" s="10" t="str">
        <f>IF($D$10="End of the Period",IF(A443="","",IF(OR(payment_frequency="Weekly",payment_frequency="Bi-weekly",payment_frequency="Semi-monthly"),first_payment_date+A443*VLOOKUP(payment_frequency,periodic_table,2,0),EDATE(first_payment_date,A443*VLOOKUP(payment_frequency,periodic_table,2,0)))),IF(A443="","",IF(OR(payment_frequency="Weekly",payment_frequency="Bi-weekly",payment_frequency="Semi-monthly"),first_payment_date+(A443-1)*VLOOKUP(payment_frequency,periodic_table,2,0),EDATE(first_payment_date,(A443-1)*VLOOKUP(payment_frequency,periodic_table,2,0)))))</f>
        <v/>
      </c>
      <c r="C443" s="12" t="str">
        <f t="shared" si="37"/>
        <v/>
      </c>
      <c r="D443" s="27">
        <f t="shared" si="38"/>
        <v>0</v>
      </c>
      <c r="E443" s="28"/>
      <c r="F443" s="12" t="str">
        <f t="shared" si="39"/>
        <v/>
      </c>
      <c r="G443" s="12" t="str">
        <f t="shared" si="40"/>
        <v/>
      </c>
      <c r="H443" s="33" t="str">
        <f t="shared" si="41"/>
        <v/>
      </c>
    </row>
    <row r="444" spans="1:8" x14ac:dyDescent="0.25">
      <c r="A444" s="9" t="str">
        <f t="shared" si="42"/>
        <v/>
      </c>
      <c r="B444" s="10" t="str">
        <f>IF($D$10="End of the Period",IF(A444="","",IF(OR(payment_frequency="Weekly",payment_frequency="Bi-weekly",payment_frequency="Semi-monthly"),first_payment_date+A444*VLOOKUP(payment_frequency,periodic_table,2,0),EDATE(first_payment_date,A444*VLOOKUP(payment_frequency,periodic_table,2,0)))),IF(A444="","",IF(OR(payment_frequency="Weekly",payment_frequency="Bi-weekly",payment_frequency="Semi-monthly"),first_payment_date+(A444-1)*VLOOKUP(payment_frequency,periodic_table,2,0),EDATE(first_payment_date,(A444-1)*VLOOKUP(payment_frequency,periodic_table,2,0)))))</f>
        <v/>
      </c>
      <c r="C444" s="12" t="str">
        <f t="shared" si="37"/>
        <v/>
      </c>
      <c r="D444" s="27">
        <f t="shared" si="38"/>
        <v>0</v>
      </c>
      <c r="E444" s="28"/>
      <c r="F444" s="12" t="str">
        <f t="shared" si="39"/>
        <v/>
      </c>
      <c r="G444" s="12" t="str">
        <f t="shared" si="40"/>
        <v/>
      </c>
      <c r="H444" s="33" t="str">
        <f t="shared" si="41"/>
        <v/>
      </c>
    </row>
    <row r="445" spans="1:8" x14ac:dyDescent="0.25">
      <c r="A445" s="9" t="str">
        <f t="shared" si="42"/>
        <v/>
      </c>
      <c r="B445" s="10" t="str">
        <f>IF($D$10="End of the Period",IF(A445="","",IF(OR(payment_frequency="Weekly",payment_frequency="Bi-weekly",payment_frequency="Semi-monthly"),first_payment_date+A445*VLOOKUP(payment_frequency,periodic_table,2,0),EDATE(first_payment_date,A445*VLOOKUP(payment_frequency,periodic_table,2,0)))),IF(A445="","",IF(OR(payment_frequency="Weekly",payment_frequency="Bi-weekly",payment_frequency="Semi-monthly"),first_payment_date+(A445-1)*VLOOKUP(payment_frequency,periodic_table,2,0),EDATE(first_payment_date,(A445-1)*VLOOKUP(payment_frequency,periodic_table,2,0)))))</f>
        <v/>
      </c>
      <c r="C445" s="12" t="str">
        <f t="shared" si="37"/>
        <v/>
      </c>
      <c r="D445" s="27">
        <f t="shared" si="38"/>
        <v>0</v>
      </c>
      <c r="E445" s="28"/>
      <c r="F445" s="12" t="str">
        <f t="shared" si="39"/>
        <v/>
      </c>
      <c r="G445" s="12" t="str">
        <f t="shared" si="40"/>
        <v/>
      </c>
      <c r="H445" s="33" t="str">
        <f t="shared" si="41"/>
        <v/>
      </c>
    </row>
    <row r="446" spans="1:8" x14ac:dyDescent="0.25">
      <c r="A446" s="9" t="str">
        <f t="shared" si="42"/>
        <v/>
      </c>
      <c r="B446" s="10" t="str">
        <f>IF($D$10="End of the Period",IF(A446="","",IF(OR(payment_frequency="Weekly",payment_frequency="Bi-weekly",payment_frequency="Semi-monthly"),first_payment_date+A446*VLOOKUP(payment_frequency,periodic_table,2,0),EDATE(first_payment_date,A446*VLOOKUP(payment_frequency,periodic_table,2,0)))),IF(A446="","",IF(OR(payment_frequency="Weekly",payment_frequency="Bi-weekly",payment_frequency="Semi-monthly"),first_payment_date+(A446-1)*VLOOKUP(payment_frequency,periodic_table,2,0),EDATE(first_payment_date,(A446-1)*VLOOKUP(payment_frequency,periodic_table,2,0)))))</f>
        <v/>
      </c>
      <c r="C446" s="12" t="str">
        <f t="shared" si="37"/>
        <v/>
      </c>
      <c r="D446" s="27">
        <f t="shared" si="38"/>
        <v>0</v>
      </c>
      <c r="E446" s="28"/>
      <c r="F446" s="12" t="str">
        <f t="shared" si="39"/>
        <v/>
      </c>
      <c r="G446" s="12" t="str">
        <f t="shared" si="40"/>
        <v/>
      </c>
      <c r="H446" s="33" t="str">
        <f t="shared" si="41"/>
        <v/>
      </c>
    </row>
    <row r="447" spans="1:8" x14ac:dyDescent="0.25">
      <c r="A447" s="9" t="str">
        <f t="shared" si="42"/>
        <v/>
      </c>
      <c r="B447" s="10" t="str">
        <f>IF($D$10="End of the Period",IF(A447="","",IF(OR(payment_frequency="Weekly",payment_frequency="Bi-weekly",payment_frequency="Semi-monthly"),first_payment_date+A447*VLOOKUP(payment_frequency,periodic_table,2,0),EDATE(first_payment_date,A447*VLOOKUP(payment_frequency,periodic_table,2,0)))),IF(A447="","",IF(OR(payment_frequency="Weekly",payment_frequency="Bi-weekly",payment_frequency="Semi-monthly"),first_payment_date+(A447-1)*VLOOKUP(payment_frequency,periodic_table,2,0),EDATE(first_payment_date,(A447-1)*VLOOKUP(payment_frequency,periodic_table,2,0)))))</f>
        <v/>
      </c>
      <c r="C447" s="12" t="str">
        <f t="shared" si="37"/>
        <v/>
      </c>
      <c r="D447" s="27">
        <f t="shared" si="38"/>
        <v>0</v>
      </c>
      <c r="E447" s="28"/>
      <c r="F447" s="12" t="str">
        <f t="shared" si="39"/>
        <v/>
      </c>
      <c r="G447" s="12" t="str">
        <f t="shared" si="40"/>
        <v/>
      </c>
      <c r="H447" s="33" t="str">
        <f t="shared" si="41"/>
        <v/>
      </c>
    </row>
    <row r="448" spans="1:8" x14ac:dyDescent="0.25">
      <c r="A448" s="9" t="str">
        <f t="shared" si="42"/>
        <v/>
      </c>
      <c r="B448" s="10" t="str">
        <f>IF($D$10="End of the Period",IF(A448="","",IF(OR(payment_frequency="Weekly",payment_frequency="Bi-weekly",payment_frequency="Semi-monthly"),first_payment_date+A448*VLOOKUP(payment_frequency,periodic_table,2,0),EDATE(first_payment_date,A448*VLOOKUP(payment_frequency,periodic_table,2,0)))),IF(A448="","",IF(OR(payment_frequency="Weekly",payment_frequency="Bi-weekly",payment_frequency="Semi-monthly"),first_payment_date+(A448-1)*VLOOKUP(payment_frequency,periodic_table,2,0),EDATE(first_payment_date,(A448-1)*VLOOKUP(payment_frequency,periodic_table,2,0)))))</f>
        <v/>
      </c>
      <c r="C448" s="12" t="str">
        <f t="shared" si="37"/>
        <v/>
      </c>
      <c r="D448" s="27">
        <f t="shared" si="38"/>
        <v>0</v>
      </c>
      <c r="E448" s="28"/>
      <c r="F448" s="12" t="str">
        <f t="shared" si="39"/>
        <v/>
      </c>
      <c r="G448" s="12" t="str">
        <f t="shared" si="40"/>
        <v/>
      </c>
      <c r="H448" s="33" t="str">
        <f t="shared" si="41"/>
        <v/>
      </c>
    </row>
    <row r="449" spans="1:8" x14ac:dyDescent="0.25">
      <c r="A449" s="9" t="str">
        <f t="shared" si="42"/>
        <v/>
      </c>
      <c r="B449" s="10" t="str">
        <f>IF($D$10="End of the Period",IF(A449="","",IF(OR(payment_frequency="Weekly",payment_frequency="Bi-weekly",payment_frequency="Semi-monthly"),first_payment_date+A449*VLOOKUP(payment_frequency,periodic_table,2,0),EDATE(first_payment_date,A449*VLOOKUP(payment_frequency,periodic_table,2,0)))),IF(A449="","",IF(OR(payment_frequency="Weekly",payment_frequency="Bi-weekly",payment_frequency="Semi-monthly"),first_payment_date+(A449-1)*VLOOKUP(payment_frequency,periodic_table,2,0),EDATE(first_payment_date,(A449-1)*VLOOKUP(payment_frequency,periodic_table,2,0)))))</f>
        <v/>
      </c>
      <c r="C449" s="12" t="str">
        <f t="shared" si="37"/>
        <v/>
      </c>
      <c r="D449" s="27">
        <f t="shared" si="38"/>
        <v>0</v>
      </c>
      <c r="E449" s="28"/>
      <c r="F449" s="12" t="str">
        <f t="shared" si="39"/>
        <v/>
      </c>
      <c r="G449" s="12" t="str">
        <f t="shared" si="40"/>
        <v/>
      </c>
      <c r="H449" s="33" t="str">
        <f t="shared" si="41"/>
        <v/>
      </c>
    </row>
    <row r="450" spans="1:8" x14ac:dyDescent="0.25">
      <c r="A450" s="9" t="str">
        <f t="shared" si="42"/>
        <v/>
      </c>
      <c r="B450" s="10" t="str">
        <f>IF($D$10="End of the Period",IF(A450="","",IF(OR(payment_frequency="Weekly",payment_frequency="Bi-weekly",payment_frequency="Semi-monthly"),first_payment_date+A450*VLOOKUP(payment_frequency,periodic_table,2,0),EDATE(first_payment_date,A450*VLOOKUP(payment_frequency,periodic_table,2,0)))),IF(A450="","",IF(OR(payment_frequency="Weekly",payment_frequency="Bi-weekly",payment_frequency="Semi-monthly"),first_payment_date+(A450-1)*VLOOKUP(payment_frequency,periodic_table,2,0),EDATE(first_payment_date,(A450-1)*VLOOKUP(payment_frequency,periodic_table,2,0)))))</f>
        <v/>
      </c>
      <c r="C450" s="12" t="str">
        <f t="shared" si="37"/>
        <v/>
      </c>
      <c r="D450" s="27">
        <f t="shared" si="38"/>
        <v>0</v>
      </c>
      <c r="E450" s="28"/>
      <c r="F450" s="12" t="str">
        <f t="shared" si="39"/>
        <v/>
      </c>
      <c r="G450" s="12" t="str">
        <f t="shared" si="40"/>
        <v/>
      </c>
      <c r="H450" s="33" t="str">
        <f t="shared" si="41"/>
        <v/>
      </c>
    </row>
    <row r="451" spans="1:8" x14ac:dyDescent="0.25">
      <c r="A451" s="9" t="str">
        <f t="shared" si="42"/>
        <v/>
      </c>
      <c r="B451" s="10" t="str">
        <f>IF($D$10="End of the Period",IF(A451="","",IF(OR(payment_frequency="Weekly",payment_frequency="Bi-weekly",payment_frequency="Semi-monthly"),first_payment_date+A451*VLOOKUP(payment_frequency,periodic_table,2,0),EDATE(first_payment_date,A451*VLOOKUP(payment_frequency,periodic_table,2,0)))),IF(A451="","",IF(OR(payment_frequency="Weekly",payment_frequency="Bi-weekly",payment_frequency="Semi-monthly"),first_payment_date+(A451-1)*VLOOKUP(payment_frequency,periodic_table,2,0),EDATE(first_payment_date,(A451-1)*VLOOKUP(payment_frequency,periodic_table,2,0)))))</f>
        <v/>
      </c>
      <c r="C451" s="12" t="str">
        <f t="shared" si="37"/>
        <v/>
      </c>
      <c r="D451" s="27">
        <f t="shared" si="38"/>
        <v>0</v>
      </c>
      <c r="E451" s="28"/>
      <c r="F451" s="12" t="str">
        <f t="shared" si="39"/>
        <v/>
      </c>
      <c r="G451" s="12" t="str">
        <f t="shared" si="40"/>
        <v/>
      </c>
      <c r="H451" s="33" t="str">
        <f t="shared" si="41"/>
        <v/>
      </c>
    </row>
    <row r="452" spans="1:8" x14ac:dyDescent="0.25">
      <c r="A452" s="9" t="str">
        <f t="shared" si="42"/>
        <v/>
      </c>
      <c r="B452" s="10" t="str">
        <f>IF($D$10="End of the Period",IF(A452="","",IF(OR(payment_frequency="Weekly",payment_frequency="Bi-weekly",payment_frequency="Semi-monthly"),first_payment_date+A452*VLOOKUP(payment_frequency,periodic_table,2,0),EDATE(first_payment_date,A452*VLOOKUP(payment_frequency,periodic_table,2,0)))),IF(A452="","",IF(OR(payment_frequency="Weekly",payment_frequency="Bi-weekly",payment_frequency="Semi-monthly"),first_payment_date+(A452-1)*VLOOKUP(payment_frequency,periodic_table,2,0),EDATE(first_payment_date,(A452-1)*VLOOKUP(payment_frequency,periodic_table,2,0)))))</f>
        <v/>
      </c>
      <c r="C452" s="12" t="str">
        <f t="shared" si="37"/>
        <v/>
      </c>
      <c r="D452" s="27">
        <f t="shared" si="38"/>
        <v>0</v>
      </c>
      <c r="E452" s="28"/>
      <c r="F452" s="12" t="str">
        <f t="shared" si="39"/>
        <v/>
      </c>
      <c r="G452" s="12" t="str">
        <f t="shared" si="40"/>
        <v/>
      </c>
      <c r="H452" s="33" t="str">
        <f t="shared" si="41"/>
        <v/>
      </c>
    </row>
    <row r="453" spans="1:8" x14ac:dyDescent="0.25">
      <c r="A453" s="9" t="str">
        <f t="shared" si="42"/>
        <v/>
      </c>
      <c r="B453" s="10" t="str">
        <f>IF($D$10="End of the Period",IF(A453="","",IF(OR(payment_frequency="Weekly",payment_frequency="Bi-weekly",payment_frequency="Semi-monthly"),first_payment_date+A453*VLOOKUP(payment_frequency,periodic_table,2,0),EDATE(first_payment_date,A453*VLOOKUP(payment_frequency,periodic_table,2,0)))),IF(A453="","",IF(OR(payment_frequency="Weekly",payment_frequency="Bi-weekly",payment_frequency="Semi-monthly"),first_payment_date+(A453-1)*VLOOKUP(payment_frequency,periodic_table,2,0),EDATE(first_payment_date,(A453-1)*VLOOKUP(payment_frequency,periodic_table,2,0)))))</f>
        <v/>
      </c>
      <c r="C453" s="12" t="str">
        <f t="shared" si="37"/>
        <v/>
      </c>
      <c r="D453" s="27">
        <f t="shared" si="38"/>
        <v>0</v>
      </c>
      <c r="E453" s="28"/>
      <c r="F453" s="12" t="str">
        <f t="shared" si="39"/>
        <v/>
      </c>
      <c r="G453" s="12" t="str">
        <f t="shared" si="40"/>
        <v/>
      </c>
      <c r="H453" s="33" t="str">
        <f t="shared" si="41"/>
        <v/>
      </c>
    </row>
    <row r="454" spans="1:8" x14ac:dyDescent="0.25">
      <c r="A454" s="9" t="str">
        <f t="shared" si="42"/>
        <v/>
      </c>
      <c r="B454" s="10" t="str">
        <f>IF($D$10="End of the Period",IF(A454="","",IF(OR(payment_frequency="Weekly",payment_frequency="Bi-weekly",payment_frequency="Semi-monthly"),first_payment_date+A454*VLOOKUP(payment_frequency,periodic_table,2,0),EDATE(first_payment_date,A454*VLOOKUP(payment_frequency,periodic_table,2,0)))),IF(A454="","",IF(OR(payment_frequency="Weekly",payment_frequency="Bi-weekly",payment_frequency="Semi-monthly"),first_payment_date+(A454-1)*VLOOKUP(payment_frequency,periodic_table,2,0),EDATE(first_payment_date,(A454-1)*VLOOKUP(payment_frequency,periodic_table,2,0)))))</f>
        <v/>
      </c>
      <c r="C454" s="12" t="str">
        <f t="shared" si="37"/>
        <v/>
      </c>
      <c r="D454" s="27">
        <f t="shared" si="38"/>
        <v>0</v>
      </c>
      <c r="E454" s="28"/>
      <c r="F454" s="12" t="str">
        <f t="shared" si="39"/>
        <v/>
      </c>
      <c r="G454" s="12" t="str">
        <f t="shared" si="40"/>
        <v/>
      </c>
      <c r="H454" s="33" t="str">
        <f t="shared" si="41"/>
        <v/>
      </c>
    </row>
    <row r="455" spans="1:8" x14ac:dyDescent="0.25">
      <c r="A455" s="9" t="str">
        <f t="shared" si="42"/>
        <v/>
      </c>
      <c r="B455" s="10" t="str">
        <f>IF($D$10="End of the Period",IF(A455="","",IF(OR(payment_frequency="Weekly",payment_frequency="Bi-weekly",payment_frequency="Semi-monthly"),first_payment_date+A455*VLOOKUP(payment_frequency,periodic_table,2,0),EDATE(first_payment_date,A455*VLOOKUP(payment_frequency,periodic_table,2,0)))),IF(A455="","",IF(OR(payment_frequency="Weekly",payment_frequency="Bi-weekly",payment_frequency="Semi-monthly"),first_payment_date+(A455-1)*VLOOKUP(payment_frequency,periodic_table,2,0),EDATE(first_payment_date,(A455-1)*VLOOKUP(payment_frequency,periodic_table,2,0)))))</f>
        <v/>
      </c>
      <c r="C455" s="12" t="str">
        <f t="shared" si="37"/>
        <v/>
      </c>
      <c r="D455" s="27">
        <f t="shared" si="38"/>
        <v>0</v>
      </c>
      <c r="E455" s="28"/>
      <c r="F455" s="12" t="str">
        <f t="shared" si="39"/>
        <v/>
      </c>
      <c r="G455" s="12" t="str">
        <f t="shared" si="40"/>
        <v/>
      </c>
      <c r="H455" s="33" t="str">
        <f t="shared" si="41"/>
        <v/>
      </c>
    </row>
    <row r="456" spans="1:8" x14ac:dyDescent="0.25">
      <c r="A456" s="9" t="str">
        <f t="shared" si="42"/>
        <v/>
      </c>
      <c r="B456" s="10" t="str">
        <f>IF($D$10="End of the Period",IF(A456="","",IF(OR(payment_frequency="Weekly",payment_frequency="Bi-weekly",payment_frequency="Semi-monthly"),first_payment_date+A456*VLOOKUP(payment_frequency,periodic_table,2,0),EDATE(first_payment_date,A456*VLOOKUP(payment_frequency,periodic_table,2,0)))),IF(A456="","",IF(OR(payment_frequency="Weekly",payment_frequency="Bi-weekly",payment_frequency="Semi-monthly"),first_payment_date+(A456-1)*VLOOKUP(payment_frequency,periodic_table,2,0),EDATE(first_payment_date,(A456-1)*VLOOKUP(payment_frequency,periodic_table,2,0)))))</f>
        <v/>
      </c>
      <c r="C456" s="12" t="str">
        <f t="shared" si="37"/>
        <v/>
      </c>
      <c r="D456" s="27">
        <f t="shared" si="38"/>
        <v>0</v>
      </c>
      <c r="E456" s="28"/>
      <c r="F456" s="12" t="str">
        <f t="shared" si="39"/>
        <v/>
      </c>
      <c r="G456" s="12" t="str">
        <f t="shared" si="40"/>
        <v/>
      </c>
      <c r="H456" s="33" t="str">
        <f t="shared" si="41"/>
        <v/>
      </c>
    </row>
    <row r="457" spans="1:8" x14ac:dyDescent="0.25">
      <c r="A457" s="9" t="str">
        <f t="shared" si="42"/>
        <v/>
      </c>
      <c r="B457" s="10" t="str">
        <f>IF($D$10="End of the Period",IF(A457="","",IF(OR(payment_frequency="Weekly",payment_frequency="Bi-weekly",payment_frequency="Semi-monthly"),first_payment_date+A457*VLOOKUP(payment_frequency,periodic_table,2,0),EDATE(first_payment_date,A457*VLOOKUP(payment_frequency,periodic_table,2,0)))),IF(A457="","",IF(OR(payment_frequency="Weekly",payment_frequency="Bi-weekly",payment_frequency="Semi-monthly"),first_payment_date+(A457-1)*VLOOKUP(payment_frequency,periodic_table,2,0),EDATE(first_payment_date,(A457-1)*VLOOKUP(payment_frequency,periodic_table,2,0)))))</f>
        <v/>
      </c>
      <c r="C457" s="12" t="str">
        <f t="shared" si="37"/>
        <v/>
      </c>
      <c r="D457" s="27">
        <f t="shared" si="38"/>
        <v>0</v>
      </c>
      <c r="E457" s="28"/>
      <c r="F457" s="12" t="str">
        <f t="shared" si="39"/>
        <v/>
      </c>
      <c r="G457" s="12" t="str">
        <f t="shared" si="40"/>
        <v/>
      </c>
      <c r="H457" s="33" t="str">
        <f t="shared" si="41"/>
        <v/>
      </c>
    </row>
    <row r="458" spans="1:8" x14ac:dyDescent="0.25">
      <c r="A458" s="9" t="str">
        <f t="shared" si="42"/>
        <v/>
      </c>
      <c r="B458" s="10" t="str">
        <f>IF($D$10="End of the Period",IF(A458="","",IF(OR(payment_frequency="Weekly",payment_frequency="Bi-weekly",payment_frequency="Semi-monthly"),first_payment_date+A458*VLOOKUP(payment_frequency,periodic_table,2,0),EDATE(first_payment_date,A458*VLOOKUP(payment_frequency,periodic_table,2,0)))),IF(A458="","",IF(OR(payment_frequency="Weekly",payment_frequency="Bi-weekly",payment_frequency="Semi-monthly"),first_payment_date+(A458-1)*VLOOKUP(payment_frequency,periodic_table,2,0),EDATE(first_payment_date,(A458-1)*VLOOKUP(payment_frequency,periodic_table,2,0)))))</f>
        <v/>
      </c>
      <c r="C458" s="12" t="str">
        <f t="shared" si="37"/>
        <v/>
      </c>
      <c r="D458" s="27">
        <f t="shared" si="38"/>
        <v>0</v>
      </c>
      <c r="E458" s="28"/>
      <c r="F458" s="12" t="str">
        <f t="shared" si="39"/>
        <v/>
      </c>
      <c r="G458" s="12" t="str">
        <f t="shared" si="40"/>
        <v/>
      </c>
      <c r="H458" s="33" t="str">
        <f t="shared" si="41"/>
        <v/>
      </c>
    </row>
    <row r="459" spans="1:8" x14ac:dyDescent="0.25">
      <c r="A459" s="9" t="str">
        <f t="shared" si="42"/>
        <v/>
      </c>
      <c r="B459" s="10" t="str">
        <f>IF($D$10="End of the Period",IF(A459="","",IF(OR(payment_frequency="Weekly",payment_frequency="Bi-weekly",payment_frequency="Semi-monthly"),first_payment_date+A459*VLOOKUP(payment_frequency,periodic_table,2,0),EDATE(first_payment_date,A459*VLOOKUP(payment_frequency,periodic_table,2,0)))),IF(A459="","",IF(OR(payment_frequency="Weekly",payment_frequency="Bi-weekly",payment_frequency="Semi-monthly"),first_payment_date+(A459-1)*VLOOKUP(payment_frequency,periodic_table,2,0),EDATE(first_payment_date,(A459-1)*VLOOKUP(payment_frequency,periodic_table,2,0)))))</f>
        <v/>
      </c>
      <c r="C459" s="12" t="str">
        <f t="shared" si="37"/>
        <v/>
      </c>
      <c r="D459" s="27">
        <f t="shared" si="38"/>
        <v>0</v>
      </c>
      <c r="E459" s="28"/>
      <c r="F459" s="12" t="str">
        <f t="shared" si="39"/>
        <v/>
      </c>
      <c r="G459" s="12" t="str">
        <f t="shared" si="40"/>
        <v/>
      </c>
      <c r="H459" s="33" t="str">
        <f t="shared" si="41"/>
        <v/>
      </c>
    </row>
    <row r="460" spans="1:8" x14ac:dyDescent="0.25">
      <c r="A460" s="9" t="str">
        <f t="shared" si="42"/>
        <v/>
      </c>
      <c r="B460" s="10" t="str">
        <f>IF($D$10="End of the Period",IF(A460="","",IF(OR(payment_frequency="Weekly",payment_frequency="Bi-weekly",payment_frequency="Semi-monthly"),first_payment_date+A460*VLOOKUP(payment_frequency,periodic_table,2,0),EDATE(first_payment_date,A460*VLOOKUP(payment_frequency,periodic_table,2,0)))),IF(A460="","",IF(OR(payment_frequency="Weekly",payment_frequency="Bi-weekly",payment_frequency="Semi-monthly"),first_payment_date+(A460-1)*VLOOKUP(payment_frequency,periodic_table,2,0),EDATE(first_payment_date,(A460-1)*VLOOKUP(payment_frequency,periodic_table,2,0)))))</f>
        <v/>
      </c>
      <c r="C460" s="12" t="str">
        <f t="shared" si="37"/>
        <v/>
      </c>
      <c r="D460" s="27">
        <f t="shared" si="38"/>
        <v>0</v>
      </c>
      <c r="E460" s="28"/>
      <c r="F460" s="12" t="str">
        <f t="shared" si="39"/>
        <v/>
      </c>
      <c r="G460" s="12" t="str">
        <f t="shared" si="40"/>
        <v/>
      </c>
      <c r="H460" s="33" t="str">
        <f t="shared" si="41"/>
        <v/>
      </c>
    </row>
    <row r="461" spans="1:8" x14ac:dyDescent="0.25">
      <c r="A461" s="9" t="str">
        <f t="shared" si="42"/>
        <v/>
      </c>
      <c r="B461" s="10" t="str">
        <f>IF($D$10="End of the Period",IF(A461="","",IF(OR(payment_frequency="Weekly",payment_frequency="Bi-weekly",payment_frequency="Semi-monthly"),first_payment_date+A461*VLOOKUP(payment_frequency,periodic_table,2,0),EDATE(first_payment_date,A461*VLOOKUP(payment_frequency,periodic_table,2,0)))),IF(A461="","",IF(OR(payment_frequency="Weekly",payment_frequency="Bi-weekly",payment_frequency="Semi-monthly"),first_payment_date+(A461-1)*VLOOKUP(payment_frequency,periodic_table,2,0),EDATE(first_payment_date,(A461-1)*VLOOKUP(payment_frequency,periodic_table,2,0)))))</f>
        <v/>
      </c>
      <c r="C461" s="12" t="str">
        <f t="shared" si="37"/>
        <v/>
      </c>
      <c r="D461" s="27">
        <f t="shared" si="38"/>
        <v>0</v>
      </c>
      <c r="E461" s="28"/>
      <c r="F461" s="12" t="str">
        <f t="shared" si="39"/>
        <v/>
      </c>
      <c r="G461" s="12" t="str">
        <f t="shared" si="40"/>
        <v/>
      </c>
      <c r="H461" s="33" t="str">
        <f t="shared" si="41"/>
        <v/>
      </c>
    </row>
    <row r="462" spans="1:8" x14ac:dyDescent="0.25">
      <c r="A462" s="9" t="str">
        <f t="shared" si="42"/>
        <v/>
      </c>
      <c r="B462" s="10" t="str">
        <f>IF($D$10="End of the Period",IF(A462="","",IF(OR(payment_frequency="Weekly",payment_frequency="Bi-weekly",payment_frequency="Semi-monthly"),first_payment_date+A462*VLOOKUP(payment_frequency,periodic_table,2,0),EDATE(first_payment_date,A462*VLOOKUP(payment_frequency,periodic_table,2,0)))),IF(A462="","",IF(OR(payment_frequency="Weekly",payment_frequency="Bi-weekly",payment_frequency="Semi-monthly"),first_payment_date+(A462-1)*VLOOKUP(payment_frequency,periodic_table,2,0),EDATE(first_payment_date,(A462-1)*VLOOKUP(payment_frequency,periodic_table,2,0)))))</f>
        <v/>
      </c>
      <c r="C462" s="12" t="str">
        <f t="shared" si="37"/>
        <v/>
      </c>
      <c r="D462" s="27">
        <f t="shared" si="38"/>
        <v>0</v>
      </c>
      <c r="E462" s="28"/>
      <c r="F462" s="12" t="str">
        <f t="shared" si="39"/>
        <v/>
      </c>
      <c r="G462" s="12" t="str">
        <f t="shared" si="40"/>
        <v/>
      </c>
      <c r="H462" s="33" t="str">
        <f t="shared" si="41"/>
        <v/>
      </c>
    </row>
    <row r="463" spans="1:8" x14ac:dyDescent="0.25">
      <c r="A463" s="9" t="str">
        <f t="shared" si="42"/>
        <v/>
      </c>
      <c r="B463" s="10" t="str">
        <f>IF($D$10="End of the Period",IF(A463="","",IF(OR(payment_frequency="Weekly",payment_frequency="Bi-weekly",payment_frequency="Semi-monthly"),first_payment_date+A463*VLOOKUP(payment_frequency,periodic_table,2,0),EDATE(first_payment_date,A463*VLOOKUP(payment_frequency,periodic_table,2,0)))),IF(A463="","",IF(OR(payment_frequency="Weekly",payment_frequency="Bi-weekly",payment_frequency="Semi-monthly"),first_payment_date+(A463-1)*VLOOKUP(payment_frequency,periodic_table,2,0),EDATE(first_payment_date,(A463-1)*VLOOKUP(payment_frequency,periodic_table,2,0)))))</f>
        <v/>
      </c>
      <c r="C463" s="12" t="str">
        <f t="shared" si="37"/>
        <v/>
      </c>
      <c r="D463" s="27">
        <f t="shared" si="38"/>
        <v>0</v>
      </c>
      <c r="E463" s="28"/>
      <c r="F463" s="12" t="str">
        <f t="shared" si="39"/>
        <v/>
      </c>
      <c r="G463" s="12" t="str">
        <f t="shared" si="40"/>
        <v/>
      </c>
      <c r="H463" s="33" t="str">
        <f t="shared" si="41"/>
        <v/>
      </c>
    </row>
    <row r="464" spans="1:8" x14ac:dyDescent="0.25">
      <c r="A464" s="9" t="str">
        <f t="shared" si="42"/>
        <v/>
      </c>
      <c r="B464" s="10" t="str">
        <f>IF($D$10="End of the Period",IF(A464="","",IF(OR(payment_frequency="Weekly",payment_frequency="Bi-weekly",payment_frequency="Semi-monthly"),first_payment_date+A464*VLOOKUP(payment_frequency,periodic_table,2,0),EDATE(first_payment_date,A464*VLOOKUP(payment_frequency,periodic_table,2,0)))),IF(A464="","",IF(OR(payment_frequency="Weekly",payment_frequency="Bi-weekly",payment_frequency="Semi-monthly"),first_payment_date+(A464-1)*VLOOKUP(payment_frequency,periodic_table,2,0),EDATE(first_payment_date,(A464-1)*VLOOKUP(payment_frequency,periodic_table,2,0)))))</f>
        <v/>
      </c>
      <c r="C464" s="12" t="str">
        <f t="shared" si="37"/>
        <v/>
      </c>
      <c r="D464" s="27">
        <f t="shared" si="38"/>
        <v>0</v>
      </c>
      <c r="E464" s="28"/>
      <c r="F464" s="12" t="str">
        <f t="shared" si="39"/>
        <v/>
      </c>
      <c r="G464" s="12" t="str">
        <f t="shared" si="40"/>
        <v/>
      </c>
      <c r="H464" s="33" t="str">
        <f t="shared" si="41"/>
        <v/>
      </c>
    </row>
    <row r="465" spans="1:8" x14ac:dyDescent="0.25">
      <c r="A465" s="9" t="str">
        <f t="shared" si="42"/>
        <v/>
      </c>
      <c r="B465" s="10" t="str">
        <f>IF($D$10="End of the Period",IF(A465="","",IF(OR(payment_frequency="Weekly",payment_frequency="Bi-weekly",payment_frequency="Semi-monthly"),first_payment_date+A465*VLOOKUP(payment_frequency,periodic_table,2,0),EDATE(first_payment_date,A465*VLOOKUP(payment_frequency,periodic_table,2,0)))),IF(A465="","",IF(OR(payment_frequency="Weekly",payment_frequency="Bi-weekly",payment_frequency="Semi-monthly"),first_payment_date+(A465-1)*VLOOKUP(payment_frequency,periodic_table,2,0),EDATE(first_payment_date,(A465-1)*VLOOKUP(payment_frequency,periodic_table,2,0)))))</f>
        <v/>
      </c>
      <c r="C465" s="12" t="str">
        <f t="shared" si="37"/>
        <v/>
      </c>
      <c r="D465" s="27">
        <f t="shared" si="38"/>
        <v>0</v>
      </c>
      <c r="E465" s="28"/>
      <c r="F465" s="12" t="str">
        <f t="shared" si="39"/>
        <v/>
      </c>
      <c r="G465" s="12" t="str">
        <f t="shared" si="40"/>
        <v/>
      </c>
      <c r="H465" s="33" t="str">
        <f t="shared" si="41"/>
        <v/>
      </c>
    </row>
    <row r="466" spans="1:8" x14ac:dyDescent="0.25">
      <c r="A466" s="9" t="str">
        <f t="shared" si="42"/>
        <v/>
      </c>
      <c r="B466" s="10" t="str">
        <f>IF($D$10="End of the Period",IF(A466="","",IF(OR(payment_frequency="Weekly",payment_frequency="Bi-weekly",payment_frequency="Semi-monthly"),first_payment_date+A466*VLOOKUP(payment_frequency,periodic_table,2,0),EDATE(first_payment_date,A466*VLOOKUP(payment_frequency,periodic_table,2,0)))),IF(A466="","",IF(OR(payment_frequency="Weekly",payment_frequency="Bi-weekly",payment_frequency="Semi-monthly"),first_payment_date+(A466-1)*VLOOKUP(payment_frequency,periodic_table,2,0),EDATE(first_payment_date,(A466-1)*VLOOKUP(payment_frequency,periodic_table,2,0)))))</f>
        <v/>
      </c>
      <c r="C466" s="12" t="str">
        <f t="shared" si="37"/>
        <v/>
      </c>
      <c r="D466" s="27">
        <f t="shared" si="38"/>
        <v>0</v>
      </c>
      <c r="E466" s="28"/>
      <c r="F466" s="12" t="str">
        <f t="shared" si="39"/>
        <v/>
      </c>
      <c r="G466" s="12" t="str">
        <f t="shared" si="40"/>
        <v/>
      </c>
      <c r="H466" s="33" t="str">
        <f t="shared" si="41"/>
        <v/>
      </c>
    </row>
    <row r="467" spans="1:8" x14ac:dyDescent="0.25">
      <c r="A467" s="9" t="str">
        <f t="shared" si="42"/>
        <v/>
      </c>
      <c r="B467" s="10" t="str">
        <f>IF($D$10="End of the Period",IF(A467="","",IF(OR(payment_frequency="Weekly",payment_frequency="Bi-weekly",payment_frequency="Semi-monthly"),first_payment_date+A467*VLOOKUP(payment_frequency,periodic_table,2,0),EDATE(first_payment_date,A467*VLOOKUP(payment_frequency,periodic_table,2,0)))),IF(A467="","",IF(OR(payment_frequency="Weekly",payment_frequency="Bi-weekly",payment_frequency="Semi-monthly"),first_payment_date+(A467-1)*VLOOKUP(payment_frequency,periodic_table,2,0),EDATE(first_payment_date,(A467-1)*VLOOKUP(payment_frequency,periodic_table,2,0)))))</f>
        <v/>
      </c>
      <c r="C467" s="12" t="str">
        <f t="shared" si="37"/>
        <v/>
      </c>
      <c r="D467" s="27">
        <f t="shared" si="38"/>
        <v>0</v>
      </c>
      <c r="E467" s="28"/>
      <c r="F467" s="12" t="str">
        <f t="shared" si="39"/>
        <v/>
      </c>
      <c r="G467" s="12" t="str">
        <f t="shared" si="40"/>
        <v/>
      </c>
      <c r="H467" s="33" t="str">
        <f t="shared" si="41"/>
        <v/>
      </c>
    </row>
    <row r="468" spans="1:8" x14ac:dyDescent="0.25">
      <c r="A468" s="9" t="str">
        <f t="shared" si="42"/>
        <v/>
      </c>
      <c r="B468" s="10" t="str">
        <f>IF($D$10="End of the Period",IF(A468="","",IF(OR(payment_frequency="Weekly",payment_frequency="Bi-weekly",payment_frequency="Semi-monthly"),first_payment_date+A468*VLOOKUP(payment_frequency,periodic_table,2,0),EDATE(first_payment_date,A468*VLOOKUP(payment_frequency,periodic_table,2,0)))),IF(A468="","",IF(OR(payment_frequency="Weekly",payment_frequency="Bi-weekly",payment_frequency="Semi-monthly"),first_payment_date+(A468-1)*VLOOKUP(payment_frequency,periodic_table,2,0),EDATE(first_payment_date,(A468-1)*VLOOKUP(payment_frequency,periodic_table,2,0)))))</f>
        <v/>
      </c>
      <c r="C468" s="12" t="str">
        <f t="shared" si="37"/>
        <v/>
      </c>
      <c r="D468" s="27">
        <f t="shared" si="38"/>
        <v>0</v>
      </c>
      <c r="E468" s="28"/>
      <c r="F468" s="12" t="str">
        <f t="shared" si="39"/>
        <v/>
      </c>
      <c r="G468" s="12" t="str">
        <f t="shared" si="40"/>
        <v/>
      </c>
      <c r="H468" s="33" t="str">
        <f t="shared" si="41"/>
        <v/>
      </c>
    </row>
    <row r="469" spans="1:8" x14ac:dyDescent="0.25">
      <c r="A469" s="9" t="str">
        <f t="shared" si="42"/>
        <v/>
      </c>
      <c r="B469" s="10" t="str">
        <f>IF($D$10="End of the Period",IF(A469="","",IF(OR(payment_frequency="Weekly",payment_frequency="Bi-weekly",payment_frequency="Semi-monthly"),first_payment_date+A469*VLOOKUP(payment_frequency,periodic_table,2,0),EDATE(first_payment_date,A469*VLOOKUP(payment_frequency,periodic_table,2,0)))),IF(A469="","",IF(OR(payment_frequency="Weekly",payment_frequency="Bi-weekly",payment_frequency="Semi-monthly"),first_payment_date+(A469-1)*VLOOKUP(payment_frequency,periodic_table,2,0),EDATE(first_payment_date,(A469-1)*VLOOKUP(payment_frequency,periodic_table,2,0)))))</f>
        <v/>
      </c>
      <c r="C469" s="12" t="str">
        <f t="shared" si="37"/>
        <v/>
      </c>
      <c r="D469" s="27">
        <f t="shared" si="38"/>
        <v>0</v>
      </c>
      <c r="E469" s="28"/>
      <c r="F469" s="12" t="str">
        <f t="shared" si="39"/>
        <v/>
      </c>
      <c r="G469" s="12" t="str">
        <f t="shared" si="40"/>
        <v/>
      </c>
      <c r="H469" s="33" t="str">
        <f t="shared" si="41"/>
        <v/>
      </c>
    </row>
    <row r="470" spans="1:8" x14ac:dyDescent="0.25">
      <c r="A470" s="9" t="str">
        <f t="shared" si="42"/>
        <v/>
      </c>
      <c r="B470" s="10" t="str">
        <f>IF($D$10="End of the Period",IF(A470="","",IF(OR(payment_frequency="Weekly",payment_frequency="Bi-weekly",payment_frequency="Semi-monthly"),first_payment_date+A470*VLOOKUP(payment_frequency,periodic_table,2,0),EDATE(first_payment_date,A470*VLOOKUP(payment_frequency,periodic_table,2,0)))),IF(A470="","",IF(OR(payment_frequency="Weekly",payment_frequency="Bi-weekly",payment_frequency="Semi-monthly"),first_payment_date+(A470-1)*VLOOKUP(payment_frequency,periodic_table,2,0),EDATE(first_payment_date,(A470-1)*VLOOKUP(payment_frequency,periodic_table,2,0)))))</f>
        <v/>
      </c>
      <c r="C470" s="12" t="str">
        <f t="shared" si="37"/>
        <v/>
      </c>
      <c r="D470" s="27">
        <f t="shared" si="38"/>
        <v>0</v>
      </c>
      <c r="E470" s="28"/>
      <c r="F470" s="12" t="str">
        <f t="shared" si="39"/>
        <v/>
      </c>
      <c r="G470" s="12" t="str">
        <f t="shared" si="40"/>
        <v/>
      </c>
      <c r="H470" s="33" t="str">
        <f t="shared" si="41"/>
        <v/>
      </c>
    </row>
    <row r="471" spans="1:8" x14ac:dyDescent="0.25">
      <c r="A471" s="9" t="str">
        <f t="shared" si="42"/>
        <v/>
      </c>
      <c r="B471" s="10" t="str">
        <f>IF($D$10="End of the Period",IF(A471="","",IF(OR(payment_frequency="Weekly",payment_frequency="Bi-weekly",payment_frequency="Semi-monthly"),first_payment_date+A471*VLOOKUP(payment_frequency,periodic_table,2,0),EDATE(first_payment_date,A471*VLOOKUP(payment_frequency,periodic_table,2,0)))),IF(A471="","",IF(OR(payment_frequency="Weekly",payment_frequency="Bi-weekly",payment_frequency="Semi-monthly"),first_payment_date+(A471-1)*VLOOKUP(payment_frequency,periodic_table,2,0),EDATE(first_payment_date,(A471-1)*VLOOKUP(payment_frequency,periodic_table,2,0)))))</f>
        <v/>
      </c>
      <c r="C471" s="12" t="str">
        <f t="shared" si="37"/>
        <v/>
      </c>
      <c r="D471" s="27">
        <f t="shared" si="38"/>
        <v>0</v>
      </c>
      <c r="E471" s="28"/>
      <c r="F471" s="12" t="str">
        <f t="shared" si="39"/>
        <v/>
      </c>
      <c r="G471" s="12" t="str">
        <f t="shared" si="40"/>
        <v/>
      </c>
      <c r="H471" s="33" t="str">
        <f t="shared" si="41"/>
        <v/>
      </c>
    </row>
    <row r="472" spans="1:8" x14ac:dyDescent="0.25">
      <c r="A472" s="9" t="str">
        <f t="shared" si="42"/>
        <v/>
      </c>
      <c r="B472" s="10" t="str">
        <f>IF($D$10="End of the Period",IF(A472="","",IF(OR(payment_frequency="Weekly",payment_frequency="Bi-weekly",payment_frequency="Semi-monthly"),first_payment_date+A472*VLOOKUP(payment_frequency,periodic_table,2,0),EDATE(first_payment_date,A472*VLOOKUP(payment_frequency,periodic_table,2,0)))),IF(A472="","",IF(OR(payment_frequency="Weekly",payment_frequency="Bi-weekly",payment_frequency="Semi-monthly"),first_payment_date+(A472-1)*VLOOKUP(payment_frequency,periodic_table,2,0),EDATE(first_payment_date,(A472-1)*VLOOKUP(payment_frequency,periodic_table,2,0)))))</f>
        <v/>
      </c>
      <c r="C472" s="12" t="str">
        <f t="shared" ref="C472:C535" si="43">IF(A472="","",IF(H471&lt;payment,H471*(1+rate),payment))</f>
        <v/>
      </c>
      <c r="D472" s="27">
        <f t="shared" ref="D472:D535" si="44">IFERROR(IF(H471-C472&lt;$D$13,0,IF(A472=$D$15,$D$13,IF(A472&lt;$D$15,0,IF(MOD(A472-$D$15,$D$18)=0,$D$13,0)))),0)</f>
        <v>0</v>
      </c>
      <c r="E472" s="28"/>
      <c r="F472" s="12" t="str">
        <f t="shared" ref="F472:F535" si="45">IF(AND(payment_type=1,A472=1),0,IF(A472="","",H471*rate))</f>
        <v/>
      </c>
      <c r="G472" s="12" t="str">
        <f t="shared" si="40"/>
        <v/>
      </c>
      <c r="H472" s="33" t="str">
        <f t="shared" si="41"/>
        <v/>
      </c>
    </row>
    <row r="473" spans="1:8" x14ac:dyDescent="0.25">
      <c r="A473" s="9" t="str">
        <f t="shared" si="42"/>
        <v/>
      </c>
      <c r="B473" s="10" t="str">
        <f>IF($D$10="End of the Period",IF(A473="","",IF(OR(payment_frequency="Weekly",payment_frequency="Bi-weekly",payment_frequency="Semi-monthly"),first_payment_date+A473*VLOOKUP(payment_frequency,periodic_table,2,0),EDATE(first_payment_date,A473*VLOOKUP(payment_frequency,periodic_table,2,0)))),IF(A473="","",IF(OR(payment_frequency="Weekly",payment_frequency="Bi-weekly",payment_frequency="Semi-monthly"),first_payment_date+(A473-1)*VLOOKUP(payment_frequency,periodic_table,2,0),EDATE(first_payment_date,(A473-1)*VLOOKUP(payment_frequency,periodic_table,2,0)))))</f>
        <v/>
      </c>
      <c r="C473" s="12" t="str">
        <f t="shared" si="43"/>
        <v/>
      </c>
      <c r="D473" s="27">
        <f t="shared" si="44"/>
        <v>0</v>
      </c>
      <c r="E473" s="28"/>
      <c r="F473" s="12" t="str">
        <f t="shared" si="45"/>
        <v/>
      </c>
      <c r="G473" s="12" t="str">
        <f t="shared" ref="G473:G536" si="46">IF(A473="","",C473-F473+D473+E473)</f>
        <v/>
      </c>
      <c r="H473" s="33" t="str">
        <f t="shared" ref="H473:H536" si="47">IFERROR(IF(G473&lt;=0,"",H472-G473),"")</f>
        <v/>
      </c>
    </row>
    <row r="474" spans="1:8" x14ac:dyDescent="0.25">
      <c r="A474" s="9" t="str">
        <f t="shared" si="42"/>
        <v/>
      </c>
      <c r="B474" s="10" t="str">
        <f>IF($D$10="End of the Period",IF(A474="","",IF(OR(payment_frequency="Weekly",payment_frequency="Bi-weekly",payment_frequency="Semi-monthly"),first_payment_date+A474*VLOOKUP(payment_frequency,periodic_table,2,0),EDATE(first_payment_date,A474*VLOOKUP(payment_frequency,periodic_table,2,0)))),IF(A474="","",IF(OR(payment_frequency="Weekly",payment_frequency="Bi-weekly",payment_frequency="Semi-monthly"),first_payment_date+(A474-1)*VLOOKUP(payment_frequency,periodic_table,2,0),EDATE(first_payment_date,(A474-1)*VLOOKUP(payment_frequency,periodic_table,2,0)))))</f>
        <v/>
      </c>
      <c r="C474" s="12" t="str">
        <f t="shared" si="43"/>
        <v/>
      </c>
      <c r="D474" s="27">
        <f t="shared" si="44"/>
        <v>0</v>
      </c>
      <c r="E474" s="28"/>
      <c r="F474" s="12" t="str">
        <f t="shared" si="45"/>
        <v/>
      </c>
      <c r="G474" s="12" t="str">
        <f t="shared" si="46"/>
        <v/>
      </c>
      <c r="H474" s="33" t="str">
        <f t="shared" si="47"/>
        <v/>
      </c>
    </row>
    <row r="475" spans="1:8" x14ac:dyDescent="0.25">
      <c r="A475" s="9" t="str">
        <f t="shared" si="42"/>
        <v/>
      </c>
      <c r="B475" s="10" t="str">
        <f>IF($D$10="End of the Period",IF(A475="","",IF(OR(payment_frequency="Weekly",payment_frequency="Bi-weekly",payment_frequency="Semi-monthly"),first_payment_date+A475*VLOOKUP(payment_frequency,periodic_table,2,0),EDATE(first_payment_date,A475*VLOOKUP(payment_frequency,periodic_table,2,0)))),IF(A475="","",IF(OR(payment_frequency="Weekly",payment_frequency="Bi-weekly",payment_frequency="Semi-monthly"),first_payment_date+(A475-1)*VLOOKUP(payment_frequency,periodic_table,2,0),EDATE(first_payment_date,(A475-1)*VLOOKUP(payment_frequency,periodic_table,2,0)))))</f>
        <v/>
      </c>
      <c r="C475" s="12" t="str">
        <f t="shared" si="43"/>
        <v/>
      </c>
      <c r="D475" s="27">
        <f t="shared" si="44"/>
        <v>0</v>
      </c>
      <c r="E475" s="28"/>
      <c r="F475" s="12" t="str">
        <f t="shared" si="45"/>
        <v/>
      </c>
      <c r="G475" s="12" t="str">
        <f t="shared" si="46"/>
        <v/>
      </c>
      <c r="H475" s="33" t="str">
        <f t="shared" si="47"/>
        <v/>
      </c>
    </row>
    <row r="476" spans="1:8" x14ac:dyDescent="0.25">
      <c r="A476" s="9" t="str">
        <f t="shared" si="42"/>
        <v/>
      </c>
      <c r="B476" s="10" t="str">
        <f>IF($D$10="End of the Period",IF(A476="","",IF(OR(payment_frequency="Weekly",payment_frequency="Bi-weekly",payment_frequency="Semi-monthly"),first_payment_date+A476*VLOOKUP(payment_frequency,periodic_table,2,0),EDATE(first_payment_date,A476*VLOOKUP(payment_frequency,periodic_table,2,0)))),IF(A476="","",IF(OR(payment_frequency="Weekly",payment_frequency="Bi-weekly",payment_frequency="Semi-monthly"),first_payment_date+(A476-1)*VLOOKUP(payment_frequency,periodic_table,2,0),EDATE(first_payment_date,(A476-1)*VLOOKUP(payment_frequency,periodic_table,2,0)))))</f>
        <v/>
      </c>
      <c r="C476" s="12" t="str">
        <f t="shared" si="43"/>
        <v/>
      </c>
      <c r="D476" s="27">
        <f t="shared" si="44"/>
        <v>0</v>
      </c>
      <c r="E476" s="28"/>
      <c r="F476" s="12" t="str">
        <f t="shared" si="45"/>
        <v/>
      </c>
      <c r="G476" s="12" t="str">
        <f t="shared" si="46"/>
        <v/>
      </c>
      <c r="H476" s="33" t="str">
        <f t="shared" si="47"/>
        <v/>
      </c>
    </row>
    <row r="477" spans="1:8" x14ac:dyDescent="0.25">
      <c r="A477" s="9" t="str">
        <f t="shared" si="42"/>
        <v/>
      </c>
      <c r="B477" s="10" t="str">
        <f>IF($D$10="End of the Period",IF(A477="","",IF(OR(payment_frequency="Weekly",payment_frequency="Bi-weekly",payment_frequency="Semi-monthly"),first_payment_date+A477*VLOOKUP(payment_frequency,periodic_table,2,0),EDATE(first_payment_date,A477*VLOOKUP(payment_frequency,periodic_table,2,0)))),IF(A477="","",IF(OR(payment_frequency="Weekly",payment_frequency="Bi-weekly",payment_frequency="Semi-monthly"),first_payment_date+(A477-1)*VLOOKUP(payment_frequency,periodic_table,2,0),EDATE(first_payment_date,(A477-1)*VLOOKUP(payment_frequency,periodic_table,2,0)))))</f>
        <v/>
      </c>
      <c r="C477" s="12" t="str">
        <f t="shared" si="43"/>
        <v/>
      </c>
      <c r="D477" s="27">
        <f t="shared" si="44"/>
        <v>0</v>
      </c>
      <c r="E477" s="28"/>
      <c r="F477" s="12" t="str">
        <f t="shared" si="45"/>
        <v/>
      </c>
      <c r="G477" s="12" t="str">
        <f t="shared" si="46"/>
        <v/>
      </c>
      <c r="H477" s="33" t="str">
        <f t="shared" si="47"/>
        <v/>
      </c>
    </row>
    <row r="478" spans="1:8" x14ac:dyDescent="0.25">
      <c r="A478" s="9" t="str">
        <f t="shared" si="42"/>
        <v/>
      </c>
      <c r="B478" s="10" t="str">
        <f>IF($D$10="End of the Period",IF(A478="","",IF(OR(payment_frequency="Weekly",payment_frequency="Bi-weekly",payment_frequency="Semi-monthly"),first_payment_date+A478*VLOOKUP(payment_frequency,periodic_table,2,0),EDATE(first_payment_date,A478*VLOOKUP(payment_frequency,periodic_table,2,0)))),IF(A478="","",IF(OR(payment_frequency="Weekly",payment_frequency="Bi-weekly",payment_frequency="Semi-monthly"),first_payment_date+(A478-1)*VLOOKUP(payment_frequency,periodic_table,2,0),EDATE(first_payment_date,(A478-1)*VLOOKUP(payment_frequency,periodic_table,2,0)))))</f>
        <v/>
      </c>
      <c r="C478" s="12" t="str">
        <f t="shared" si="43"/>
        <v/>
      </c>
      <c r="D478" s="27">
        <f t="shared" si="44"/>
        <v>0</v>
      </c>
      <c r="E478" s="28"/>
      <c r="F478" s="12" t="str">
        <f t="shared" si="45"/>
        <v/>
      </c>
      <c r="G478" s="12" t="str">
        <f t="shared" si="46"/>
        <v/>
      </c>
      <c r="H478" s="33" t="str">
        <f t="shared" si="47"/>
        <v/>
      </c>
    </row>
    <row r="479" spans="1:8" x14ac:dyDescent="0.25">
      <c r="A479" s="9" t="str">
        <f t="shared" si="42"/>
        <v/>
      </c>
      <c r="B479" s="10" t="str">
        <f>IF($D$10="End of the Period",IF(A479="","",IF(OR(payment_frequency="Weekly",payment_frequency="Bi-weekly",payment_frequency="Semi-monthly"),first_payment_date+A479*VLOOKUP(payment_frequency,periodic_table,2,0),EDATE(first_payment_date,A479*VLOOKUP(payment_frequency,periodic_table,2,0)))),IF(A479="","",IF(OR(payment_frequency="Weekly",payment_frequency="Bi-weekly",payment_frequency="Semi-monthly"),first_payment_date+(A479-1)*VLOOKUP(payment_frequency,periodic_table,2,0),EDATE(first_payment_date,(A479-1)*VLOOKUP(payment_frequency,periodic_table,2,0)))))</f>
        <v/>
      </c>
      <c r="C479" s="12" t="str">
        <f t="shared" si="43"/>
        <v/>
      </c>
      <c r="D479" s="27">
        <f t="shared" si="44"/>
        <v>0</v>
      </c>
      <c r="E479" s="28"/>
      <c r="F479" s="12" t="str">
        <f t="shared" si="45"/>
        <v/>
      </c>
      <c r="G479" s="12" t="str">
        <f t="shared" si="46"/>
        <v/>
      </c>
      <c r="H479" s="33" t="str">
        <f t="shared" si="47"/>
        <v/>
      </c>
    </row>
    <row r="480" spans="1:8" x14ac:dyDescent="0.25">
      <c r="A480" s="9" t="str">
        <f t="shared" si="42"/>
        <v/>
      </c>
      <c r="B480" s="10" t="str">
        <f>IF($D$10="End of the Period",IF(A480="","",IF(OR(payment_frequency="Weekly",payment_frequency="Bi-weekly",payment_frequency="Semi-monthly"),first_payment_date+A480*VLOOKUP(payment_frequency,periodic_table,2,0),EDATE(first_payment_date,A480*VLOOKUP(payment_frequency,periodic_table,2,0)))),IF(A480="","",IF(OR(payment_frequency="Weekly",payment_frequency="Bi-weekly",payment_frequency="Semi-monthly"),first_payment_date+(A480-1)*VLOOKUP(payment_frequency,periodic_table,2,0),EDATE(first_payment_date,(A480-1)*VLOOKUP(payment_frequency,periodic_table,2,0)))))</f>
        <v/>
      </c>
      <c r="C480" s="12" t="str">
        <f t="shared" si="43"/>
        <v/>
      </c>
      <c r="D480" s="27">
        <f t="shared" si="44"/>
        <v>0</v>
      </c>
      <c r="E480" s="28"/>
      <c r="F480" s="12" t="str">
        <f t="shared" si="45"/>
        <v/>
      </c>
      <c r="G480" s="12" t="str">
        <f t="shared" si="46"/>
        <v/>
      </c>
      <c r="H480" s="33" t="str">
        <f t="shared" si="47"/>
        <v/>
      </c>
    </row>
    <row r="481" spans="1:8" x14ac:dyDescent="0.25">
      <c r="A481" s="9" t="str">
        <f t="shared" si="42"/>
        <v/>
      </c>
      <c r="B481" s="10" t="str">
        <f>IF($D$10="End of the Period",IF(A481="","",IF(OR(payment_frequency="Weekly",payment_frequency="Bi-weekly",payment_frequency="Semi-monthly"),first_payment_date+A481*VLOOKUP(payment_frequency,periodic_table,2,0),EDATE(first_payment_date,A481*VLOOKUP(payment_frequency,periodic_table,2,0)))),IF(A481="","",IF(OR(payment_frequency="Weekly",payment_frequency="Bi-weekly",payment_frequency="Semi-monthly"),first_payment_date+(A481-1)*VLOOKUP(payment_frequency,periodic_table,2,0),EDATE(first_payment_date,(A481-1)*VLOOKUP(payment_frequency,periodic_table,2,0)))))</f>
        <v/>
      </c>
      <c r="C481" s="12" t="str">
        <f t="shared" si="43"/>
        <v/>
      </c>
      <c r="D481" s="27">
        <f t="shared" si="44"/>
        <v>0</v>
      </c>
      <c r="E481" s="28"/>
      <c r="F481" s="12" t="str">
        <f t="shared" si="45"/>
        <v/>
      </c>
      <c r="G481" s="12" t="str">
        <f t="shared" si="46"/>
        <v/>
      </c>
      <c r="H481" s="33" t="str">
        <f t="shared" si="47"/>
        <v/>
      </c>
    </row>
    <row r="482" spans="1:8" x14ac:dyDescent="0.25">
      <c r="A482" s="9" t="str">
        <f t="shared" si="42"/>
        <v/>
      </c>
      <c r="B482" s="10" t="str">
        <f>IF($D$10="End of the Period",IF(A482="","",IF(OR(payment_frequency="Weekly",payment_frequency="Bi-weekly",payment_frequency="Semi-monthly"),first_payment_date+A482*VLOOKUP(payment_frequency,periodic_table,2,0),EDATE(first_payment_date,A482*VLOOKUP(payment_frequency,periodic_table,2,0)))),IF(A482="","",IF(OR(payment_frequency="Weekly",payment_frequency="Bi-weekly",payment_frequency="Semi-monthly"),first_payment_date+(A482-1)*VLOOKUP(payment_frequency,periodic_table,2,0),EDATE(first_payment_date,(A482-1)*VLOOKUP(payment_frequency,periodic_table,2,0)))))</f>
        <v/>
      </c>
      <c r="C482" s="12" t="str">
        <f t="shared" si="43"/>
        <v/>
      </c>
      <c r="D482" s="27">
        <f t="shared" si="44"/>
        <v>0</v>
      </c>
      <c r="E482" s="28"/>
      <c r="F482" s="12" t="str">
        <f t="shared" si="45"/>
        <v/>
      </c>
      <c r="G482" s="12" t="str">
        <f t="shared" si="46"/>
        <v/>
      </c>
      <c r="H482" s="33" t="str">
        <f t="shared" si="47"/>
        <v/>
      </c>
    </row>
    <row r="483" spans="1:8" x14ac:dyDescent="0.25">
      <c r="A483" s="9" t="str">
        <f t="shared" si="42"/>
        <v/>
      </c>
      <c r="B483" s="10" t="str">
        <f>IF($D$10="End of the Period",IF(A483="","",IF(OR(payment_frequency="Weekly",payment_frequency="Bi-weekly",payment_frequency="Semi-monthly"),first_payment_date+A483*VLOOKUP(payment_frequency,periodic_table,2,0),EDATE(first_payment_date,A483*VLOOKUP(payment_frequency,periodic_table,2,0)))),IF(A483="","",IF(OR(payment_frequency="Weekly",payment_frequency="Bi-weekly",payment_frequency="Semi-monthly"),first_payment_date+(A483-1)*VLOOKUP(payment_frequency,periodic_table,2,0),EDATE(first_payment_date,(A483-1)*VLOOKUP(payment_frequency,periodic_table,2,0)))))</f>
        <v/>
      </c>
      <c r="C483" s="12" t="str">
        <f t="shared" si="43"/>
        <v/>
      </c>
      <c r="D483" s="27">
        <f t="shared" si="44"/>
        <v>0</v>
      </c>
      <c r="E483" s="28"/>
      <c r="F483" s="12" t="str">
        <f t="shared" si="45"/>
        <v/>
      </c>
      <c r="G483" s="12" t="str">
        <f t="shared" si="46"/>
        <v/>
      </c>
      <c r="H483" s="33" t="str">
        <f t="shared" si="47"/>
        <v/>
      </c>
    </row>
    <row r="484" spans="1:8" x14ac:dyDescent="0.25">
      <c r="A484" s="9" t="str">
        <f t="shared" si="42"/>
        <v/>
      </c>
      <c r="B484" s="10" t="str">
        <f>IF($D$10="End of the Period",IF(A484="","",IF(OR(payment_frequency="Weekly",payment_frequency="Bi-weekly",payment_frequency="Semi-monthly"),first_payment_date+A484*VLOOKUP(payment_frequency,periodic_table,2,0),EDATE(first_payment_date,A484*VLOOKUP(payment_frequency,periodic_table,2,0)))),IF(A484="","",IF(OR(payment_frequency="Weekly",payment_frequency="Bi-weekly",payment_frequency="Semi-monthly"),first_payment_date+(A484-1)*VLOOKUP(payment_frequency,periodic_table,2,0),EDATE(first_payment_date,(A484-1)*VLOOKUP(payment_frequency,periodic_table,2,0)))))</f>
        <v/>
      </c>
      <c r="C484" s="12" t="str">
        <f t="shared" si="43"/>
        <v/>
      </c>
      <c r="D484" s="27">
        <f t="shared" si="44"/>
        <v>0</v>
      </c>
      <c r="E484" s="28"/>
      <c r="F484" s="12" t="str">
        <f t="shared" si="45"/>
        <v/>
      </c>
      <c r="G484" s="12" t="str">
        <f t="shared" si="46"/>
        <v/>
      </c>
      <c r="H484" s="33" t="str">
        <f t="shared" si="47"/>
        <v/>
      </c>
    </row>
    <row r="485" spans="1:8" x14ac:dyDescent="0.25">
      <c r="A485" s="9" t="str">
        <f t="shared" si="42"/>
        <v/>
      </c>
      <c r="B485" s="10" t="str">
        <f>IF($D$10="End of the Period",IF(A485="","",IF(OR(payment_frequency="Weekly",payment_frequency="Bi-weekly",payment_frequency="Semi-monthly"),first_payment_date+A485*VLOOKUP(payment_frequency,periodic_table,2,0),EDATE(first_payment_date,A485*VLOOKUP(payment_frequency,periodic_table,2,0)))),IF(A485="","",IF(OR(payment_frequency="Weekly",payment_frequency="Bi-weekly",payment_frequency="Semi-monthly"),first_payment_date+(A485-1)*VLOOKUP(payment_frequency,periodic_table,2,0),EDATE(first_payment_date,(A485-1)*VLOOKUP(payment_frequency,periodic_table,2,0)))))</f>
        <v/>
      </c>
      <c r="C485" s="12" t="str">
        <f t="shared" si="43"/>
        <v/>
      </c>
      <c r="D485" s="27">
        <f t="shared" si="44"/>
        <v>0</v>
      </c>
      <c r="E485" s="28"/>
      <c r="F485" s="12" t="str">
        <f t="shared" si="45"/>
        <v/>
      </c>
      <c r="G485" s="12" t="str">
        <f t="shared" si="46"/>
        <v/>
      </c>
      <c r="H485" s="33" t="str">
        <f t="shared" si="47"/>
        <v/>
      </c>
    </row>
    <row r="486" spans="1:8" x14ac:dyDescent="0.25">
      <c r="A486" s="9" t="str">
        <f t="shared" si="42"/>
        <v/>
      </c>
      <c r="B486" s="10" t="str">
        <f>IF($D$10="End of the Period",IF(A486="","",IF(OR(payment_frequency="Weekly",payment_frequency="Bi-weekly",payment_frequency="Semi-monthly"),first_payment_date+A486*VLOOKUP(payment_frequency,periodic_table,2,0),EDATE(first_payment_date,A486*VLOOKUP(payment_frequency,periodic_table,2,0)))),IF(A486="","",IF(OR(payment_frequency="Weekly",payment_frequency="Bi-weekly",payment_frequency="Semi-monthly"),first_payment_date+(A486-1)*VLOOKUP(payment_frequency,periodic_table,2,0),EDATE(first_payment_date,(A486-1)*VLOOKUP(payment_frequency,periodic_table,2,0)))))</f>
        <v/>
      </c>
      <c r="C486" s="12" t="str">
        <f t="shared" si="43"/>
        <v/>
      </c>
      <c r="D486" s="27">
        <f t="shared" si="44"/>
        <v>0</v>
      </c>
      <c r="E486" s="28"/>
      <c r="F486" s="12" t="str">
        <f t="shared" si="45"/>
        <v/>
      </c>
      <c r="G486" s="12" t="str">
        <f t="shared" si="46"/>
        <v/>
      </c>
      <c r="H486" s="33" t="str">
        <f t="shared" si="47"/>
        <v/>
      </c>
    </row>
    <row r="487" spans="1:8" x14ac:dyDescent="0.25">
      <c r="A487" s="9" t="str">
        <f t="shared" si="42"/>
        <v/>
      </c>
      <c r="B487" s="10" t="str">
        <f>IF($D$10="End of the Period",IF(A487="","",IF(OR(payment_frequency="Weekly",payment_frequency="Bi-weekly",payment_frequency="Semi-monthly"),first_payment_date+A487*VLOOKUP(payment_frequency,periodic_table,2,0),EDATE(first_payment_date,A487*VLOOKUP(payment_frequency,periodic_table,2,0)))),IF(A487="","",IF(OR(payment_frequency="Weekly",payment_frequency="Bi-weekly",payment_frequency="Semi-monthly"),first_payment_date+(A487-1)*VLOOKUP(payment_frequency,periodic_table,2,0),EDATE(first_payment_date,(A487-1)*VLOOKUP(payment_frequency,periodic_table,2,0)))))</f>
        <v/>
      </c>
      <c r="C487" s="12" t="str">
        <f t="shared" si="43"/>
        <v/>
      </c>
      <c r="D487" s="27">
        <f t="shared" si="44"/>
        <v>0</v>
      </c>
      <c r="E487" s="28"/>
      <c r="F487" s="12" t="str">
        <f t="shared" si="45"/>
        <v/>
      </c>
      <c r="G487" s="12" t="str">
        <f t="shared" si="46"/>
        <v/>
      </c>
      <c r="H487" s="33" t="str">
        <f t="shared" si="47"/>
        <v/>
      </c>
    </row>
    <row r="488" spans="1:8" x14ac:dyDescent="0.25">
      <c r="A488" s="9" t="str">
        <f t="shared" si="42"/>
        <v/>
      </c>
      <c r="B488" s="10" t="str">
        <f>IF($D$10="End of the Period",IF(A488="","",IF(OR(payment_frequency="Weekly",payment_frequency="Bi-weekly",payment_frequency="Semi-monthly"),first_payment_date+A488*VLOOKUP(payment_frequency,periodic_table,2,0),EDATE(first_payment_date,A488*VLOOKUP(payment_frequency,periodic_table,2,0)))),IF(A488="","",IF(OR(payment_frequency="Weekly",payment_frequency="Bi-weekly",payment_frequency="Semi-monthly"),first_payment_date+(A488-1)*VLOOKUP(payment_frequency,periodic_table,2,0),EDATE(first_payment_date,(A488-1)*VLOOKUP(payment_frequency,periodic_table,2,0)))))</f>
        <v/>
      </c>
      <c r="C488" s="12" t="str">
        <f t="shared" si="43"/>
        <v/>
      </c>
      <c r="D488" s="27">
        <f t="shared" si="44"/>
        <v>0</v>
      </c>
      <c r="E488" s="28"/>
      <c r="F488" s="12" t="str">
        <f t="shared" si="45"/>
        <v/>
      </c>
      <c r="G488" s="12" t="str">
        <f t="shared" si="46"/>
        <v/>
      </c>
      <c r="H488" s="33" t="str">
        <f t="shared" si="47"/>
        <v/>
      </c>
    </row>
    <row r="489" spans="1:8" x14ac:dyDescent="0.25">
      <c r="A489" s="9" t="str">
        <f t="shared" si="42"/>
        <v/>
      </c>
      <c r="B489" s="10" t="str">
        <f>IF($D$10="End of the Period",IF(A489="","",IF(OR(payment_frequency="Weekly",payment_frequency="Bi-weekly",payment_frequency="Semi-monthly"),first_payment_date+A489*VLOOKUP(payment_frequency,periodic_table,2,0),EDATE(first_payment_date,A489*VLOOKUP(payment_frequency,periodic_table,2,0)))),IF(A489="","",IF(OR(payment_frequency="Weekly",payment_frequency="Bi-weekly",payment_frequency="Semi-monthly"),first_payment_date+(A489-1)*VLOOKUP(payment_frequency,periodic_table,2,0),EDATE(first_payment_date,(A489-1)*VLOOKUP(payment_frequency,periodic_table,2,0)))))</f>
        <v/>
      </c>
      <c r="C489" s="12" t="str">
        <f t="shared" si="43"/>
        <v/>
      </c>
      <c r="D489" s="27">
        <f t="shared" si="44"/>
        <v>0</v>
      </c>
      <c r="E489" s="28"/>
      <c r="F489" s="12" t="str">
        <f t="shared" si="45"/>
        <v/>
      </c>
      <c r="G489" s="12" t="str">
        <f t="shared" si="46"/>
        <v/>
      </c>
      <c r="H489" s="33" t="str">
        <f t="shared" si="47"/>
        <v/>
      </c>
    </row>
    <row r="490" spans="1:8" x14ac:dyDescent="0.25">
      <c r="A490" s="9" t="str">
        <f t="shared" si="42"/>
        <v/>
      </c>
      <c r="B490" s="10" t="str">
        <f>IF($D$10="End of the Period",IF(A490="","",IF(OR(payment_frequency="Weekly",payment_frequency="Bi-weekly",payment_frequency="Semi-monthly"),first_payment_date+A490*VLOOKUP(payment_frequency,periodic_table,2,0),EDATE(first_payment_date,A490*VLOOKUP(payment_frequency,periodic_table,2,0)))),IF(A490="","",IF(OR(payment_frequency="Weekly",payment_frequency="Bi-weekly",payment_frequency="Semi-monthly"),first_payment_date+(A490-1)*VLOOKUP(payment_frequency,periodic_table,2,0),EDATE(first_payment_date,(A490-1)*VLOOKUP(payment_frequency,periodic_table,2,0)))))</f>
        <v/>
      </c>
      <c r="C490" s="12" t="str">
        <f t="shared" si="43"/>
        <v/>
      </c>
      <c r="D490" s="27">
        <f t="shared" si="44"/>
        <v>0</v>
      </c>
      <c r="E490" s="28"/>
      <c r="F490" s="12" t="str">
        <f t="shared" si="45"/>
        <v/>
      </c>
      <c r="G490" s="12" t="str">
        <f t="shared" si="46"/>
        <v/>
      </c>
      <c r="H490" s="33" t="str">
        <f t="shared" si="47"/>
        <v/>
      </c>
    </row>
    <row r="491" spans="1:8" x14ac:dyDescent="0.25">
      <c r="A491" s="9" t="str">
        <f t="shared" si="42"/>
        <v/>
      </c>
      <c r="B491" s="10" t="str">
        <f>IF($D$10="End of the Period",IF(A491="","",IF(OR(payment_frequency="Weekly",payment_frequency="Bi-weekly",payment_frequency="Semi-monthly"),first_payment_date+A491*VLOOKUP(payment_frequency,periodic_table,2,0),EDATE(first_payment_date,A491*VLOOKUP(payment_frequency,periodic_table,2,0)))),IF(A491="","",IF(OR(payment_frequency="Weekly",payment_frequency="Bi-weekly",payment_frequency="Semi-monthly"),first_payment_date+(A491-1)*VLOOKUP(payment_frequency,periodic_table,2,0),EDATE(first_payment_date,(A491-1)*VLOOKUP(payment_frequency,periodic_table,2,0)))))</f>
        <v/>
      </c>
      <c r="C491" s="12" t="str">
        <f t="shared" si="43"/>
        <v/>
      </c>
      <c r="D491" s="27">
        <f t="shared" si="44"/>
        <v>0</v>
      </c>
      <c r="E491" s="28"/>
      <c r="F491" s="12" t="str">
        <f t="shared" si="45"/>
        <v/>
      </c>
      <c r="G491" s="12" t="str">
        <f t="shared" si="46"/>
        <v/>
      </c>
      <c r="H491" s="33" t="str">
        <f t="shared" si="47"/>
        <v/>
      </c>
    </row>
    <row r="492" spans="1:8" x14ac:dyDescent="0.25">
      <c r="A492" s="9" t="str">
        <f t="shared" si="42"/>
        <v/>
      </c>
      <c r="B492" s="10" t="str">
        <f>IF($D$10="End of the Period",IF(A492="","",IF(OR(payment_frequency="Weekly",payment_frequency="Bi-weekly",payment_frequency="Semi-monthly"),first_payment_date+A492*VLOOKUP(payment_frequency,periodic_table,2,0),EDATE(first_payment_date,A492*VLOOKUP(payment_frequency,periodic_table,2,0)))),IF(A492="","",IF(OR(payment_frequency="Weekly",payment_frequency="Bi-weekly",payment_frequency="Semi-monthly"),first_payment_date+(A492-1)*VLOOKUP(payment_frequency,periodic_table,2,0),EDATE(first_payment_date,(A492-1)*VLOOKUP(payment_frequency,periodic_table,2,0)))))</f>
        <v/>
      </c>
      <c r="C492" s="12" t="str">
        <f t="shared" si="43"/>
        <v/>
      </c>
      <c r="D492" s="27">
        <f t="shared" si="44"/>
        <v>0</v>
      </c>
      <c r="E492" s="28"/>
      <c r="F492" s="12" t="str">
        <f t="shared" si="45"/>
        <v/>
      </c>
      <c r="G492" s="12" t="str">
        <f t="shared" si="46"/>
        <v/>
      </c>
      <c r="H492" s="33" t="str">
        <f t="shared" si="47"/>
        <v/>
      </c>
    </row>
    <row r="493" spans="1:8" x14ac:dyDescent="0.25">
      <c r="A493" s="9" t="str">
        <f t="shared" si="42"/>
        <v/>
      </c>
      <c r="B493" s="10" t="str">
        <f>IF($D$10="End of the Period",IF(A493="","",IF(OR(payment_frequency="Weekly",payment_frequency="Bi-weekly",payment_frequency="Semi-monthly"),first_payment_date+A493*VLOOKUP(payment_frequency,periodic_table,2,0),EDATE(first_payment_date,A493*VLOOKUP(payment_frequency,periodic_table,2,0)))),IF(A493="","",IF(OR(payment_frequency="Weekly",payment_frequency="Bi-weekly",payment_frequency="Semi-monthly"),first_payment_date+(A493-1)*VLOOKUP(payment_frequency,periodic_table,2,0),EDATE(first_payment_date,(A493-1)*VLOOKUP(payment_frequency,periodic_table,2,0)))))</f>
        <v/>
      </c>
      <c r="C493" s="12" t="str">
        <f t="shared" si="43"/>
        <v/>
      </c>
      <c r="D493" s="27">
        <f t="shared" si="44"/>
        <v>0</v>
      </c>
      <c r="E493" s="28"/>
      <c r="F493" s="12" t="str">
        <f t="shared" si="45"/>
        <v/>
      </c>
      <c r="G493" s="12" t="str">
        <f t="shared" si="46"/>
        <v/>
      </c>
      <c r="H493" s="33" t="str">
        <f t="shared" si="47"/>
        <v/>
      </c>
    </row>
    <row r="494" spans="1:8" x14ac:dyDescent="0.25">
      <c r="A494" s="9" t="str">
        <f t="shared" si="42"/>
        <v/>
      </c>
      <c r="B494" s="10" t="str">
        <f>IF($D$10="End of the Period",IF(A494="","",IF(OR(payment_frequency="Weekly",payment_frequency="Bi-weekly",payment_frequency="Semi-monthly"),first_payment_date+A494*VLOOKUP(payment_frequency,periodic_table,2,0),EDATE(first_payment_date,A494*VLOOKUP(payment_frequency,periodic_table,2,0)))),IF(A494="","",IF(OR(payment_frequency="Weekly",payment_frequency="Bi-weekly",payment_frequency="Semi-monthly"),first_payment_date+(A494-1)*VLOOKUP(payment_frequency,periodic_table,2,0),EDATE(first_payment_date,(A494-1)*VLOOKUP(payment_frequency,periodic_table,2,0)))))</f>
        <v/>
      </c>
      <c r="C494" s="12" t="str">
        <f t="shared" si="43"/>
        <v/>
      </c>
      <c r="D494" s="27">
        <f t="shared" si="44"/>
        <v>0</v>
      </c>
      <c r="E494" s="28"/>
      <c r="F494" s="12" t="str">
        <f t="shared" si="45"/>
        <v/>
      </c>
      <c r="G494" s="12" t="str">
        <f t="shared" si="46"/>
        <v/>
      </c>
      <c r="H494" s="33" t="str">
        <f t="shared" si="47"/>
        <v/>
      </c>
    </row>
    <row r="495" spans="1:8" x14ac:dyDescent="0.25">
      <c r="A495" s="9" t="str">
        <f t="shared" ref="A495:A558" si="48">IFERROR(IF(H494&lt;=0,"",A494+1),"")</f>
        <v/>
      </c>
      <c r="B495" s="10" t="str">
        <f>IF($D$10="End of the Period",IF(A495="","",IF(OR(payment_frequency="Weekly",payment_frequency="Bi-weekly",payment_frequency="Semi-monthly"),first_payment_date+A495*VLOOKUP(payment_frequency,periodic_table,2,0),EDATE(first_payment_date,A495*VLOOKUP(payment_frequency,periodic_table,2,0)))),IF(A495="","",IF(OR(payment_frequency="Weekly",payment_frequency="Bi-weekly",payment_frequency="Semi-monthly"),first_payment_date+(A495-1)*VLOOKUP(payment_frequency,periodic_table,2,0),EDATE(first_payment_date,(A495-1)*VLOOKUP(payment_frequency,periodic_table,2,0)))))</f>
        <v/>
      </c>
      <c r="C495" s="12" t="str">
        <f t="shared" si="43"/>
        <v/>
      </c>
      <c r="D495" s="27">
        <f t="shared" si="44"/>
        <v>0</v>
      </c>
      <c r="E495" s="28"/>
      <c r="F495" s="12" t="str">
        <f t="shared" si="45"/>
        <v/>
      </c>
      <c r="G495" s="12" t="str">
        <f t="shared" si="46"/>
        <v/>
      </c>
      <c r="H495" s="33" t="str">
        <f t="shared" si="47"/>
        <v/>
      </c>
    </row>
    <row r="496" spans="1:8" x14ac:dyDescent="0.25">
      <c r="A496" s="9" t="str">
        <f t="shared" si="48"/>
        <v/>
      </c>
      <c r="B496" s="10" t="str">
        <f>IF($D$10="End of the Period",IF(A496="","",IF(OR(payment_frequency="Weekly",payment_frequency="Bi-weekly",payment_frequency="Semi-monthly"),first_payment_date+A496*VLOOKUP(payment_frequency,periodic_table,2,0),EDATE(first_payment_date,A496*VLOOKUP(payment_frequency,periodic_table,2,0)))),IF(A496="","",IF(OR(payment_frequency="Weekly",payment_frequency="Bi-weekly",payment_frequency="Semi-monthly"),first_payment_date+(A496-1)*VLOOKUP(payment_frequency,periodic_table,2,0),EDATE(first_payment_date,(A496-1)*VLOOKUP(payment_frequency,periodic_table,2,0)))))</f>
        <v/>
      </c>
      <c r="C496" s="12" t="str">
        <f t="shared" si="43"/>
        <v/>
      </c>
      <c r="D496" s="27">
        <f t="shared" si="44"/>
        <v>0</v>
      </c>
      <c r="E496" s="28"/>
      <c r="F496" s="12" t="str">
        <f t="shared" si="45"/>
        <v/>
      </c>
      <c r="G496" s="12" t="str">
        <f t="shared" si="46"/>
        <v/>
      </c>
      <c r="H496" s="33" t="str">
        <f t="shared" si="47"/>
        <v/>
      </c>
    </row>
    <row r="497" spans="1:8" x14ac:dyDescent="0.25">
      <c r="A497" s="9" t="str">
        <f t="shared" si="48"/>
        <v/>
      </c>
      <c r="B497" s="10" t="str">
        <f>IF($D$10="End of the Period",IF(A497="","",IF(OR(payment_frequency="Weekly",payment_frequency="Bi-weekly",payment_frequency="Semi-monthly"),first_payment_date+A497*VLOOKUP(payment_frequency,periodic_table,2,0),EDATE(first_payment_date,A497*VLOOKUP(payment_frequency,periodic_table,2,0)))),IF(A497="","",IF(OR(payment_frequency="Weekly",payment_frequency="Bi-weekly",payment_frequency="Semi-monthly"),first_payment_date+(A497-1)*VLOOKUP(payment_frequency,periodic_table,2,0),EDATE(first_payment_date,(A497-1)*VLOOKUP(payment_frequency,periodic_table,2,0)))))</f>
        <v/>
      </c>
      <c r="C497" s="12" t="str">
        <f t="shared" si="43"/>
        <v/>
      </c>
      <c r="D497" s="27">
        <f t="shared" si="44"/>
        <v>0</v>
      </c>
      <c r="E497" s="28"/>
      <c r="F497" s="12" t="str">
        <f t="shared" si="45"/>
        <v/>
      </c>
      <c r="G497" s="12" t="str">
        <f t="shared" si="46"/>
        <v/>
      </c>
      <c r="H497" s="33" t="str">
        <f t="shared" si="47"/>
        <v/>
      </c>
    </row>
    <row r="498" spans="1:8" x14ac:dyDescent="0.25">
      <c r="A498" s="9" t="str">
        <f t="shared" si="48"/>
        <v/>
      </c>
      <c r="B498" s="10" t="str">
        <f>IF($D$10="End of the Period",IF(A498="","",IF(OR(payment_frequency="Weekly",payment_frequency="Bi-weekly",payment_frequency="Semi-monthly"),first_payment_date+A498*VLOOKUP(payment_frequency,periodic_table,2,0),EDATE(first_payment_date,A498*VLOOKUP(payment_frequency,periodic_table,2,0)))),IF(A498="","",IF(OR(payment_frequency="Weekly",payment_frequency="Bi-weekly",payment_frequency="Semi-monthly"),first_payment_date+(A498-1)*VLOOKUP(payment_frequency,periodic_table,2,0),EDATE(first_payment_date,(A498-1)*VLOOKUP(payment_frequency,periodic_table,2,0)))))</f>
        <v/>
      </c>
      <c r="C498" s="12" t="str">
        <f t="shared" si="43"/>
        <v/>
      </c>
      <c r="D498" s="27">
        <f t="shared" si="44"/>
        <v>0</v>
      </c>
      <c r="E498" s="28"/>
      <c r="F498" s="12" t="str">
        <f t="shared" si="45"/>
        <v/>
      </c>
      <c r="G498" s="12" t="str">
        <f t="shared" si="46"/>
        <v/>
      </c>
      <c r="H498" s="33" t="str">
        <f t="shared" si="47"/>
        <v/>
      </c>
    </row>
    <row r="499" spans="1:8" x14ac:dyDescent="0.25">
      <c r="A499" s="9" t="str">
        <f t="shared" si="48"/>
        <v/>
      </c>
      <c r="B499" s="10" t="str">
        <f>IF($D$10="End of the Period",IF(A499="","",IF(OR(payment_frequency="Weekly",payment_frequency="Bi-weekly",payment_frequency="Semi-monthly"),first_payment_date+A499*VLOOKUP(payment_frequency,periodic_table,2,0),EDATE(first_payment_date,A499*VLOOKUP(payment_frequency,periodic_table,2,0)))),IF(A499="","",IF(OR(payment_frequency="Weekly",payment_frequency="Bi-weekly",payment_frequency="Semi-monthly"),first_payment_date+(A499-1)*VLOOKUP(payment_frequency,periodic_table,2,0),EDATE(first_payment_date,(A499-1)*VLOOKUP(payment_frequency,periodic_table,2,0)))))</f>
        <v/>
      </c>
      <c r="C499" s="12" t="str">
        <f t="shared" si="43"/>
        <v/>
      </c>
      <c r="D499" s="27">
        <f t="shared" si="44"/>
        <v>0</v>
      </c>
      <c r="E499" s="28"/>
      <c r="F499" s="12" t="str">
        <f t="shared" si="45"/>
        <v/>
      </c>
      <c r="G499" s="12" t="str">
        <f t="shared" si="46"/>
        <v/>
      </c>
      <c r="H499" s="33" t="str">
        <f t="shared" si="47"/>
        <v/>
      </c>
    </row>
    <row r="500" spans="1:8" x14ac:dyDescent="0.25">
      <c r="A500" s="9" t="str">
        <f t="shared" si="48"/>
        <v/>
      </c>
      <c r="B500" s="10" t="str">
        <f>IF($D$10="End of the Period",IF(A500="","",IF(OR(payment_frequency="Weekly",payment_frequency="Bi-weekly",payment_frequency="Semi-monthly"),first_payment_date+A500*VLOOKUP(payment_frequency,periodic_table,2,0),EDATE(first_payment_date,A500*VLOOKUP(payment_frequency,periodic_table,2,0)))),IF(A500="","",IF(OR(payment_frequency="Weekly",payment_frequency="Bi-weekly",payment_frequency="Semi-monthly"),first_payment_date+(A500-1)*VLOOKUP(payment_frequency,periodic_table,2,0),EDATE(first_payment_date,(A500-1)*VLOOKUP(payment_frequency,periodic_table,2,0)))))</f>
        <v/>
      </c>
      <c r="C500" s="12" t="str">
        <f t="shared" si="43"/>
        <v/>
      </c>
      <c r="D500" s="27">
        <f t="shared" si="44"/>
        <v>0</v>
      </c>
      <c r="E500" s="28"/>
      <c r="F500" s="12" t="str">
        <f t="shared" si="45"/>
        <v/>
      </c>
      <c r="G500" s="12" t="str">
        <f t="shared" si="46"/>
        <v/>
      </c>
      <c r="H500" s="33" t="str">
        <f t="shared" si="47"/>
        <v/>
      </c>
    </row>
    <row r="501" spans="1:8" x14ac:dyDescent="0.25">
      <c r="A501" s="9" t="str">
        <f t="shared" si="48"/>
        <v/>
      </c>
      <c r="B501" s="10" t="str">
        <f>IF($D$10="End of the Period",IF(A501="","",IF(OR(payment_frequency="Weekly",payment_frequency="Bi-weekly",payment_frequency="Semi-monthly"),first_payment_date+A501*VLOOKUP(payment_frequency,periodic_table,2,0),EDATE(first_payment_date,A501*VLOOKUP(payment_frequency,periodic_table,2,0)))),IF(A501="","",IF(OR(payment_frequency="Weekly",payment_frequency="Bi-weekly",payment_frequency="Semi-monthly"),first_payment_date+(A501-1)*VLOOKUP(payment_frequency,periodic_table,2,0),EDATE(first_payment_date,(A501-1)*VLOOKUP(payment_frequency,periodic_table,2,0)))))</f>
        <v/>
      </c>
      <c r="C501" s="12" t="str">
        <f t="shared" si="43"/>
        <v/>
      </c>
      <c r="D501" s="27">
        <f t="shared" si="44"/>
        <v>0</v>
      </c>
      <c r="E501" s="28"/>
      <c r="F501" s="12" t="str">
        <f t="shared" si="45"/>
        <v/>
      </c>
      <c r="G501" s="12" t="str">
        <f t="shared" si="46"/>
        <v/>
      </c>
      <c r="H501" s="33" t="str">
        <f t="shared" si="47"/>
        <v/>
      </c>
    </row>
    <row r="502" spans="1:8" x14ac:dyDescent="0.25">
      <c r="A502" s="9" t="str">
        <f t="shared" si="48"/>
        <v/>
      </c>
      <c r="B502" s="10" t="str">
        <f>IF($D$10="End of the Period",IF(A502="","",IF(OR(payment_frequency="Weekly",payment_frequency="Bi-weekly",payment_frequency="Semi-monthly"),first_payment_date+A502*VLOOKUP(payment_frequency,periodic_table,2,0),EDATE(first_payment_date,A502*VLOOKUP(payment_frequency,periodic_table,2,0)))),IF(A502="","",IF(OR(payment_frequency="Weekly",payment_frequency="Bi-weekly",payment_frequency="Semi-monthly"),first_payment_date+(A502-1)*VLOOKUP(payment_frequency,periodic_table,2,0),EDATE(first_payment_date,(A502-1)*VLOOKUP(payment_frequency,periodic_table,2,0)))))</f>
        <v/>
      </c>
      <c r="C502" s="12" t="str">
        <f t="shared" si="43"/>
        <v/>
      </c>
      <c r="D502" s="27">
        <f t="shared" si="44"/>
        <v>0</v>
      </c>
      <c r="E502" s="28"/>
      <c r="F502" s="12" t="str">
        <f t="shared" si="45"/>
        <v/>
      </c>
      <c r="G502" s="12" t="str">
        <f t="shared" si="46"/>
        <v/>
      </c>
      <c r="H502" s="33" t="str">
        <f t="shared" si="47"/>
        <v/>
      </c>
    </row>
    <row r="503" spans="1:8" x14ac:dyDescent="0.25">
      <c r="A503" s="9" t="str">
        <f t="shared" si="48"/>
        <v/>
      </c>
      <c r="B503" s="10" t="str">
        <f>IF($D$10="End of the Period",IF(A503="","",IF(OR(payment_frequency="Weekly",payment_frequency="Bi-weekly",payment_frequency="Semi-monthly"),first_payment_date+A503*VLOOKUP(payment_frequency,periodic_table,2,0),EDATE(first_payment_date,A503*VLOOKUP(payment_frequency,periodic_table,2,0)))),IF(A503="","",IF(OR(payment_frequency="Weekly",payment_frequency="Bi-weekly",payment_frequency="Semi-monthly"),first_payment_date+(A503-1)*VLOOKUP(payment_frequency,periodic_table,2,0),EDATE(first_payment_date,(A503-1)*VLOOKUP(payment_frequency,periodic_table,2,0)))))</f>
        <v/>
      </c>
      <c r="C503" s="12" t="str">
        <f t="shared" si="43"/>
        <v/>
      </c>
      <c r="D503" s="27">
        <f t="shared" si="44"/>
        <v>0</v>
      </c>
      <c r="E503" s="28"/>
      <c r="F503" s="12" t="str">
        <f t="shared" si="45"/>
        <v/>
      </c>
      <c r="G503" s="12" t="str">
        <f t="shared" si="46"/>
        <v/>
      </c>
      <c r="H503" s="33" t="str">
        <f t="shared" si="47"/>
        <v/>
      </c>
    </row>
    <row r="504" spans="1:8" x14ac:dyDescent="0.25">
      <c r="A504" s="9" t="str">
        <f t="shared" si="48"/>
        <v/>
      </c>
      <c r="B504" s="10" t="str">
        <f>IF($D$10="End of the Period",IF(A504="","",IF(OR(payment_frequency="Weekly",payment_frequency="Bi-weekly",payment_frequency="Semi-monthly"),first_payment_date+A504*VLOOKUP(payment_frequency,periodic_table,2,0),EDATE(first_payment_date,A504*VLOOKUP(payment_frequency,periodic_table,2,0)))),IF(A504="","",IF(OR(payment_frequency="Weekly",payment_frequency="Bi-weekly",payment_frequency="Semi-monthly"),first_payment_date+(A504-1)*VLOOKUP(payment_frequency,periodic_table,2,0),EDATE(first_payment_date,(A504-1)*VLOOKUP(payment_frequency,periodic_table,2,0)))))</f>
        <v/>
      </c>
      <c r="C504" s="12" t="str">
        <f t="shared" si="43"/>
        <v/>
      </c>
      <c r="D504" s="27">
        <f t="shared" si="44"/>
        <v>0</v>
      </c>
      <c r="E504" s="28"/>
      <c r="F504" s="12" t="str">
        <f t="shared" si="45"/>
        <v/>
      </c>
      <c r="G504" s="12" t="str">
        <f t="shared" si="46"/>
        <v/>
      </c>
      <c r="H504" s="33" t="str">
        <f t="shared" si="47"/>
        <v/>
      </c>
    </row>
    <row r="505" spans="1:8" x14ac:dyDescent="0.25">
      <c r="A505" s="9" t="str">
        <f t="shared" si="48"/>
        <v/>
      </c>
      <c r="B505" s="10" t="str">
        <f>IF($D$10="End of the Period",IF(A505="","",IF(OR(payment_frequency="Weekly",payment_frequency="Bi-weekly",payment_frequency="Semi-monthly"),first_payment_date+A505*VLOOKUP(payment_frequency,periodic_table,2,0),EDATE(first_payment_date,A505*VLOOKUP(payment_frequency,periodic_table,2,0)))),IF(A505="","",IF(OR(payment_frequency="Weekly",payment_frequency="Bi-weekly",payment_frequency="Semi-monthly"),first_payment_date+(A505-1)*VLOOKUP(payment_frequency,periodic_table,2,0),EDATE(first_payment_date,(A505-1)*VLOOKUP(payment_frequency,periodic_table,2,0)))))</f>
        <v/>
      </c>
      <c r="C505" s="12" t="str">
        <f t="shared" si="43"/>
        <v/>
      </c>
      <c r="D505" s="27">
        <f t="shared" si="44"/>
        <v>0</v>
      </c>
      <c r="E505" s="28"/>
      <c r="F505" s="12" t="str">
        <f t="shared" si="45"/>
        <v/>
      </c>
      <c r="G505" s="12" t="str">
        <f t="shared" si="46"/>
        <v/>
      </c>
      <c r="H505" s="33" t="str">
        <f t="shared" si="47"/>
        <v/>
      </c>
    </row>
    <row r="506" spans="1:8" x14ac:dyDescent="0.25">
      <c r="A506" s="9" t="str">
        <f t="shared" si="48"/>
        <v/>
      </c>
      <c r="B506" s="10" t="str">
        <f>IF($D$10="End of the Period",IF(A506="","",IF(OR(payment_frequency="Weekly",payment_frequency="Bi-weekly",payment_frequency="Semi-monthly"),first_payment_date+A506*VLOOKUP(payment_frequency,periodic_table,2,0),EDATE(first_payment_date,A506*VLOOKUP(payment_frequency,periodic_table,2,0)))),IF(A506="","",IF(OR(payment_frequency="Weekly",payment_frequency="Bi-weekly",payment_frequency="Semi-monthly"),first_payment_date+(A506-1)*VLOOKUP(payment_frequency,periodic_table,2,0),EDATE(first_payment_date,(A506-1)*VLOOKUP(payment_frequency,periodic_table,2,0)))))</f>
        <v/>
      </c>
      <c r="C506" s="12" t="str">
        <f t="shared" si="43"/>
        <v/>
      </c>
      <c r="D506" s="27">
        <f t="shared" si="44"/>
        <v>0</v>
      </c>
      <c r="E506" s="28"/>
      <c r="F506" s="12" t="str">
        <f t="shared" si="45"/>
        <v/>
      </c>
      <c r="G506" s="12" t="str">
        <f t="shared" si="46"/>
        <v/>
      </c>
      <c r="H506" s="33" t="str">
        <f t="shared" si="47"/>
        <v/>
      </c>
    </row>
    <row r="507" spans="1:8" x14ac:dyDescent="0.25">
      <c r="A507" s="9" t="str">
        <f t="shared" si="48"/>
        <v/>
      </c>
      <c r="B507" s="10" t="str">
        <f>IF($D$10="End of the Period",IF(A507="","",IF(OR(payment_frequency="Weekly",payment_frequency="Bi-weekly",payment_frequency="Semi-monthly"),first_payment_date+A507*VLOOKUP(payment_frequency,periodic_table,2,0),EDATE(first_payment_date,A507*VLOOKUP(payment_frequency,periodic_table,2,0)))),IF(A507="","",IF(OR(payment_frequency="Weekly",payment_frequency="Bi-weekly",payment_frequency="Semi-monthly"),first_payment_date+(A507-1)*VLOOKUP(payment_frequency,periodic_table,2,0),EDATE(first_payment_date,(A507-1)*VLOOKUP(payment_frequency,periodic_table,2,0)))))</f>
        <v/>
      </c>
      <c r="C507" s="12" t="str">
        <f t="shared" si="43"/>
        <v/>
      </c>
      <c r="D507" s="27">
        <f t="shared" si="44"/>
        <v>0</v>
      </c>
      <c r="E507" s="28"/>
      <c r="F507" s="12" t="str">
        <f t="shared" si="45"/>
        <v/>
      </c>
      <c r="G507" s="12" t="str">
        <f t="shared" si="46"/>
        <v/>
      </c>
      <c r="H507" s="33" t="str">
        <f t="shared" si="47"/>
        <v/>
      </c>
    </row>
    <row r="508" spans="1:8" x14ac:dyDescent="0.25">
      <c r="A508" s="9" t="str">
        <f t="shared" si="48"/>
        <v/>
      </c>
      <c r="B508" s="10" t="str">
        <f>IF($D$10="End of the Period",IF(A508="","",IF(OR(payment_frequency="Weekly",payment_frequency="Bi-weekly",payment_frequency="Semi-monthly"),first_payment_date+A508*VLOOKUP(payment_frequency,periodic_table,2,0),EDATE(first_payment_date,A508*VLOOKUP(payment_frequency,periodic_table,2,0)))),IF(A508="","",IF(OR(payment_frequency="Weekly",payment_frequency="Bi-weekly",payment_frequency="Semi-monthly"),first_payment_date+(A508-1)*VLOOKUP(payment_frequency,periodic_table,2,0),EDATE(first_payment_date,(A508-1)*VLOOKUP(payment_frequency,periodic_table,2,0)))))</f>
        <v/>
      </c>
      <c r="C508" s="12" t="str">
        <f t="shared" si="43"/>
        <v/>
      </c>
      <c r="D508" s="27">
        <f t="shared" si="44"/>
        <v>0</v>
      </c>
      <c r="E508" s="28"/>
      <c r="F508" s="12" t="str">
        <f t="shared" si="45"/>
        <v/>
      </c>
      <c r="G508" s="12" t="str">
        <f t="shared" si="46"/>
        <v/>
      </c>
      <c r="H508" s="33" t="str">
        <f t="shared" si="47"/>
        <v/>
      </c>
    </row>
    <row r="509" spans="1:8" x14ac:dyDescent="0.25">
      <c r="A509" s="9" t="str">
        <f t="shared" si="48"/>
        <v/>
      </c>
      <c r="B509" s="10" t="str">
        <f>IF($D$10="End of the Period",IF(A509="","",IF(OR(payment_frequency="Weekly",payment_frequency="Bi-weekly",payment_frequency="Semi-monthly"),first_payment_date+A509*VLOOKUP(payment_frequency,periodic_table,2,0),EDATE(first_payment_date,A509*VLOOKUP(payment_frequency,periodic_table,2,0)))),IF(A509="","",IF(OR(payment_frequency="Weekly",payment_frequency="Bi-weekly",payment_frequency="Semi-monthly"),first_payment_date+(A509-1)*VLOOKUP(payment_frequency,periodic_table,2,0),EDATE(first_payment_date,(A509-1)*VLOOKUP(payment_frequency,periodic_table,2,0)))))</f>
        <v/>
      </c>
      <c r="C509" s="12" t="str">
        <f t="shared" si="43"/>
        <v/>
      </c>
      <c r="D509" s="27">
        <f t="shared" si="44"/>
        <v>0</v>
      </c>
      <c r="E509" s="28"/>
      <c r="F509" s="12" t="str">
        <f t="shared" si="45"/>
        <v/>
      </c>
      <c r="G509" s="12" t="str">
        <f t="shared" si="46"/>
        <v/>
      </c>
      <c r="H509" s="33" t="str">
        <f t="shared" si="47"/>
        <v/>
      </c>
    </row>
    <row r="510" spans="1:8" x14ac:dyDescent="0.25">
      <c r="A510" s="9" t="str">
        <f t="shared" si="48"/>
        <v/>
      </c>
      <c r="B510" s="10" t="str">
        <f>IF($D$10="End of the Period",IF(A510="","",IF(OR(payment_frequency="Weekly",payment_frequency="Bi-weekly",payment_frequency="Semi-monthly"),first_payment_date+A510*VLOOKUP(payment_frequency,periodic_table,2,0),EDATE(first_payment_date,A510*VLOOKUP(payment_frequency,periodic_table,2,0)))),IF(A510="","",IF(OR(payment_frequency="Weekly",payment_frequency="Bi-weekly",payment_frequency="Semi-monthly"),first_payment_date+(A510-1)*VLOOKUP(payment_frequency,periodic_table,2,0),EDATE(first_payment_date,(A510-1)*VLOOKUP(payment_frequency,periodic_table,2,0)))))</f>
        <v/>
      </c>
      <c r="C510" s="12" t="str">
        <f t="shared" si="43"/>
        <v/>
      </c>
      <c r="D510" s="27">
        <f t="shared" si="44"/>
        <v>0</v>
      </c>
      <c r="E510" s="28"/>
      <c r="F510" s="12" t="str">
        <f t="shared" si="45"/>
        <v/>
      </c>
      <c r="G510" s="12" t="str">
        <f t="shared" si="46"/>
        <v/>
      </c>
      <c r="H510" s="33" t="str">
        <f t="shared" si="47"/>
        <v/>
      </c>
    </row>
    <row r="511" spans="1:8" x14ac:dyDescent="0.25">
      <c r="A511" s="9" t="str">
        <f t="shared" si="48"/>
        <v/>
      </c>
      <c r="B511" s="10" t="str">
        <f>IF($D$10="End of the Period",IF(A511="","",IF(OR(payment_frequency="Weekly",payment_frequency="Bi-weekly",payment_frequency="Semi-monthly"),first_payment_date+A511*VLOOKUP(payment_frequency,periodic_table,2,0),EDATE(first_payment_date,A511*VLOOKUP(payment_frequency,periodic_table,2,0)))),IF(A511="","",IF(OR(payment_frequency="Weekly",payment_frequency="Bi-weekly",payment_frequency="Semi-monthly"),first_payment_date+(A511-1)*VLOOKUP(payment_frequency,periodic_table,2,0),EDATE(first_payment_date,(A511-1)*VLOOKUP(payment_frequency,periodic_table,2,0)))))</f>
        <v/>
      </c>
      <c r="C511" s="12" t="str">
        <f t="shared" si="43"/>
        <v/>
      </c>
      <c r="D511" s="27">
        <f t="shared" si="44"/>
        <v>0</v>
      </c>
      <c r="E511" s="28"/>
      <c r="F511" s="12" t="str">
        <f t="shared" si="45"/>
        <v/>
      </c>
      <c r="G511" s="12" t="str">
        <f t="shared" si="46"/>
        <v/>
      </c>
      <c r="H511" s="33" t="str">
        <f t="shared" si="47"/>
        <v/>
      </c>
    </row>
    <row r="512" spans="1:8" x14ac:dyDescent="0.25">
      <c r="A512" s="9" t="str">
        <f t="shared" si="48"/>
        <v/>
      </c>
      <c r="B512" s="10" t="str">
        <f>IF($D$10="End of the Period",IF(A512="","",IF(OR(payment_frequency="Weekly",payment_frequency="Bi-weekly",payment_frequency="Semi-monthly"),first_payment_date+A512*VLOOKUP(payment_frequency,periodic_table,2,0),EDATE(first_payment_date,A512*VLOOKUP(payment_frequency,periodic_table,2,0)))),IF(A512="","",IF(OR(payment_frequency="Weekly",payment_frequency="Bi-weekly",payment_frequency="Semi-monthly"),first_payment_date+(A512-1)*VLOOKUP(payment_frequency,periodic_table,2,0),EDATE(first_payment_date,(A512-1)*VLOOKUP(payment_frequency,periodic_table,2,0)))))</f>
        <v/>
      </c>
      <c r="C512" s="12" t="str">
        <f t="shared" si="43"/>
        <v/>
      </c>
      <c r="D512" s="27">
        <f t="shared" si="44"/>
        <v>0</v>
      </c>
      <c r="E512" s="28"/>
      <c r="F512" s="12" t="str">
        <f t="shared" si="45"/>
        <v/>
      </c>
      <c r="G512" s="12" t="str">
        <f t="shared" si="46"/>
        <v/>
      </c>
      <c r="H512" s="33" t="str">
        <f t="shared" si="47"/>
        <v/>
      </c>
    </row>
    <row r="513" spans="1:8" x14ac:dyDescent="0.25">
      <c r="A513" s="9" t="str">
        <f t="shared" si="48"/>
        <v/>
      </c>
      <c r="B513" s="10" t="str">
        <f>IF($D$10="End of the Period",IF(A513="","",IF(OR(payment_frequency="Weekly",payment_frequency="Bi-weekly",payment_frequency="Semi-monthly"),first_payment_date+A513*VLOOKUP(payment_frequency,periodic_table,2,0),EDATE(first_payment_date,A513*VLOOKUP(payment_frequency,periodic_table,2,0)))),IF(A513="","",IF(OR(payment_frequency="Weekly",payment_frequency="Bi-weekly",payment_frequency="Semi-monthly"),first_payment_date+(A513-1)*VLOOKUP(payment_frequency,periodic_table,2,0),EDATE(first_payment_date,(A513-1)*VLOOKUP(payment_frequency,periodic_table,2,0)))))</f>
        <v/>
      </c>
      <c r="C513" s="12" t="str">
        <f t="shared" si="43"/>
        <v/>
      </c>
      <c r="D513" s="27">
        <f t="shared" si="44"/>
        <v>0</v>
      </c>
      <c r="E513" s="28"/>
      <c r="F513" s="12" t="str">
        <f t="shared" si="45"/>
        <v/>
      </c>
      <c r="G513" s="12" t="str">
        <f t="shared" si="46"/>
        <v/>
      </c>
      <c r="H513" s="33" t="str">
        <f t="shared" si="47"/>
        <v/>
      </c>
    </row>
    <row r="514" spans="1:8" x14ac:dyDescent="0.25">
      <c r="A514" s="9" t="str">
        <f t="shared" si="48"/>
        <v/>
      </c>
      <c r="B514" s="10" t="str">
        <f>IF($D$10="End of the Period",IF(A514="","",IF(OR(payment_frequency="Weekly",payment_frequency="Bi-weekly",payment_frequency="Semi-monthly"),first_payment_date+A514*VLOOKUP(payment_frequency,periodic_table,2,0),EDATE(first_payment_date,A514*VLOOKUP(payment_frequency,periodic_table,2,0)))),IF(A514="","",IF(OR(payment_frequency="Weekly",payment_frequency="Bi-weekly",payment_frequency="Semi-monthly"),first_payment_date+(A514-1)*VLOOKUP(payment_frequency,periodic_table,2,0),EDATE(first_payment_date,(A514-1)*VLOOKUP(payment_frequency,periodic_table,2,0)))))</f>
        <v/>
      </c>
      <c r="C514" s="12" t="str">
        <f t="shared" si="43"/>
        <v/>
      </c>
      <c r="D514" s="27">
        <f t="shared" si="44"/>
        <v>0</v>
      </c>
      <c r="E514" s="28"/>
      <c r="F514" s="12" t="str">
        <f t="shared" si="45"/>
        <v/>
      </c>
      <c r="G514" s="12" t="str">
        <f t="shared" si="46"/>
        <v/>
      </c>
      <c r="H514" s="33" t="str">
        <f t="shared" si="47"/>
        <v/>
      </c>
    </row>
    <row r="515" spans="1:8" x14ac:dyDescent="0.25">
      <c r="A515" s="9" t="str">
        <f t="shared" si="48"/>
        <v/>
      </c>
      <c r="B515" s="10" t="str">
        <f>IF($D$10="End of the Period",IF(A515="","",IF(OR(payment_frequency="Weekly",payment_frequency="Bi-weekly",payment_frequency="Semi-monthly"),first_payment_date+A515*VLOOKUP(payment_frequency,periodic_table,2,0),EDATE(first_payment_date,A515*VLOOKUP(payment_frequency,periodic_table,2,0)))),IF(A515="","",IF(OR(payment_frequency="Weekly",payment_frequency="Bi-weekly",payment_frequency="Semi-monthly"),first_payment_date+(A515-1)*VLOOKUP(payment_frequency,periodic_table,2,0),EDATE(first_payment_date,(A515-1)*VLOOKUP(payment_frequency,periodic_table,2,0)))))</f>
        <v/>
      </c>
      <c r="C515" s="12" t="str">
        <f t="shared" si="43"/>
        <v/>
      </c>
      <c r="D515" s="27">
        <f t="shared" si="44"/>
        <v>0</v>
      </c>
      <c r="E515" s="28"/>
      <c r="F515" s="12" t="str">
        <f t="shared" si="45"/>
        <v/>
      </c>
      <c r="G515" s="12" t="str">
        <f t="shared" si="46"/>
        <v/>
      </c>
      <c r="H515" s="33" t="str">
        <f t="shared" si="47"/>
        <v/>
      </c>
    </row>
    <row r="516" spans="1:8" x14ac:dyDescent="0.25">
      <c r="A516" s="9" t="str">
        <f t="shared" si="48"/>
        <v/>
      </c>
      <c r="B516" s="10" t="str">
        <f>IF($D$10="End of the Period",IF(A516="","",IF(OR(payment_frequency="Weekly",payment_frequency="Bi-weekly",payment_frequency="Semi-monthly"),first_payment_date+A516*VLOOKUP(payment_frequency,periodic_table,2,0),EDATE(first_payment_date,A516*VLOOKUP(payment_frequency,periodic_table,2,0)))),IF(A516="","",IF(OR(payment_frequency="Weekly",payment_frequency="Bi-weekly",payment_frequency="Semi-monthly"),first_payment_date+(A516-1)*VLOOKUP(payment_frequency,periodic_table,2,0),EDATE(first_payment_date,(A516-1)*VLOOKUP(payment_frequency,periodic_table,2,0)))))</f>
        <v/>
      </c>
      <c r="C516" s="12" t="str">
        <f t="shared" si="43"/>
        <v/>
      </c>
      <c r="D516" s="27">
        <f t="shared" si="44"/>
        <v>0</v>
      </c>
      <c r="E516" s="28"/>
      <c r="F516" s="12" t="str">
        <f t="shared" si="45"/>
        <v/>
      </c>
      <c r="G516" s="12" t="str">
        <f t="shared" si="46"/>
        <v/>
      </c>
      <c r="H516" s="33" t="str">
        <f t="shared" si="47"/>
        <v/>
      </c>
    </row>
    <row r="517" spans="1:8" x14ac:dyDescent="0.25">
      <c r="A517" s="9" t="str">
        <f t="shared" si="48"/>
        <v/>
      </c>
      <c r="B517" s="10" t="str">
        <f>IF($D$10="End of the Period",IF(A517="","",IF(OR(payment_frequency="Weekly",payment_frequency="Bi-weekly",payment_frequency="Semi-monthly"),first_payment_date+A517*VLOOKUP(payment_frequency,periodic_table,2,0),EDATE(first_payment_date,A517*VLOOKUP(payment_frequency,periodic_table,2,0)))),IF(A517="","",IF(OR(payment_frequency="Weekly",payment_frequency="Bi-weekly",payment_frequency="Semi-monthly"),first_payment_date+(A517-1)*VLOOKUP(payment_frequency,periodic_table,2,0),EDATE(first_payment_date,(A517-1)*VLOOKUP(payment_frequency,periodic_table,2,0)))))</f>
        <v/>
      </c>
      <c r="C517" s="12" t="str">
        <f t="shared" si="43"/>
        <v/>
      </c>
      <c r="D517" s="27">
        <f t="shared" si="44"/>
        <v>0</v>
      </c>
      <c r="E517" s="28"/>
      <c r="F517" s="12" t="str">
        <f t="shared" si="45"/>
        <v/>
      </c>
      <c r="G517" s="12" t="str">
        <f t="shared" si="46"/>
        <v/>
      </c>
      <c r="H517" s="33" t="str">
        <f t="shared" si="47"/>
        <v/>
      </c>
    </row>
    <row r="518" spans="1:8" x14ac:dyDescent="0.25">
      <c r="A518" s="9" t="str">
        <f t="shared" si="48"/>
        <v/>
      </c>
      <c r="B518" s="10" t="str">
        <f>IF($D$10="End of the Period",IF(A518="","",IF(OR(payment_frequency="Weekly",payment_frequency="Bi-weekly",payment_frequency="Semi-monthly"),first_payment_date+A518*VLOOKUP(payment_frequency,periodic_table,2,0),EDATE(first_payment_date,A518*VLOOKUP(payment_frequency,periodic_table,2,0)))),IF(A518="","",IF(OR(payment_frequency="Weekly",payment_frequency="Bi-weekly",payment_frequency="Semi-monthly"),first_payment_date+(A518-1)*VLOOKUP(payment_frequency,periodic_table,2,0),EDATE(first_payment_date,(A518-1)*VLOOKUP(payment_frequency,periodic_table,2,0)))))</f>
        <v/>
      </c>
      <c r="C518" s="12" t="str">
        <f t="shared" si="43"/>
        <v/>
      </c>
      <c r="D518" s="27">
        <f t="shared" si="44"/>
        <v>0</v>
      </c>
      <c r="E518" s="28"/>
      <c r="F518" s="12" t="str">
        <f t="shared" si="45"/>
        <v/>
      </c>
      <c r="G518" s="12" t="str">
        <f t="shared" si="46"/>
        <v/>
      </c>
      <c r="H518" s="33" t="str">
        <f t="shared" si="47"/>
        <v/>
      </c>
    </row>
    <row r="519" spans="1:8" x14ac:dyDescent="0.25">
      <c r="A519" s="9" t="str">
        <f t="shared" si="48"/>
        <v/>
      </c>
      <c r="B519" s="10" t="str">
        <f>IF($D$10="End of the Period",IF(A519="","",IF(OR(payment_frequency="Weekly",payment_frequency="Bi-weekly",payment_frequency="Semi-monthly"),first_payment_date+A519*VLOOKUP(payment_frequency,periodic_table,2,0),EDATE(first_payment_date,A519*VLOOKUP(payment_frequency,periodic_table,2,0)))),IF(A519="","",IF(OR(payment_frequency="Weekly",payment_frequency="Bi-weekly",payment_frequency="Semi-monthly"),first_payment_date+(A519-1)*VLOOKUP(payment_frequency,periodic_table,2,0),EDATE(first_payment_date,(A519-1)*VLOOKUP(payment_frequency,periodic_table,2,0)))))</f>
        <v/>
      </c>
      <c r="C519" s="12" t="str">
        <f t="shared" si="43"/>
        <v/>
      </c>
      <c r="D519" s="27">
        <f t="shared" si="44"/>
        <v>0</v>
      </c>
      <c r="E519" s="28"/>
      <c r="F519" s="12" t="str">
        <f t="shared" si="45"/>
        <v/>
      </c>
      <c r="G519" s="12" t="str">
        <f t="shared" si="46"/>
        <v/>
      </c>
      <c r="H519" s="33" t="str">
        <f t="shared" si="47"/>
        <v/>
      </c>
    </row>
    <row r="520" spans="1:8" x14ac:dyDescent="0.25">
      <c r="A520" s="9" t="str">
        <f t="shared" si="48"/>
        <v/>
      </c>
      <c r="B520" s="10" t="str">
        <f>IF($D$10="End of the Period",IF(A520="","",IF(OR(payment_frequency="Weekly",payment_frequency="Bi-weekly",payment_frequency="Semi-monthly"),first_payment_date+A520*VLOOKUP(payment_frequency,periodic_table,2,0),EDATE(first_payment_date,A520*VLOOKUP(payment_frequency,periodic_table,2,0)))),IF(A520="","",IF(OR(payment_frequency="Weekly",payment_frequency="Bi-weekly",payment_frequency="Semi-monthly"),first_payment_date+(A520-1)*VLOOKUP(payment_frequency,periodic_table,2,0),EDATE(first_payment_date,(A520-1)*VLOOKUP(payment_frequency,periodic_table,2,0)))))</f>
        <v/>
      </c>
      <c r="C520" s="12" t="str">
        <f t="shared" si="43"/>
        <v/>
      </c>
      <c r="D520" s="27">
        <f t="shared" si="44"/>
        <v>0</v>
      </c>
      <c r="E520" s="28"/>
      <c r="F520" s="12" t="str">
        <f t="shared" si="45"/>
        <v/>
      </c>
      <c r="G520" s="12" t="str">
        <f t="shared" si="46"/>
        <v/>
      </c>
      <c r="H520" s="33" t="str">
        <f t="shared" si="47"/>
        <v/>
      </c>
    </row>
    <row r="521" spans="1:8" x14ac:dyDescent="0.25">
      <c r="A521" s="9" t="str">
        <f t="shared" si="48"/>
        <v/>
      </c>
      <c r="B521" s="10" t="str">
        <f>IF($D$10="End of the Period",IF(A521="","",IF(OR(payment_frequency="Weekly",payment_frequency="Bi-weekly",payment_frequency="Semi-monthly"),first_payment_date+A521*VLOOKUP(payment_frequency,periodic_table,2,0),EDATE(first_payment_date,A521*VLOOKUP(payment_frequency,periodic_table,2,0)))),IF(A521="","",IF(OR(payment_frequency="Weekly",payment_frequency="Bi-weekly",payment_frequency="Semi-monthly"),first_payment_date+(A521-1)*VLOOKUP(payment_frequency,periodic_table,2,0),EDATE(first_payment_date,(A521-1)*VLOOKUP(payment_frequency,periodic_table,2,0)))))</f>
        <v/>
      </c>
      <c r="C521" s="12" t="str">
        <f t="shared" si="43"/>
        <v/>
      </c>
      <c r="D521" s="27">
        <f t="shared" si="44"/>
        <v>0</v>
      </c>
      <c r="E521" s="28"/>
      <c r="F521" s="12" t="str">
        <f t="shared" si="45"/>
        <v/>
      </c>
      <c r="G521" s="12" t="str">
        <f t="shared" si="46"/>
        <v/>
      </c>
      <c r="H521" s="33" t="str">
        <f t="shared" si="47"/>
        <v/>
      </c>
    </row>
    <row r="522" spans="1:8" x14ac:dyDescent="0.25">
      <c r="A522" s="9" t="str">
        <f t="shared" si="48"/>
        <v/>
      </c>
      <c r="B522" s="10" t="str">
        <f>IF($D$10="End of the Period",IF(A522="","",IF(OR(payment_frequency="Weekly",payment_frequency="Bi-weekly",payment_frequency="Semi-monthly"),first_payment_date+A522*VLOOKUP(payment_frequency,periodic_table,2,0),EDATE(first_payment_date,A522*VLOOKUP(payment_frequency,periodic_table,2,0)))),IF(A522="","",IF(OR(payment_frequency="Weekly",payment_frequency="Bi-weekly",payment_frequency="Semi-monthly"),first_payment_date+(A522-1)*VLOOKUP(payment_frequency,periodic_table,2,0),EDATE(first_payment_date,(A522-1)*VLOOKUP(payment_frequency,periodic_table,2,0)))))</f>
        <v/>
      </c>
      <c r="C522" s="12" t="str">
        <f t="shared" si="43"/>
        <v/>
      </c>
      <c r="D522" s="27">
        <f t="shared" si="44"/>
        <v>0</v>
      </c>
      <c r="E522" s="28"/>
      <c r="F522" s="12" t="str">
        <f t="shared" si="45"/>
        <v/>
      </c>
      <c r="G522" s="12" t="str">
        <f t="shared" si="46"/>
        <v/>
      </c>
      <c r="H522" s="33" t="str">
        <f t="shared" si="47"/>
        <v/>
      </c>
    </row>
    <row r="523" spans="1:8" x14ac:dyDescent="0.25">
      <c r="A523" s="9" t="str">
        <f t="shared" si="48"/>
        <v/>
      </c>
      <c r="B523" s="10" t="str">
        <f>IF($D$10="End of the Period",IF(A523="","",IF(OR(payment_frequency="Weekly",payment_frequency="Bi-weekly",payment_frequency="Semi-monthly"),first_payment_date+A523*VLOOKUP(payment_frequency,periodic_table,2,0),EDATE(first_payment_date,A523*VLOOKUP(payment_frequency,periodic_table,2,0)))),IF(A523="","",IF(OR(payment_frequency="Weekly",payment_frequency="Bi-weekly",payment_frequency="Semi-monthly"),first_payment_date+(A523-1)*VLOOKUP(payment_frequency,periodic_table,2,0),EDATE(first_payment_date,(A523-1)*VLOOKUP(payment_frequency,periodic_table,2,0)))))</f>
        <v/>
      </c>
      <c r="C523" s="12" t="str">
        <f t="shared" si="43"/>
        <v/>
      </c>
      <c r="D523" s="27">
        <f t="shared" si="44"/>
        <v>0</v>
      </c>
      <c r="E523" s="28"/>
      <c r="F523" s="12" t="str">
        <f t="shared" si="45"/>
        <v/>
      </c>
      <c r="G523" s="12" t="str">
        <f t="shared" si="46"/>
        <v/>
      </c>
      <c r="H523" s="33" t="str">
        <f t="shared" si="47"/>
        <v/>
      </c>
    </row>
    <row r="524" spans="1:8" x14ac:dyDescent="0.25">
      <c r="A524" s="9" t="str">
        <f t="shared" si="48"/>
        <v/>
      </c>
      <c r="B524" s="10" t="str">
        <f>IF($D$10="End of the Period",IF(A524="","",IF(OR(payment_frequency="Weekly",payment_frequency="Bi-weekly",payment_frequency="Semi-monthly"),first_payment_date+A524*VLOOKUP(payment_frequency,periodic_table,2,0),EDATE(first_payment_date,A524*VLOOKUP(payment_frequency,periodic_table,2,0)))),IF(A524="","",IF(OR(payment_frequency="Weekly",payment_frequency="Bi-weekly",payment_frequency="Semi-monthly"),first_payment_date+(A524-1)*VLOOKUP(payment_frequency,periodic_table,2,0),EDATE(first_payment_date,(A524-1)*VLOOKUP(payment_frequency,periodic_table,2,0)))))</f>
        <v/>
      </c>
      <c r="C524" s="12" t="str">
        <f t="shared" si="43"/>
        <v/>
      </c>
      <c r="D524" s="27">
        <f t="shared" si="44"/>
        <v>0</v>
      </c>
      <c r="E524" s="28"/>
      <c r="F524" s="12" t="str">
        <f t="shared" si="45"/>
        <v/>
      </c>
      <c r="G524" s="12" t="str">
        <f t="shared" si="46"/>
        <v/>
      </c>
      <c r="H524" s="33" t="str">
        <f t="shared" si="47"/>
        <v/>
      </c>
    </row>
    <row r="525" spans="1:8" x14ac:dyDescent="0.25">
      <c r="A525" s="9" t="str">
        <f t="shared" si="48"/>
        <v/>
      </c>
      <c r="B525" s="10" t="str">
        <f>IF($D$10="End of the Period",IF(A525="","",IF(OR(payment_frequency="Weekly",payment_frequency="Bi-weekly",payment_frequency="Semi-monthly"),first_payment_date+A525*VLOOKUP(payment_frequency,periodic_table,2,0),EDATE(first_payment_date,A525*VLOOKUP(payment_frequency,periodic_table,2,0)))),IF(A525="","",IF(OR(payment_frequency="Weekly",payment_frequency="Bi-weekly",payment_frequency="Semi-monthly"),first_payment_date+(A525-1)*VLOOKUP(payment_frequency,periodic_table,2,0),EDATE(first_payment_date,(A525-1)*VLOOKUP(payment_frequency,periodic_table,2,0)))))</f>
        <v/>
      </c>
      <c r="C525" s="12" t="str">
        <f t="shared" si="43"/>
        <v/>
      </c>
      <c r="D525" s="27">
        <f t="shared" si="44"/>
        <v>0</v>
      </c>
      <c r="E525" s="28"/>
      <c r="F525" s="12" t="str">
        <f t="shared" si="45"/>
        <v/>
      </c>
      <c r="G525" s="12" t="str">
        <f t="shared" si="46"/>
        <v/>
      </c>
      <c r="H525" s="33" t="str">
        <f t="shared" si="47"/>
        <v/>
      </c>
    </row>
    <row r="526" spans="1:8" x14ac:dyDescent="0.25">
      <c r="A526" s="9" t="str">
        <f t="shared" si="48"/>
        <v/>
      </c>
      <c r="B526" s="10" t="str">
        <f>IF($D$10="End of the Period",IF(A526="","",IF(OR(payment_frequency="Weekly",payment_frequency="Bi-weekly",payment_frequency="Semi-monthly"),first_payment_date+A526*VLOOKUP(payment_frequency,periodic_table,2,0),EDATE(first_payment_date,A526*VLOOKUP(payment_frequency,periodic_table,2,0)))),IF(A526="","",IF(OR(payment_frequency="Weekly",payment_frequency="Bi-weekly",payment_frequency="Semi-monthly"),first_payment_date+(A526-1)*VLOOKUP(payment_frequency,periodic_table,2,0),EDATE(first_payment_date,(A526-1)*VLOOKUP(payment_frequency,periodic_table,2,0)))))</f>
        <v/>
      </c>
      <c r="C526" s="12" t="str">
        <f t="shared" si="43"/>
        <v/>
      </c>
      <c r="D526" s="27">
        <f t="shared" si="44"/>
        <v>0</v>
      </c>
      <c r="E526" s="28"/>
      <c r="F526" s="12" t="str">
        <f t="shared" si="45"/>
        <v/>
      </c>
      <c r="G526" s="12" t="str">
        <f t="shared" si="46"/>
        <v/>
      </c>
      <c r="H526" s="33" t="str">
        <f t="shared" si="47"/>
        <v/>
      </c>
    </row>
    <row r="527" spans="1:8" x14ac:dyDescent="0.25">
      <c r="A527" s="9" t="str">
        <f t="shared" si="48"/>
        <v/>
      </c>
      <c r="B527" s="10" t="str">
        <f>IF($D$10="End of the Period",IF(A527="","",IF(OR(payment_frequency="Weekly",payment_frequency="Bi-weekly",payment_frequency="Semi-monthly"),first_payment_date+A527*VLOOKUP(payment_frequency,periodic_table,2,0),EDATE(first_payment_date,A527*VLOOKUP(payment_frequency,periodic_table,2,0)))),IF(A527="","",IF(OR(payment_frequency="Weekly",payment_frequency="Bi-weekly",payment_frequency="Semi-monthly"),first_payment_date+(A527-1)*VLOOKUP(payment_frequency,periodic_table,2,0),EDATE(first_payment_date,(A527-1)*VLOOKUP(payment_frequency,periodic_table,2,0)))))</f>
        <v/>
      </c>
      <c r="C527" s="12" t="str">
        <f t="shared" si="43"/>
        <v/>
      </c>
      <c r="D527" s="27">
        <f t="shared" si="44"/>
        <v>0</v>
      </c>
      <c r="E527" s="28"/>
      <c r="F527" s="12" t="str">
        <f t="shared" si="45"/>
        <v/>
      </c>
      <c r="G527" s="12" t="str">
        <f t="shared" si="46"/>
        <v/>
      </c>
      <c r="H527" s="33" t="str">
        <f t="shared" si="47"/>
        <v/>
      </c>
    </row>
    <row r="528" spans="1:8" x14ac:dyDescent="0.25">
      <c r="A528" s="9" t="str">
        <f t="shared" si="48"/>
        <v/>
      </c>
      <c r="B528" s="10" t="str">
        <f>IF($D$10="End of the Period",IF(A528="","",IF(OR(payment_frequency="Weekly",payment_frequency="Bi-weekly",payment_frequency="Semi-monthly"),first_payment_date+A528*VLOOKUP(payment_frequency,periodic_table,2,0),EDATE(first_payment_date,A528*VLOOKUP(payment_frequency,periodic_table,2,0)))),IF(A528="","",IF(OR(payment_frequency="Weekly",payment_frequency="Bi-weekly",payment_frequency="Semi-monthly"),first_payment_date+(A528-1)*VLOOKUP(payment_frequency,periodic_table,2,0),EDATE(first_payment_date,(A528-1)*VLOOKUP(payment_frequency,periodic_table,2,0)))))</f>
        <v/>
      </c>
      <c r="C528" s="12" t="str">
        <f t="shared" si="43"/>
        <v/>
      </c>
      <c r="D528" s="27">
        <f t="shared" si="44"/>
        <v>0</v>
      </c>
      <c r="E528" s="28"/>
      <c r="F528" s="12" t="str">
        <f t="shared" si="45"/>
        <v/>
      </c>
      <c r="G528" s="12" t="str">
        <f t="shared" si="46"/>
        <v/>
      </c>
      <c r="H528" s="33" t="str">
        <f t="shared" si="47"/>
        <v/>
      </c>
    </row>
    <row r="529" spans="1:8" x14ac:dyDescent="0.25">
      <c r="A529" s="9" t="str">
        <f t="shared" si="48"/>
        <v/>
      </c>
      <c r="B529" s="10" t="str">
        <f>IF($D$10="End of the Period",IF(A529="","",IF(OR(payment_frequency="Weekly",payment_frequency="Bi-weekly",payment_frequency="Semi-monthly"),first_payment_date+A529*VLOOKUP(payment_frequency,periodic_table,2,0),EDATE(first_payment_date,A529*VLOOKUP(payment_frequency,periodic_table,2,0)))),IF(A529="","",IF(OR(payment_frequency="Weekly",payment_frequency="Bi-weekly",payment_frequency="Semi-monthly"),first_payment_date+(A529-1)*VLOOKUP(payment_frequency,periodic_table,2,0),EDATE(first_payment_date,(A529-1)*VLOOKUP(payment_frequency,periodic_table,2,0)))))</f>
        <v/>
      </c>
      <c r="C529" s="12" t="str">
        <f t="shared" si="43"/>
        <v/>
      </c>
      <c r="D529" s="27">
        <f t="shared" si="44"/>
        <v>0</v>
      </c>
      <c r="E529" s="28"/>
      <c r="F529" s="12" t="str">
        <f t="shared" si="45"/>
        <v/>
      </c>
      <c r="G529" s="12" t="str">
        <f t="shared" si="46"/>
        <v/>
      </c>
      <c r="H529" s="33" t="str">
        <f t="shared" si="47"/>
        <v/>
      </c>
    </row>
    <row r="530" spans="1:8" x14ac:dyDescent="0.25">
      <c r="A530" s="9" t="str">
        <f t="shared" si="48"/>
        <v/>
      </c>
      <c r="B530" s="10" t="str">
        <f>IF($D$10="End of the Period",IF(A530="","",IF(OR(payment_frequency="Weekly",payment_frequency="Bi-weekly",payment_frequency="Semi-monthly"),first_payment_date+A530*VLOOKUP(payment_frequency,periodic_table,2,0),EDATE(first_payment_date,A530*VLOOKUP(payment_frequency,periodic_table,2,0)))),IF(A530="","",IF(OR(payment_frequency="Weekly",payment_frequency="Bi-weekly",payment_frequency="Semi-monthly"),first_payment_date+(A530-1)*VLOOKUP(payment_frequency,periodic_table,2,0),EDATE(first_payment_date,(A530-1)*VLOOKUP(payment_frequency,periodic_table,2,0)))))</f>
        <v/>
      </c>
      <c r="C530" s="12" t="str">
        <f t="shared" si="43"/>
        <v/>
      </c>
      <c r="D530" s="27">
        <f t="shared" si="44"/>
        <v>0</v>
      </c>
      <c r="E530" s="28"/>
      <c r="F530" s="12" t="str">
        <f t="shared" si="45"/>
        <v/>
      </c>
      <c r="G530" s="12" t="str">
        <f t="shared" si="46"/>
        <v/>
      </c>
      <c r="H530" s="33" t="str">
        <f t="shared" si="47"/>
        <v/>
      </c>
    </row>
    <row r="531" spans="1:8" x14ac:dyDescent="0.25">
      <c r="A531" s="9" t="str">
        <f t="shared" si="48"/>
        <v/>
      </c>
      <c r="B531" s="10" t="str">
        <f>IF($D$10="End of the Period",IF(A531="","",IF(OR(payment_frequency="Weekly",payment_frequency="Bi-weekly",payment_frequency="Semi-monthly"),first_payment_date+A531*VLOOKUP(payment_frequency,periodic_table,2,0),EDATE(first_payment_date,A531*VLOOKUP(payment_frequency,periodic_table,2,0)))),IF(A531="","",IF(OR(payment_frequency="Weekly",payment_frequency="Bi-weekly",payment_frequency="Semi-monthly"),first_payment_date+(A531-1)*VLOOKUP(payment_frequency,periodic_table,2,0),EDATE(first_payment_date,(A531-1)*VLOOKUP(payment_frequency,periodic_table,2,0)))))</f>
        <v/>
      </c>
      <c r="C531" s="12" t="str">
        <f t="shared" si="43"/>
        <v/>
      </c>
      <c r="D531" s="27">
        <f t="shared" si="44"/>
        <v>0</v>
      </c>
      <c r="E531" s="28"/>
      <c r="F531" s="12" t="str">
        <f t="shared" si="45"/>
        <v/>
      </c>
      <c r="G531" s="12" t="str">
        <f t="shared" si="46"/>
        <v/>
      </c>
      <c r="H531" s="33" t="str">
        <f t="shared" si="47"/>
        <v/>
      </c>
    </row>
    <row r="532" spans="1:8" x14ac:dyDescent="0.25">
      <c r="A532" s="9" t="str">
        <f t="shared" si="48"/>
        <v/>
      </c>
      <c r="B532" s="10" t="str">
        <f>IF($D$10="End of the Period",IF(A532="","",IF(OR(payment_frequency="Weekly",payment_frequency="Bi-weekly",payment_frequency="Semi-monthly"),first_payment_date+A532*VLOOKUP(payment_frequency,periodic_table,2,0),EDATE(first_payment_date,A532*VLOOKUP(payment_frequency,periodic_table,2,0)))),IF(A532="","",IF(OR(payment_frequency="Weekly",payment_frequency="Bi-weekly",payment_frequency="Semi-monthly"),first_payment_date+(A532-1)*VLOOKUP(payment_frequency,periodic_table,2,0),EDATE(first_payment_date,(A532-1)*VLOOKUP(payment_frequency,periodic_table,2,0)))))</f>
        <v/>
      </c>
      <c r="C532" s="12" t="str">
        <f t="shared" si="43"/>
        <v/>
      </c>
      <c r="D532" s="27">
        <f t="shared" si="44"/>
        <v>0</v>
      </c>
      <c r="E532" s="28"/>
      <c r="F532" s="12" t="str">
        <f t="shared" si="45"/>
        <v/>
      </c>
      <c r="G532" s="12" t="str">
        <f t="shared" si="46"/>
        <v/>
      </c>
      <c r="H532" s="33" t="str">
        <f t="shared" si="47"/>
        <v/>
      </c>
    </row>
    <row r="533" spans="1:8" x14ac:dyDescent="0.25">
      <c r="A533" s="9" t="str">
        <f t="shared" si="48"/>
        <v/>
      </c>
      <c r="B533" s="10" t="str">
        <f>IF($D$10="End of the Period",IF(A533="","",IF(OR(payment_frequency="Weekly",payment_frequency="Bi-weekly",payment_frequency="Semi-monthly"),first_payment_date+A533*VLOOKUP(payment_frequency,periodic_table,2,0),EDATE(first_payment_date,A533*VLOOKUP(payment_frequency,periodic_table,2,0)))),IF(A533="","",IF(OR(payment_frequency="Weekly",payment_frequency="Bi-weekly",payment_frequency="Semi-monthly"),first_payment_date+(A533-1)*VLOOKUP(payment_frequency,periodic_table,2,0),EDATE(first_payment_date,(A533-1)*VLOOKUP(payment_frequency,periodic_table,2,0)))))</f>
        <v/>
      </c>
      <c r="C533" s="12" t="str">
        <f t="shared" si="43"/>
        <v/>
      </c>
      <c r="D533" s="27">
        <f t="shared" si="44"/>
        <v>0</v>
      </c>
      <c r="E533" s="28"/>
      <c r="F533" s="12" t="str">
        <f t="shared" si="45"/>
        <v/>
      </c>
      <c r="G533" s="12" t="str">
        <f t="shared" si="46"/>
        <v/>
      </c>
      <c r="H533" s="33" t="str">
        <f t="shared" si="47"/>
        <v/>
      </c>
    </row>
    <row r="534" spans="1:8" x14ac:dyDescent="0.25">
      <c r="A534" s="9" t="str">
        <f t="shared" si="48"/>
        <v/>
      </c>
      <c r="B534" s="10" t="str">
        <f>IF($D$10="End of the Period",IF(A534="","",IF(OR(payment_frequency="Weekly",payment_frequency="Bi-weekly",payment_frequency="Semi-monthly"),first_payment_date+A534*VLOOKUP(payment_frequency,periodic_table,2,0),EDATE(first_payment_date,A534*VLOOKUP(payment_frequency,periodic_table,2,0)))),IF(A534="","",IF(OR(payment_frequency="Weekly",payment_frequency="Bi-weekly",payment_frequency="Semi-monthly"),first_payment_date+(A534-1)*VLOOKUP(payment_frequency,periodic_table,2,0),EDATE(first_payment_date,(A534-1)*VLOOKUP(payment_frequency,periodic_table,2,0)))))</f>
        <v/>
      </c>
      <c r="C534" s="12" t="str">
        <f t="shared" si="43"/>
        <v/>
      </c>
      <c r="D534" s="27">
        <f t="shared" si="44"/>
        <v>0</v>
      </c>
      <c r="E534" s="28"/>
      <c r="F534" s="12" t="str">
        <f t="shared" si="45"/>
        <v/>
      </c>
      <c r="G534" s="12" t="str">
        <f t="shared" si="46"/>
        <v/>
      </c>
      <c r="H534" s="33" t="str">
        <f t="shared" si="47"/>
        <v/>
      </c>
    </row>
    <row r="535" spans="1:8" x14ac:dyDescent="0.25">
      <c r="A535" s="9" t="str">
        <f t="shared" si="48"/>
        <v/>
      </c>
      <c r="B535" s="10" t="str">
        <f>IF($D$10="End of the Period",IF(A535="","",IF(OR(payment_frequency="Weekly",payment_frequency="Bi-weekly",payment_frequency="Semi-monthly"),first_payment_date+A535*VLOOKUP(payment_frequency,periodic_table,2,0),EDATE(first_payment_date,A535*VLOOKUP(payment_frequency,periodic_table,2,0)))),IF(A535="","",IF(OR(payment_frequency="Weekly",payment_frequency="Bi-weekly",payment_frequency="Semi-monthly"),first_payment_date+(A535-1)*VLOOKUP(payment_frequency,periodic_table,2,0),EDATE(first_payment_date,(A535-1)*VLOOKUP(payment_frequency,periodic_table,2,0)))))</f>
        <v/>
      </c>
      <c r="C535" s="12" t="str">
        <f t="shared" si="43"/>
        <v/>
      </c>
      <c r="D535" s="27">
        <f t="shared" si="44"/>
        <v>0</v>
      </c>
      <c r="E535" s="28"/>
      <c r="F535" s="12" t="str">
        <f t="shared" si="45"/>
        <v/>
      </c>
      <c r="G535" s="12" t="str">
        <f t="shared" si="46"/>
        <v/>
      </c>
      <c r="H535" s="33" t="str">
        <f t="shared" si="47"/>
        <v/>
      </c>
    </row>
    <row r="536" spans="1:8" x14ac:dyDescent="0.25">
      <c r="A536" s="9" t="str">
        <f t="shared" si="48"/>
        <v/>
      </c>
      <c r="B536" s="10" t="str">
        <f>IF($D$10="End of the Period",IF(A536="","",IF(OR(payment_frequency="Weekly",payment_frequency="Bi-weekly",payment_frequency="Semi-monthly"),first_payment_date+A536*VLOOKUP(payment_frequency,periodic_table,2,0),EDATE(first_payment_date,A536*VLOOKUP(payment_frequency,periodic_table,2,0)))),IF(A536="","",IF(OR(payment_frequency="Weekly",payment_frequency="Bi-weekly",payment_frequency="Semi-monthly"),first_payment_date+(A536-1)*VLOOKUP(payment_frequency,periodic_table,2,0),EDATE(first_payment_date,(A536-1)*VLOOKUP(payment_frequency,periodic_table,2,0)))))</f>
        <v/>
      </c>
      <c r="C536" s="12" t="str">
        <f t="shared" ref="C536:C599" si="49">IF(A536="","",IF(H535&lt;payment,H535*(1+rate),payment))</f>
        <v/>
      </c>
      <c r="D536" s="27">
        <f t="shared" ref="D536:D599" si="50">IFERROR(IF(H535-C536&lt;$D$13,0,IF(A536=$D$15,$D$13,IF(A536&lt;$D$15,0,IF(MOD(A536-$D$15,$D$18)=0,$D$13,0)))),0)</f>
        <v>0</v>
      </c>
      <c r="E536" s="28"/>
      <c r="F536" s="12" t="str">
        <f t="shared" ref="F536:F599" si="51">IF(AND(payment_type=1,A536=1),0,IF(A536="","",H535*rate))</f>
        <v/>
      </c>
      <c r="G536" s="12" t="str">
        <f t="shared" si="46"/>
        <v/>
      </c>
      <c r="H536" s="33" t="str">
        <f t="shared" si="47"/>
        <v/>
      </c>
    </row>
    <row r="537" spans="1:8" x14ac:dyDescent="0.25">
      <c r="A537" s="9" t="str">
        <f t="shared" si="48"/>
        <v/>
      </c>
      <c r="B537" s="10" t="str">
        <f>IF($D$10="End of the Period",IF(A537="","",IF(OR(payment_frequency="Weekly",payment_frequency="Bi-weekly",payment_frequency="Semi-monthly"),first_payment_date+A537*VLOOKUP(payment_frequency,periodic_table,2,0),EDATE(first_payment_date,A537*VLOOKUP(payment_frequency,periodic_table,2,0)))),IF(A537="","",IF(OR(payment_frequency="Weekly",payment_frequency="Bi-weekly",payment_frequency="Semi-monthly"),first_payment_date+(A537-1)*VLOOKUP(payment_frequency,periodic_table,2,0),EDATE(first_payment_date,(A537-1)*VLOOKUP(payment_frequency,periodic_table,2,0)))))</f>
        <v/>
      </c>
      <c r="C537" s="12" t="str">
        <f t="shared" si="49"/>
        <v/>
      </c>
      <c r="D537" s="27">
        <f t="shared" si="50"/>
        <v>0</v>
      </c>
      <c r="E537" s="28"/>
      <c r="F537" s="12" t="str">
        <f t="shared" si="51"/>
        <v/>
      </c>
      <c r="G537" s="12" t="str">
        <f t="shared" ref="G537:G600" si="52">IF(A537="","",C537-F537+D537+E537)</f>
        <v/>
      </c>
      <c r="H537" s="33" t="str">
        <f t="shared" ref="H537:H600" si="53">IFERROR(IF(G537&lt;=0,"",H536-G537),"")</f>
        <v/>
      </c>
    </row>
    <row r="538" spans="1:8" x14ac:dyDescent="0.25">
      <c r="A538" s="9" t="str">
        <f t="shared" si="48"/>
        <v/>
      </c>
      <c r="B538" s="10" t="str">
        <f>IF($D$10="End of the Period",IF(A538="","",IF(OR(payment_frequency="Weekly",payment_frequency="Bi-weekly",payment_frequency="Semi-monthly"),first_payment_date+A538*VLOOKUP(payment_frequency,periodic_table,2,0),EDATE(first_payment_date,A538*VLOOKUP(payment_frequency,periodic_table,2,0)))),IF(A538="","",IF(OR(payment_frequency="Weekly",payment_frequency="Bi-weekly",payment_frequency="Semi-monthly"),first_payment_date+(A538-1)*VLOOKUP(payment_frequency,periodic_table,2,0),EDATE(first_payment_date,(A538-1)*VLOOKUP(payment_frequency,periodic_table,2,0)))))</f>
        <v/>
      </c>
      <c r="C538" s="12" t="str">
        <f t="shared" si="49"/>
        <v/>
      </c>
      <c r="D538" s="27">
        <f t="shared" si="50"/>
        <v>0</v>
      </c>
      <c r="E538" s="28"/>
      <c r="F538" s="12" t="str">
        <f t="shared" si="51"/>
        <v/>
      </c>
      <c r="G538" s="12" t="str">
        <f t="shared" si="52"/>
        <v/>
      </c>
      <c r="H538" s="33" t="str">
        <f t="shared" si="53"/>
        <v/>
      </c>
    </row>
    <row r="539" spans="1:8" x14ac:dyDescent="0.25">
      <c r="A539" s="9" t="str">
        <f t="shared" si="48"/>
        <v/>
      </c>
      <c r="B539" s="10" t="str">
        <f>IF($D$10="End of the Period",IF(A539="","",IF(OR(payment_frequency="Weekly",payment_frequency="Bi-weekly",payment_frequency="Semi-monthly"),first_payment_date+A539*VLOOKUP(payment_frequency,periodic_table,2,0),EDATE(first_payment_date,A539*VLOOKUP(payment_frequency,periodic_table,2,0)))),IF(A539="","",IF(OR(payment_frequency="Weekly",payment_frequency="Bi-weekly",payment_frequency="Semi-monthly"),first_payment_date+(A539-1)*VLOOKUP(payment_frequency,periodic_table,2,0),EDATE(first_payment_date,(A539-1)*VLOOKUP(payment_frequency,periodic_table,2,0)))))</f>
        <v/>
      </c>
      <c r="C539" s="12" t="str">
        <f t="shared" si="49"/>
        <v/>
      </c>
      <c r="D539" s="27">
        <f t="shared" si="50"/>
        <v>0</v>
      </c>
      <c r="E539" s="28"/>
      <c r="F539" s="12" t="str">
        <f t="shared" si="51"/>
        <v/>
      </c>
      <c r="G539" s="12" t="str">
        <f t="shared" si="52"/>
        <v/>
      </c>
      <c r="H539" s="33" t="str">
        <f t="shared" si="53"/>
        <v/>
      </c>
    </row>
    <row r="540" spans="1:8" x14ac:dyDescent="0.25">
      <c r="A540" s="9" t="str">
        <f t="shared" si="48"/>
        <v/>
      </c>
      <c r="B540" s="10" t="str">
        <f>IF($D$10="End of the Period",IF(A540="","",IF(OR(payment_frequency="Weekly",payment_frequency="Bi-weekly",payment_frequency="Semi-monthly"),first_payment_date+A540*VLOOKUP(payment_frequency,periodic_table,2,0),EDATE(first_payment_date,A540*VLOOKUP(payment_frequency,periodic_table,2,0)))),IF(A540="","",IF(OR(payment_frequency="Weekly",payment_frequency="Bi-weekly",payment_frequency="Semi-monthly"),first_payment_date+(A540-1)*VLOOKUP(payment_frequency,periodic_table,2,0),EDATE(first_payment_date,(A540-1)*VLOOKUP(payment_frequency,periodic_table,2,0)))))</f>
        <v/>
      </c>
      <c r="C540" s="12" t="str">
        <f t="shared" si="49"/>
        <v/>
      </c>
      <c r="D540" s="27">
        <f t="shared" si="50"/>
        <v>0</v>
      </c>
      <c r="E540" s="28"/>
      <c r="F540" s="12" t="str">
        <f t="shared" si="51"/>
        <v/>
      </c>
      <c r="G540" s="12" t="str">
        <f t="shared" si="52"/>
        <v/>
      </c>
      <c r="H540" s="33" t="str">
        <f t="shared" si="53"/>
        <v/>
      </c>
    </row>
    <row r="541" spans="1:8" x14ac:dyDescent="0.25">
      <c r="A541" s="9" t="str">
        <f t="shared" si="48"/>
        <v/>
      </c>
      <c r="B541" s="10" t="str">
        <f>IF($D$10="End of the Period",IF(A541="","",IF(OR(payment_frequency="Weekly",payment_frequency="Bi-weekly",payment_frequency="Semi-monthly"),first_payment_date+A541*VLOOKUP(payment_frequency,periodic_table,2,0),EDATE(first_payment_date,A541*VLOOKUP(payment_frequency,periodic_table,2,0)))),IF(A541="","",IF(OR(payment_frequency="Weekly",payment_frequency="Bi-weekly",payment_frequency="Semi-monthly"),first_payment_date+(A541-1)*VLOOKUP(payment_frequency,periodic_table,2,0),EDATE(first_payment_date,(A541-1)*VLOOKUP(payment_frequency,periodic_table,2,0)))))</f>
        <v/>
      </c>
      <c r="C541" s="12" t="str">
        <f t="shared" si="49"/>
        <v/>
      </c>
      <c r="D541" s="27">
        <f t="shared" si="50"/>
        <v>0</v>
      </c>
      <c r="E541" s="28"/>
      <c r="F541" s="12" t="str">
        <f t="shared" si="51"/>
        <v/>
      </c>
      <c r="G541" s="12" t="str">
        <f t="shared" si="52"/>
        <v/>
      </c>
      <c r="H541" s="33" t="str">
        <f t="shared" si="53"/>
        <v/>
      </c>
    </row>
    <row r="542" spans="1:8" x14ac:dyDescent="0.25">
      <c r="A542" s="9" t="str">
        <f t="shared" si="48"/>
        <v/>
      </c>
      <c r="B542" s="10" t="str">
        <f>IF($D$10="End of the Period",IF(A542="","",IF(OR(payment_frequency="Weekly",payment_frequency="Bi-weekly",payment_frequency="Semi-monthly"),first_payment_date+A542*VLOOKUP(payment_frequency,periodic_table,2,0),EDATE(first_payment_date,A542*VLOOKUP(payment_frequency,periodic_table,2,0)))),IF(A542="","",IF(OR(payment_frequency="Weekly",payment_frequency="Bi-weekly",payment_frequency="Semi-monthly"),first_payment_date+(A542-1)*VLOOKUP(payment_frequency,periodic_table,2,0),EDATE(first_payment_date,(A542-1)*VLOOKUP(payment_frequency,periodic_table,2,0)))))</f>
        <v/>
      </c>
      <c r="C542" s="12" t="str">
        <f t="shared" si="49"/>
        <v/>
      </c>
      <c r="D542" s="27">
        <f t="shared" si="50"/>
        <v>0</v>
      </c>
      <c r="E542" s="28"/>
      <c r="F542" s="12" t="str">
        <f t="shared" si="51"/>
        <v/>
      </c>
      <c r="G542" s="12" t="str">
        <f t="shared" si="52"/>
        <v/>
      </c>
      <c r="H542" s="33" t="str">
        <f t="shared" si="53"/>
        <v/>
      </c>
    </row>
    <row r="543" spans="1:8" x14ac:dyDescent="0.25">
      <c r="A543" s="9" t="str">
        <f t="shared" si="48"/>
        <v/>
      </c>
      <c r="B543" s="10" t="str">
        <f>IF($D$10="End of the Period",IF(A543="","",IF(OR(payment_frequency="Weekly",payment_frequency="Bi-weekly",payment_frequency="Semi-monthly"),first_payment_date+A543*VLOOKUP(payment_frequency,periodic_table,2,0),EDATE(first_payment_date,A543*VLOOKUP(payment_frequency,periodic_table,2,0)))),IF(A543="","",IF(OR(payment_frequency="Weekly",payment_frequency="Bi-weekly",payment_frequency="Semi-monthly"),first_payment_date+(A543-1)*VLOOKUP(payment_frequency,periodic_table,2,0),EDATE(first_payment_date,(A543-1)*VLOOKUP(payment_frequency,periodic_table,2,0)))))</f>
        <v/>
      </c>
      <c r="C543" s="12" t="str">
        <f t="shared" si="49"/>
        <v/>
      </c>
      <c r="D543" s="27">
        <f t="shared" si="50"/>
        <v>0</v>
      </c>
      <c r="E543" s="28"/>
      <c r="F543" s="12" t="str">
        <f t="shared" si="51"/>
        <v/>
      </c>
      <c r="G543" s="12" t="str">
        <f t="shared" si="52"/>
        <v/>
      </c>
      <c r="H543" s="33" t="str">
        <f t="shared" si="53"/>
        <v/>
      </c>
    </row>
    <row r="544" spans="1:8" x14ac:dyDescent="0.25">
      <c r="A544" s="9" t="str">
        <f t="shared" si="48"/>
        <v/>
      </c>
      <c r="B544" s="10" t="str">
        <f>IF($D$10="End of the Period",IF(A544="","",IF(OR(payment_frequency="Weekly",payment_frequency="Bi-weekly",payment_frequency="Semi-monthly"),first_payment_date+A544*VLOOKUP(payment_frequency,periodic_table,2,0),EDATE(first_payment_date,A544*VLOOKUP(payment_frequency,periodic_table,2,0)))),IF(A544="","",IF(OR(payment_frequency="Weekly",payment_frequency="Bi-weekly",payment_frequency="Semi-monthly"),first_payment_date+(A544-1)*VLOOKUP(payment_frequency,periodic_table,2,0),EDATE(first_payment_date,(A544-1)*VLOOKUP(payment_frequency,periodic_table,2,0)))))</f>
        <v/>
      </c>
      <c r="C544" s="12" t="str">
        <f t="shared" si="49"/>
        <v/>
      </c>
      <c r="D544" s="27">
        <f t="shared" si="50"/>
        <v>0</v>
      </c>
      <c r="E544" s="28"/>
      <c r="F544" s="12" t="str">
        <f t="shared" si="51"/>
        <v/>
      </c>
      <c r="G544" s="12" t="str">
        <f t="shared" si="52"/>
        <v/>
      </c>
      <c r="H544" s="33" t="str">
        <f t="shared" si="53"/>
        <v/>
      </c>
    </row>
    <row r="545" spans="1:8" x14ac:dyDescent="0.25">
      <c r="A545" s="9" t="str">
        <f t="shared" si="48"/>
        <v/>
      </c>
      <c r="B545" s="10" t="str">
        <f>IF($D$10="End of the Period",IF(A545="","",IF(OR(payment_frequency="Weekly",payment_frequency="Bi-weekly",payment_frequency="Semi-monthly"),first_payment_date+A545*VLOOKUP(payment_frequency,periodic_table,2,0),EDATE(first_payment_date,A545*VLOOKUP(payment_frequency,periodic_table,2,0)))),IF(A545="","",IF(OR(payment_frequency="Weekly",payment_frequency="Bi-weekly",payment_frequency="Semi-monthly"),first_payment_date+(A545-1)*VLOOKUP(payment_frequency,periodic_table,2,0),EDATE(first_payment_date,(A545-1)*VLOOKUP(payment_frequency,periodic_table,2,0)))))</f>
        <v/>
      </c>
      <c r="C545" s="12" t="str">
        <f t="shared" si="49"/>
        <v/>
      </c>
      <c r="D545" s="27">
        <f t="shared" si="50"/>
        <v>0</v>
      </c>
      <c r="E545" s="28"/>
      <c r="F545" s="12" t="str">
        <f t="shared" si="51"/>
        <v/>
      </c>
      <c r="G545" s="12" t="str">
        <f t="shared" si="52"/>
        <v/>
      </c>
      <c r="H545" s="33" t="str">
        <f t="shared" si="53"/>
        <v/>
      </c>
    </row>
    <row r="546" spans="1:8" x14ac:dyDescent="0.25">
      <c r="A546" s="9" t="str">
        <f t="shared" si="48"/>
        <v/>
      </c>
      <c r="B546" s="10" t="str">
        <f>IF($D$10="End of the Period",IF(A546="","",IF(OR(payment_frequency="Weekly",payment_frequency="Bi-weekly",payment_frequency="Semi-monthly"),first_payment_date+A546*VLOOKUP(payment_frequency,periodic_table,2,0),EDATE(first_payment_date,A546*VLOOKUP(payment_frequency,periodic_table,2,0)))),IF(A546="","",IF(OR(payment_frequency="Weekly",payment_frequency="Bi-weekly",payment_frequency="Semi-monthly"),first_payment_date+(A546-1)*VLOOKUP(payment_frequency,periodic_table,2,0),EDATE(first_payment_date,(A546-1)*VLOOKUP(payment_frequency,periodic_table,2,0)))))</f>
        <v/>
      </c>
      <c r="C546" s="12" t="str">
        <f t="shared" si="49"/>
        <v/>
      </c>
      <c r="D546" s="27">
        <f t="shared" si="50"/>
        <v>0</v>
      </c>
      <c r="E546" s="28"/>
      <c r="F546" s="12" t="str">
        <f t="shared" si="51"/>
        <v/>
      </c>
      <c r="G546" s="12" t="str">
        <f t="shared" si="52"/>
        <v/>
      </c>
      <c r="H546" s="33" t="str">
        <f t="shared" si="53"/>
        <v/>
      </c>
    </row>
    <row r="547" spans="1:8" x14ac:dyDescent="0.25">
      <c r="A547" s="9" t="str">
        <f t="shared" si="48"/>
        <v/>
      </c>
      <c r="B547" s="10" t="str">
        <f>IF($D$10="End of the Period",IF(A547="","",IF(OR(payment_frequency="Weekly",payment_frequency="Bi-weekly",payment_frequency="Semi-monthly"),first_payment_date+A547*VLOOKUP(payment_frequency,periodic_table,2,0),EDATE(first_payment_date,A547*VLOOKUP(payment_frequency,periodic_table,2,0)))),IF(A547="","",IF(OR(payment_frequency="Weekly",payment_frequency="Bi-weekly",payment_frequency="Semi-monthly"),first_payment_date+(A547-1)*VLOOKUP(payment_frequency,periodic_table,2,0),EDATE(first_payment_date,(A547-1)*VLOOKUP(payment_frequency,periodic_table,2,0)))))</f>
        <v/>
      </c>
      <c r="C547" s="12" t="str">
        <f t="shared" si="49"/>
        <v/>
      </c>
      <c r="D547" s="27">
        <f t="shared" si="50"/>
        <v>0</v>
      </c>
      <c r="E547" s="28"/>
      <c r="F547" s="12" t="str">
        <f t="shared" si="51"/>
        <v/>
      </c>
      <c r="G547" s="12" t="str">
        <f t="shared" si="52"/>
        <v/>
      </c>
      <c r="H547" s="33" t="str">
        <f t="shared" si="53"/>
        <v/>
      </c>
    </row>
    <row r="548" spans="1:8" x14ac:dyDescent="0.25">
      <c r="A548" s="9" t="str">
        <f t="shared" si="48"/>
        <v/>
      </c>
      <c r="B548" s="10" t="str">
        <f>IF($D$10="End of the Period",IF(A548="","",IF(OR(payment_frequency="Weekly",payment_frequency="Bi-weekly",payment_frequency="Semi-monthly"),first_payment_date+A548*VLOOKUP(payment_frequency,periodic_table,2,0),EDATE(first_payment_date,A548*VLOOKUP(payment_frequency,periodic_table,2,0)))),IF(A548="","",IF(OR(payment_frequency="Weekly",payment_frequency="Bi-weekly",payment_frequency="Semi-monthly"),first_payment_date+(A548-1)*VLOOKUP(payment_frequency,periodic_table,2,0),EDATE(first_payment_date,(A548-1)*VLOOKUP(payment_frequency,periodic_table,2,0)))))</f>
        <v/>
      </c>
      <c r="C548" s="12" t="str">
        <f t="shared" si="49"/>
        <v/>
      </c>
      <c r="D548" s="27">
        <f t="shared" si="50"/>
        <v>0</v>
      </c>
      <c r="E548" s="28"/>
      <c r="F548" s="12" t="str">
        <f t="shared" si="51"/>
        <v/>
      </c>
      <c r="G548" s="12" t="str">
        <f t="shared" si="52"/>
        <v/>
      </c>
      <c r="H548" s="33" t="str">
        <f t="shared" si="53"/>
        <v/>
      </c>
    </row>
    <row r="549" spans="1:8" x14ac:dyDescent="0.25">
      <c r="A549" s="9" t="str">
        <f t="shared" si="48"/>
        <v/>
      </c>
      <c r="B549" s="10" t="str">
        <f>IF($D$10="End of the Period",IF(A549="","",IF(OR(payment_frequency="Weekly",payment_frequency="Bi-weekly",payment_frequency="Semi-monthly"),first_payment_date+A549*VLOOKUP(payment_frequency,periodic_table,2,0),EDATE(first_payment_date,A549*VLOOKUP(payment_frequency,periodic_table,2,0)))),IF(A549="","",IF(OR(payment_frequency="Weekly",payment_frequency="Bi-weekly",payment_frequency="Semi-monthly"),first_payment_date+(A549-1)*VLOOKUP(payment_frequency,periodic_table,2,0),EDATE(first_payment_date,(A549-1)*VLOOKUP(payment_frequency,periodic_table,2,0)))))</f>
        <v/>
      </c>
      <c r="C549" s="12" t="str">
        <f t="shared" si="49"/>
        <v/>
      </c>
      <c r="D549" s="27">
        <f t="shared" si="50"/>
        <v>0</v>
      </c>
      <c r="E549" s="28"/>
      <c r="F549" s="12" t="str">
        <f t="shared" si="51"/>
        <v/>
      </c>
      <c r="G549" s="12" t="str">
        <f t="shared" si="52"/>
        <v/>
      </c>
      <c r="H549" s="33" t="str">
        <f t="shared" si="53"/>
        <v/>
      </c>
    </row>
    <row r="550" spans="1:8" x14ac:dyDescent="0.25">
      <c r="A550" s="9" t="str">
        <f t="shared" si="48"/>
        <v/>
      </c>
      <c r="B550" s="10" t="str">
        <f>IF($D$10="End of the Period",IF(A550="","",IF(OR(payment_frequency="Weekly",payment_frequency="Bi-weekly",payment_frequency="Semi-monthly"),first_payment_date+A550*VLOOKUP(payment_frequency,periodic_table,2,0),EDATE(first_payment_date,A550*VLOOKUP(payment_frequency,periodic_table,2,0)))),IF(A550="","",IF(OR(payment_frequency="Weekly",payment_frequency="Bi-weekly",payment_frequency="Semi-monthly"),first_payment_date+(A550-1)*VLOOKUP(payment_frequency,periodic_table,2,0),EDATE(first_payment_date,(A550-1)*VLOOKUP(payment_frequency,periodic_table,2,0)))))</f>
        <v/>
      </c>
      <c r="C550" s="12" t="str">
        <f t="shared" si="49"/>
        <v/>
      </c>
      <c r="D550" s="27">
        <f t="shared" si="50"/>
        <v>0</v>
      </c>
      <c r="E550" s="28"/>
      <c r="F550" s="12" t="str">
        <f t="shared" si="51"/>
        <v/>
      </c>
      <c r="G550" s="12" t="str">
        <f t="shared" si="52"/>
        <v/>
      </c>
      <c r="H550" s="33" t="str">
        <f t="shared" si="53"/>
        <v/>
      </c>
    </row>
    <row r="551" spans="1:8" x14ac:dyDescent="0.25">
      <c r="A551" s="9" t="str">
        <f t="shared" si="48"/>
        <v/>
      </c>
      <c r="B551" s="10" t="str">
        <f>IF($D$10="End of the Period",IF(A551="","",IF(OR(payment_frequency="Weekly",payment_frequency="Bi-weekly",payment_frequency="Semi-monthly"),first_payment_date+A551*VLOOKUP(payment_frequency,periodic_table,2,0),EDATE(first_payment_date,A551*VLOOKUP(payment_frequency,periodic_table,2,0)))),IF(A551="","",IF(OR(payment_frequency="Weekly",payment_frequency="Bi-weekly",payment_frequency="Semi-monthly"),first_payment_date+(A551-1)*VLOOKUP(payment_frequency,periodic_table,2,0),EDATE(first_payment_date,(A551-1)*VLOOKUP(payment_frequency,periodic_table,2,0)))))</f>
        <v/>
      </c>
      <c r="C551" s="12" t="str">
        <f t="shared" si="49"/>
        <v/>
      </c>
      <c r="D551" s="27">
        <f t="shared" si="50"/>
        <v>0</v>
      </c>
      <c r="E551" s="28"/>
      <c r="F551" s="12" t="str">
        <f t="shared" si="51"/>
        <v/>
      </c>
      <c r="G551" s="12" t="str">
        <f t="shared" si="52"/>
        <v/>
      </c>
      <c r="H551" s="33" t="str">
        <f t="shared" si="53"/>
        <v/>
      </c>
    </row>
    <row r="552" spans="1:8" x14ac:dyDescent="0.25">
      <c r="A552" s="9" t="str">
        <f t="shared" si="48"/>
        <v/>
      </c>
      <c r="B552" s="10" t="str">
        <f>IF($D$10="End of the Period",IF(A552="","",IF(OR(payment_frequency="Weekly",payment_frequency="Bi-weekly",payment_frequency="Semi-monthly"),first_payment_date+A552*VLOOKUP(payment_frequency,periodic_table,2,0),EDATE(first_payment_date,A552*VLOOKUP(payment_frequency,periodic_table,2,0)))),IF(A552="","",IF(OR(payment_frequency="Weekly",payment_frequency="Bi-weekly",payment_frequency="Semi-monthly"),first_payment_date+(A552-1)*VLOOKUP(payment_frequency,periodic_table,2,0),EDATE(first_payment_date,(A552-1)*VLOOKUP(payment_frequency,periodic_table,2,0)))))</f>
        <v/>
      </c>
      <c r="C552" s="12" t="str">
        <f t="shared" si="49"/>
        <v/>
      </c>
      <c r="D552" s="27">
        <f t="shared" si="50"/>
        <v>0</v>
      </c>
      <c r="E552" s="28"/>
      <c r="F552" s="12" t="str">
        <f t="shared" si="51"/>
        <v/>
      </c>
      <c r="G552" s="12" t="str">
        <f t="shared" si="52"/>
        <v/>
      </c>
      <c r="H552" s="33" t="str">
        <f t="shared" si="53"/>
        <v/>
      </c>
    </row>
    <row r="553" spans="1:8" x14ac:dyDescent="0.25">
      <c r="A553" s="9" t="str">
        <f t="shared" si="48"/>
        <v/>
      </c>
      <c r="B553" s="10" t="str">
        <f>IF($D$10="End of the Period",IF(A553="","",IF(OR(payment_frequency="Weekly",payment_frequency="Bi-weekly",payment_frequency="Semi-monthly"),first_payment_date+A553*VLOOKUP(payment_frequency,periodic_table,2,0),EDATE(first_payment_date,A553*VLOOKUP(payment_frequency,periodic_table,2,0)))),IF(A553="","",IF(OR(payment_frequency="Weekly",payment_frequency="Bi-weekly",payment_frequency="Semi-monthly"),first_payment_date+(A553-1)*VLOOKUP(payment_frequency,periodic_table,2,0),EDATE(first_payment_date,(A553-1)*VLOOKUP(payment_frequency,periodic_table,2,0)))))</f>
        <v/>
      </c>
      <c r="C553" s="12" t="str">
        <f t="shared" si="49"/>
        <v/>
      </c>
      <c r="D553" s="27">
        <f t="shared" si="50"/>
        <v>0</v>
      </c>
      <c r="E553" s="28"/>
      <c r="F553" s="12" t="str">
        <f t="shared" si="51"/>
        <v/>
      </c>
      <c r="G553" s="12" t="str">
        <f t="shared" si="52"/>
        <v/>
      </c>
      <c r="H553" s="33" t="str">
        <f t="shared" si="53"/>
        <v/>
      </c>
    </row>
    <row r="554" spans="1:8" x14ac:dyDescent="0.25">
      <c r="A554" s="9" t="str">
        <f t="shared" si="48"/>
        <v/>
      </c>
      <c r="B554" s="10" t="str">
        <f>IF($D$10="End of the Period",IF(A554="","",IF(OR(payment_frequency="Weekly",payment_frequency="Bi-weekly",payment_frequency="Semi-monthly"),first_payment_date+A554*VLOOKUP(payment_frequency,periodic_table,2,0),EDATE(first_payment_date,A554*VLOOKUP(payment_frequency,periodic_table,2,0)))),IF(A554="","",IF(OR(payment_frequency="Weekly",payment_frequency="Bi-weekly",payment_frequency="Semi-monthly"),first_payment_date+(A554-1)*VLOOKUP(payment_frequency,periodic_table,2,0),EDATE(first_payment_date,(A554-1)*VLOOKUP(payment_frequency,periodic_table,2,0)))))</f>
        <v/>
      </c>
      <c r="C554" s="12" t="str">
        <f t="shared" si="49"/>
        <v/>
      </c>
      <c r="D554" s="27">
        <f t="shared" si="50"/>
        <v>0</v>
      </c>
      <c r="E554" s="28"/>
      <c r="F554" s="12" t="str">
        <f t="shared" si="51"/>
        <v/>
      </c>
      <c r="G554" s="12" t="str">
        <f t="shared" si="52"/>
        <v/>
      </c>
      <c r="H554" s="33" t="str">
        <f t="shared" si="53"/>
        <v/>
      </c>
    </row>
    <row r="555" spans="1:8" x14ac:dyDescent="0.25">
      <c r="A555" s="9" t="str">
        <f t="shared" si="48"/>
        <v/>
      </c>
      <c r="B555" s="10" t="str">
        <f>IF($D$10="End of the Period",IF(A555="","",IF(OR(payment_frequency="Weekly",payment_frequency="Bi-weekly",payment_frequency="Semi-monthly"),first_payment_date+A555*VLOOKUP(payment_frequency,periodic_table,2,0),EDATE(first_payment_date,A555*VLOOKUP(payment_frequency,periodic_table,2,0)))),IF(A555="","",IF(OR(payment_frequency="Weekly",payment_frequency="Bi-weekly",payment_frequency="Semi-monthly"),first_payment_date+(A555-1)*VLOOKUP(payment_frequency,periodic_table,2,0),EDATE(first_payment_date,(A555-1)*VLOOKUP(payment_frequency,periodic_table,2,0)))))</f>
        <v/>
      </c>
      <c r="C555" s="12" t="str">
        <f t="shared" si="49"/>
        <v/>
      </c>
      <c r="D555" s="27">
        <f t="shared" si="50"/>
        <v>0</v>
      </c>
      <c r="E555" s="28"/>
      <c r="F555" s="12" t="str">
        <f t="shared" si="51"/>
        <v/>
      </c>
      <c r="G555" s="12" t="str">
        <f t="shared" si="52"/>
        <v/>
      </c>
      <c r="H555" s="33" t="str">
        <f t="shared" si="53"/>
        <v/>
      </c>
    </row>
    <row r="556" spans="1:8" x14ac:dyDescent="0.25">
      <c r="A556" s="9" t="str">
        <f t="shared" si="48"/>
        <v/>
      </c>
      <c r="B556" s="10" t="str">
        <f>IF($D$10="End of the Period",IF(A556="","",IF(OR(payment_frequency="Weekly",payment_frequency="Bi-weekly",payment_frequency="Semi-monthly"),first_payment_date+A556*VLOOKUP(payment_frequency,periodic_table,2,0),EDATE(first_payment_date,A556*VLOOKUP(payment_frequency,periodic_table,2,0)))),IF(A556="","",IF(OR(payment_frequency="Weekly",payment_frequency="Bi-weekly",payment_frequency="Semi-monthly"),first_payment_date+(A556-1)*VLOOKUP(payment_frequency,periodic_table,2,0),EDATE(first_payment_date,(A556-1)*VLOOKUP(payment_frequency,periodic_table,2,0)))))</f>
        <v/>
      </c>
      <c r="C556" s="12" t="str">
        <f t="shared" si="49"/>
        <v/>
      </c>
      <c r="D556" s="27">
        <f t="shared" si="50"/>
        <v>0</v>
      </c>
      <c r="E556" s="28"/>
      <c r="F556" s="12" t="str">
        <f t="shared" si="51"/>
        <v/>
      </c>
      <c r="G556" s="12" t="str">
        <f t="shared" si="52"/>
        <v/>
      </c>
      <c r="H556" s="33" t="str">
        <f t="shared" si="53"/>
        <v/>
      </c>
    </row>
    <row r="557" spans="1:8" x14ac:dyDescent="0.25">
      <c r="A557" s="9" t="str">
        <f t="shared" si="48"/>
        <v/>
      </c>
      <c r="B557" s="10" t="str">
        <f>IF($D$10="End of the Period",IF(A557="","",IF(OR(payment_frequency="Weekly",payment_frequency="Bi-weekly",payment_frequency="Semi-monthly"),first_payment_date+A557*VLOOKUP(payment_frequency,periodic_table,2,0),EDATE(first_payment_date,A557*VLOOKUP(payment_frequency,periodic_table,2,0)))),IF(A557="","",IF(OR(payment_frequency="Weekly",payment_frequency="Bi-weekly",payment_frequency="Semi-monthly"),first_payment_date+(A557-1)*VLOOKUP(payment_frequency,periodic_table,2,0),EDATE(first_payment_date,(A557-1)*VLOOKUP(payment_frequency,periodic_table,2,0)))))</f>
        <v/>
      </c>
      <c r="C557" s="12" t="str">
        <f t="shared" si="49"/>
        <v/>
      </c>
      <c r="D557" s="27">
        <f t="shared" si="50"/>
        <v>0</v>
      </c>
      <c r="E557" s="28"/>
      <c r="F557" s="12" t="str">
        <f t="shared" si="51"/>
        <v/>
      </c>
      <c r="G557" s="12" t="str">
        <f t="shared" si="52"/>
        <v/>
      </c>
      <c r="H557" s="33" t="str">
        <f t="shared" si="53"/>
        <v/>
      </c>
    </row>
    <row r="558" spans="1:8" x14ac:dyDescent="0.25">
      <c r="A558" s="9" t="str">
        <f t="shared" si="48"/>
        <v/>
      </c>
      <c r="B558" s="10" t="str">
        <f>IF($D$10="End of the Period",IF(A558="","",IF(OR(payment_frequency="Weekly",payment_frequency="Bi-weekly",payment_frequency="Semi-monthly"),first_payment_date+A558*VLOOKUP(payment_frequency,periodic_table,2,0),EDATE(first_payment_date,A558*VLOOKUP(payment_frequency,periodic_table,2,0)))),IF(A558="","",IF(OR(payment_frequency="Weekly",payment_frequency="Bi-weekly",payment_frequency="Semi-monthly"),first_payment_date+(A558-1)*VLOOKUP(payment_frequency,periodic_table,2,0),EDATE(first_payment_date,(A558-1)*VLOOKUP(payment_frequency,periodic_table,2,0)))))</f>
        <v/>
      </c>
      <c r="C558" s="12" t="str">
        <f t="shared" si="49"/>
        <v/>
      </c>
      <c r="D558" s="27">
        <f t="shared" si="50"/>
        <v>0</v>
      </c>
      <c r="E558" s="28"/>
      <c r="F558" s="12" t="str">
        <f t="shared" si="51"/>
        <v/>
      </c>
      <c r="G558" s="12" t="str">
        <f t="shared" si="52"/>
        <v/>
      </c>
      <c r="H558" s="33" t="str">
        <f t="shared" si="53"/>
        <v/>
      </c>
    </row>
    <row r="559" spans="1:8" x14ac:dyDescent="0.25">
      <c r="A559" s="9" t="str">
        <f t="shared" ref="A559:A622" si="54">IFERROR(IF(H558&lt;=0,"",A558+1),"")</f>
        <v/>
      </c>
      <c r="B559" s="10" t="str">
        <f>IF($D$10="End of the Period",IF(A559="","",IF(OR(payment_frequency="Weekly",payment_frequency="Bi-weekly",payment_frequency="Semi-monthly"),first_payment_date+A559*VLOOKUP(payment_frequency,periodic_table,2,0),EDATE(first_payment_date,A559*VLOOKUP(payment_frequency,periodic_table,2,0)))),IF(A559="","",IF(OR(payment_frequency="Weekly",payment_frequency="Bi-weekly",payment_frequency="Semi-monthly"),first_payment_date+(A559-1)*VLOOKUP(payment_frequency,periodic_table,2,0),EDATE(first_payment_date,(A559-1)*VLOOKUP(payment_frequency,periodic_table,2,0)))))</f>
        <v/>
      </c>
      <c r="C559" s="12" t="str">
        <f t="shared" si="49"/>
        <v/>
      </c>
      <c r="D559" s="27">
        <f t="shared" si="50"/>
        <v>0</v>
      </c>
      <c r="E559" s="28"/>
      <c r="F559" s="12" t="str">
        <f t="shared" si="51"/>
        <v/>
      </c>
      <c r="G559" s="12" t="str">
        <f t="shared" si="52"/>
        <v/>
      </c>
      <c r="H559" s="33" t="str">
        <f t="shared" si="53"/>
        <v/>
      </c>
    </row>
    <row r="560" spans="1:8" x14ac:dyDescent="0.25">
      <c r="A560" s="9" t="str">
        <f t="shared" si="54"/>
        <v/>
      </c>
      <c r="B560" s="10" t="str">
        <f>IF($D$10="End of the Period",IF(A560="","",IF(OR(payment_frequency="Weekly",payment_frequency="Bi-weekly",payment_frequency="Semi-monthly"),first_payment_date+A560*VLOOKUP(payment_frequency,periodic_table,2,0),EDATE(first_payment_date,A560*VLOOKUP(payment_frequency,periodic_table,2,0)))),IF(A560="","",IF(OR(payment_frequency="Weekly",payment_frequency="Bi-weekly",payment_frequency="Semi-monthly"),first_payment_date+(A560-1)*VLOOKUP(payment_frequency,periodic_table,2,0),EDATE(first_payment_date,(A560-1)*VLOOKUP(payment_frequency,periodic_table,2,0)))))</f>
        <v/>
      </c>
      <c r="C560" s="12" t="str">
        <f t="shared" si="49"/>
        <v/>
      </c>
      <c r="D560" s="27">
        <f t="shared" si="50"/>
        <v>0</v>
      </c>
      <c r="E560" s="28"/>
      <c r="F560" s="12" t="str">
        <f t="shared" si="51"/>
        <v/>
      </c>
      <c r="G560" s="12" t="str">
        <f t="shared" si="52"/>
        <v/>
      </c>
      <c r="H560" s="33" t="str">
        <f t="shared" si="53"/>
        <v/>
      </c>
    </row>
    <row r="561" spans="1:8" x14ac:dyDescent="0.25">
      <c r="A561" s="9" t="str">
        <f t="shared" si="54"/>
        <v/>
      </c>
      <c r="B561" s="10" t="str">
        <f>IF($D$10="End of the Period",IF(A561="","",IF(OR(payment_frequency="Weekly",payment_frequency="Bi-weekly",payment_frequency="Semi-monthly"),first_payment_date+A561*VLOOKUP(payment_frequency,periodic_table,2,0),EDATE(first_payment_date,A561*VLOOKUP(payment_frequency,periodic_table,2,0)))),IF(A561="","",IF(OR(payment_frequency="Weekly",payment_frequency="Bi-weekly",payment_frequency="Semi-monthly"),first_payment_date+(A561-1)*VLOOKUP(payment_frequency,periodic_table,2,0),EDATE(first_payment_date,(A561-1)*VLOOKUP(payment_frequency,periodic_table,2,0)))))</f>
        <v/>
      </c>
      <c r="C561" s="12" t="str">
        <f t="shared" si="49"/>
        <v/>
      </c>
      <c r="D561" s="27">
        <f t="shared" si="50"/>
        <v>0</v>
      </c>
      <c r="E561" s="28"/>
      <c r="F561" s="12" t="str">
        <f t="shared" si="51"/>
        <v/>
      </c>
      <c r="G561" s="12" t="str">
        <f t="shared" si="52"/>
        <v/>
      </c>
      <c r="H561" s="33" t="str">
        <f t="shared" si="53"/>
        <v/>
      </c>
    </row>
    <row r="562" spans="1:8" x14ac:dyDescent="0.25">
      <c r="A562" s="9" t="str">
        <f t="shared" si="54"/>
        <v/>
      </c>
      <c r="B562" s="10" t="str">
        <f>IF($D$10="End of the Period",IF(A562="","",IF(OR(payment_frequency="Weekly",payment_frequency="Bi-weekly",payment_frequency="Semi-monthly"),first_payment_date+A562*VLOOKUP(payment_frequency,periodic_table,2,0),EDATE(first_payment_date,A562*VLOOKUP(payment_frequency,periodic_table,2,0)))),IF(A562="","",IF(OR(payment_frequency="Weekly",payment_frequency="Bi-weekly",payment_frequency="Semi-monthly"),first_payment_date+(A562-1)*VLOOKUP(payment_frequency,periodic_table,2,0),EDATE(first_payment_date,(A562-1)*VLOOKUP(payment_frequency,periodic_table,2,0)))))</f>
        <v/>
      </c>
      <c r="C562" s="12" t="str">
        <f t="shared" si="49"/>
        <v/>
      </c>
      <c r="D562" s="27">
        <f t="shared" si="50"/>
        <v>0</v>
      </c>
      <c r="E562" s="28"/>
      <c r="F562" s="12" t="str">
        <f t="shared" si="51"/>
        <v/>
      </c>
      <c r="G562" s="12" t="str">
        <f t="shared" si="52"/>
        <v/>
      </c>
      <c r="H562" s="33" t="str">
        <f t="shared" si="53"/>
        <v/>
      </c>
    </row>
    <row r="563" spans="1:8" x14ac:dyDescent="0.25">
      <c r="A563" s="9" t="str">
        <f t="shared" si="54"/>
        <v/>
      </c>
      <c r="B563" s="10" t="str">
        <f>IF($D$10="End of the Period",IF(A563="","",IF(OR(payment_frequency="Weekly",payment_frequency="Bi-weekly",payment_frequency="Semi-monthly"),first_payment_date+A563*VLOOKUP(payment_frequency,periodic_table,2,0),EDATE(first_payment_date,A563*VLOOKUP(payment_frequency,periodic_table,2,0)))),IF(A563="","",IF(OR(payment_frequency="Weekly",payment_frequency="Bi-weekly",payment_frequency="Semi-monthly"),first_payment_date+(A563-1)*VLOOKUP(payment_frequency,periodic_table,2,0),EDATE(first_payment_date,(A563-1)*VLOOKUP(payment_frequency,periodic_table,2,0)))))</f>
        <v/>
      </c>
      <c r="C563" s="12" t="str">
        <f t="shared" si="49"/>
        <v/>
      </c>
      <c r="D563" s="27">
        <f t="shared" si="50"/>
        <v>0</v>
      </c>
      <c r="E563" s="28"/>
      <c r="F563" s="12" t="str">
        <f t="shared" si="51"/>
        <v/>
      </c>
      <c r="G563" s="12" t="str">
        <f t="shared" si="52"/>
        <v/>
      </c>
      <c r="H563" s="33" t="str">
        <f t="shared" si="53"/>
        <v/>
      </c>
    </row>
    <row r="564" spans="1:8" x14ac:dyDescent="0.25">
      <c r="A564" s="9" t="str">
        <f t="shared" si="54"/>
        <v/>
      </c>
      <c r="B564" s="10" t="str">
        <f>IF($D$10="End of the Period",IF(A564="","",IF(OR(payment_frequency="Weekly",payment_frequency="Bi-weekly",payment_frequency="Semi-monthly"),first_payment_date+A564*VLOOKUP(payment_frequency,periodic_table,2,0),EDATE(first_payment_date,A564*VLOOKUP(payment_frequency,periodic_table,2,0)))),IF(A564="","",IF(OR(payment_frequency="Weekly",payment_frequency="Bi-weekly",payment_frequency="Semi-monthly"),first_payment_date+(A564-1)*VLOOKUP(payment_frequency,periodic_table,2,0),EDATE(first_payment_date,(A564-1)*VLOOKUP(payment_frequency,periodic_table,2,0)))))</f>
        <v/>
      </c>
      <c r="C564" s="12" t="str">
        <f t="shared" si="49"/>
        <v/>
      </c>
      <c r="D564" s="27">
        <f t="shared" si="50"/>
        <v>0</v>
      </c>
      <c r="E564" s="28"/>
      <c r="F564" s="12" t="str">
        <f t="shared" si="51"/>
        <v/>
      </c>
      <c r="G564" s="12" t="str">
        <f t="shared" si="52"/>
        <v/>
      </c>
      <c r="H564" s="33" t="str">
        <f t="shared" si="53"/>
        <v/>
      </c>
    </row>
    <row r="565" spans="1:8" x14ac:dyDescent="0.25">
      <c r="A565" s="9" t="str">
        <f t="shared" si="54"/>
        <v/>
      </c>
      <c r="B565" s="10" t="str">
        <f>IF($D$10="End of the Period",IF(A565="","",IF(OR(payment_frequency="Weekly",payment_frequency="Bi-weekly",payment_frequency="Semi-monthly"),first_payment_date+A565*VLOOKUP(payment_frequency,periodic_table,2,0),EDATE(first_payment_date,A565*VLOOKUP(payment_frequency,periodic_table,2,0)))),IF(A565="","",IF(OR(payment_frequency="Weekly",payment_frequency="Bi-weekly",payment_frequency="Semi-monthly"),first_payment_date+(A565-1)*VLOOKUP(payment_frequency,periodic_table,2,0),EDATE(first_payment_date,(A565-1)*VLOOKUP(payment_frequency,periodic_table,2,0)))))</f>
        <v/>
      </c>
      <c r="C565" s="12" t="str">
        <f t="shared" si="49"/>
        <v/>
      </c>
      <c r="D565" s="27">
        <f t="shared" si="50"/>
        <v>0</v>
      </c>
      <c r="E565" s="28"/>
      <c r="F565" s="12" t="str">
        <f t="shared" si="51"/>
        <v/>
      </c>
      <c r="G565" s="12" t="str">
        <f t="shared" si="52"/>
        <v/>
      </c>
      <c r="H565" s="33" t="str">
        <f t="shared" si="53"/>
        <v/>
      </c>
    </row>
    <row r="566" spans="1:8" x14ac:dyDescent="0.25">
      <c r="A566" s="9" t="str">
        <f t="shared" si="54"/>
        <v/>
      </c>
      <c r="B566" s="10" t="str">
        <f>IF($D$10="End of the Period",IF(A566="","",IF(OR(payment_frequency="Weekly",payment_frequency="Bi-weekly",payment_frequency="Semi-monthly"),first_payment_date+A566*VLOOKUP(payment_frequency,periodic_table,2,0),EDATE(first_payment_date,A566*VLOOKUP(payment_frequency,periodic_table,2,0)))),IF(A566="","",IF(OR(payment_frequency="Weekly",payment_frequency="Bi-weekly",payment_frequency="Semi-monthly"),first_payment_date+(A566-1)*VLOOKUP(payment_frequency,periodic_table,2,0),EDATE(first_payment_date,(A566-1)*VLOOKUP(payment_frequency,periodic_table,2,0)))))</f>
        <v/>
      </c>
      <c r="C566" s="12" t="str">
        <f t="shared" si="49"/>
        <v/>
      </c>
      <c r="D566" s="27">
        <f t="shared" si="50"/>
        <v>0</v>
      </c>
      <c r="E566" s="28"/>
      <c r="F566" s="12" t="str">
        <f t="shared" si="51"/>
        <v/>
      </c>
      <c r="G566" s="12" t="str">
        <f t="shared" si="52"/>
        <v/>
      </c>
      <c r="H566" s="33" t="str">
        <f t="shared" si="53"/>
        <v/>
      </c>
    </row>
    <row r="567" spans="1:8" x14ac:dyDescent="0.25">
      <c r="A567" s="9" t="str">
        <f t="shared" si="54"/>
        <v/>
      </c>
      <c r="B567" s="10" t="str">
        <f>IF($D$10="End of the Period",IF(A567="","",IF(OR(payment_frequency="Weekly",payment_frequency="Bi-weekly",payment_frequency="Semi-monthly"),first_payment_date+A567*VLOOKUP(payment_frequency,periodic_table,2,0),EDATE(first_payment_date,A567*VLOOKUP(payment_frequency,periodic_table,2,0)))),IF(A567="","",IF(OR(payment_frequency="Weekly",payment_frequency="Bi-weekly",payment_frequency="Semi-monthly"),first_payment_date+(A567-1)*VLOOKUP(payment_frequency,periodic_table,2,0),EDATE(first_payment_date,(A567-1)*VLOOKUP(payment_frequency,periodic_table,2,0)))))</f>
        <v/>
      </c>
      <c r="C567" s="12" t="str">
        <f t="shared" si="49"/>
        <v/>
      </c>
      <c r="D567" s="27">
        <f t="shared" si="50"/>
        <v>0</v>
      </c>
      <c r="E567" s="28"/>
      <c r="F567" s="12" t="str">
        <f t="shared" si="51"/>
        <v/>
      </c>
      <c r="G567" s="12" t="str">
        <f t="shared" si="52"/>
        <v/>
      </c>
      <c r="H567" s="33" t="str">
        <f t="shared" si="53"/>
        <v/>
      </c>
    </row>
    <row r="568" spans="1:8" x14ac:dyDescent="0.25">
      <c r="A568" s="9" t="str">
        <f t="shared" si="54"/>
        <v/>
      </c>
      <c r="B568" s="10" t="str">
        <f>IF($D$10="End of the Period",IF(A568="","",IF(OR(payment_frequency="Weekly",payment_frequency="Bi-weekly",payment_frequency="Semi-monthly"),first_payment_date+A568*VLOOKUP(payment_frequency,periodic_table,2,0),EDATE(first_payment_date,A568*VLOOKUP(payment_frequency,periodic_table,2,0)))),IF(A568="","",IF(OR(payment_frequency="Weekly",payment_frequency="Bi-weekly",payment_frequency="Semi-monthly"),first_payment_date+(A568-1)*VLOOKUP(payment_frequency,periodic_table,2,0),EDATE(first_payment_date,(A568-1)*VLOOKUP(payment_frequency,periodic_table,2,0)))))</f>
        <v/>
      </c>
      <c r="C568" s="12" t="str">
        <f t="shared" si="49"/>
        <v/>
      </c>
      <c r="D568" s="27">
        <f t="shared" si="50"/>
        <v>0</v>
      </c>
      <c r="E568" s="28"/>
      <c r="F568" s="12" t="str">
        <f t="shared" si="51"/>
        <v/>
      </c>
      <c r="G568" s="12" t="str">
        <f t="shared" si="52"/>
        <v/>
      </c>
      <c r="H568" s="33" t="str">
        <f t="shared" si="53"/>
        <v/>
      </c>
    </row>
    <row r="569" spans="1:8" x14ac:dyDescent="0.25">
      <c r="A569" s="9" t="str">
        <f t="shared" si="54"/>
        <v/>
      </c>
      <c r="B569" s="10" t="str">
        <f>IF($D$10="End of the Period",IF(A569="","",IF(OR(payment_frequency="Weekly",payment_frequency="Bi-weekly",payment_frequency="Semi-monthly"),first_payment_date+A569*VLOOKUP(payment_frequency,periodic_table,2,0),EDATE(first_payment_date,A569*VLOOKUP(payment_frequency,periodic_table,2,0)))),IF(A569="","",IF(OR(payment_frequency="Weekly",payment_frequency="Bi-weekly",payment_frequency="Semi-monthly"),first_payment_date+(A569-1)*VLOOKUP(payment_frequency,periodic_table,2,0),EDATE(first_payment_date,(A569-1)*VLOOKUP(payment_frequency,periodic_table,2,0)))))</f>
        <v/>
      </c>
      <c r="C569" s="12" t="str">
        <f t="shared" si="49"/>
        <v/>
      </c>
      <c r="D569" s="27">
        <f t="shared" si="50"/>
        <v>0</v>
      </c>
      <c r="E569" s="28"/>
      <c r="F569" s="12" t="str">
        <f t="shared" si="51"/>
        <v/>
      </c>
      <c r="G569" s="12" t="str">
        <f t="shared" si="52"/>
        <v/>
      </c>
      <c r="H569" s="33" t="str">
        <f t="shared" si="53"/>
        <v/>
      </c>
    </row>
    <row r="570" spans="1:8" x14ac:dyDescent="0.25">
      <c r="A570" s="9" t="str">
        <f t="shared" si="54"/>
        <v/>
      </c>
      <c r="B570" s="10" t="str">
        <f>IF($D$10="End of the Period",IF(A570="","",IF(OR(payment_frequency="Weekly",payment_frequency="Bi-weekly",payment_frequency="Semi-monthly"),first_payment_date+A570*VLOOKUP(payment_frequency,periodic_table,2,0),EDATE(first_payment_date,A570*VLOOKUP(payment_frequency,periodic_table,2,0)))),IF(A570="","",IF(OR(payment_frequency="Weekly",payment_frequency="Bi-weekly",payment_frequency="Semi-monthly"),first_payment_date+(A570-1)*VLOOKUP(payment_frequency,periodic_table,2,0),EDATE(first_payment_date,(A570-1)*VLOOKUP(payment_frequency,periodic_table,2,0)))))</f>
        <v/>
      </c>
      <c r="C570" s="12" t="str">
        <f t="shared" si="49"/>
        <v/>
      </c>
      <c r="D570" s="27">
        <f t="shared" si="50"/>
        <v>0</v>
      </c>
      <c r="E570" s="28"/>
      <c r="F570" s="12" t="str">
        <f t="shared" si="51"/>
        <v/>
      </c>
      <c r="G570" s="12" t="str">
        <f t="shared" si="52"/>
        <v/>
      </c>
      <c r="H570" s="33" t="str">
        <f t="shared" si="53"/>
        <v/>
      </c>
    </row>
    <row r="571" spans="1:8" x14ac:dyDescent="0.25">
      <c r="A571" s="9" t="str">
        <f t="shared" si="54"/>
        <v/>
      </c>
      <c r="B571" s="10" t="str">
        <f>IF($D$10="End of the Period",IF(A571="","",IF(OR(payment_frequency="Weekly",payment_frequency="Bi-weekly",payment_frequency="Semi-monthly"),first_payment_date+A571*VLOOKUP(payment_frequency,periodic_table,2,0),EDATE(first_payment_date,A571*VLOOKUP(payment_frequency,periodic_table,2,0)))),IF(A571="","",IF(OR(payment_frequency="Weekly",payment_frequency="Bi-weekly",payment_frequency="Semi-monthly"),first_payment_date+(A571-1)*VLOOKUP(payment_frequency,periodic_table,2,0),EDATE(first_payment_date,(A571-1)*VLOOKUP(payment_frequency,periodic_table,2,0)))))</f>
        <v/>
      </c>
      <c r="C571" s="12" t="str">
        <f t="shared" si="49"/>
        <v/>
      </c>
      <c r="D571" s="27">
        <f t="shared" si="50"/>
        <v>0</v>
      </c>
      <c r="E571" s="28"/>
      <c r="F571" s="12" t="str">
        <f t="shared" si="51"/>
        <v/>
      </c>
      <c r="G571" s="12" t="str">
        <f t="shared" si="52"/>
        <v/>
      </c>
      <c r="H571" s="33" t="str">
        <f t="shared" si="53"/>
        <v/>
      </c>
    </row>
    <row r="572" spans="1:8" x14ac:dyDescent="0.25">
      <c r="A572" s="9" t="str">
        <f t="shared" si="54"/>
        <v/>
      </c>
      <c r="B572" s="10" t="str">
        <f>IF($D$10="End of the Period",IF(A572="","",IF(OR(payment_frequency="Weekly",payment_frequency="Bi-weekly",payment_frequency="Semi-monthly"),first_payment_date+A572*VLOOKUP(payment_frequency,periodic_table,2,0),EDATE(first_payment_date,A572*VLOOKUP(payment_frequency,periodic_table,2,0)))),IF(A572="","",IF(OR(payment_frequency="Weekly",payment_frequency="Bi-weekly",payment_frequency="Semi-monthly"),first_payment_date+(A572-1)*VLOOKUP(payment_frequency,periodic_table,2,0),EDATE(first_payment_date,(A572-1)*VLOOKUP(payment_frequency,periodic_table,2,0)))))</f>
        <v/>
      </c>
      <c r="C572" s="12" t="str">
        <f t="shared" si="49"/>
        <v/>
      </c>
      <c r="D572" s="27">
        <f t="shared" si="50"/>
        <v>0</v>
      </c>
      <c r="E572" s="28"/>
      <c r="F572" s="12" t="str">
        <f t="shared" si="51"/>
        <v/>
      </c>
      <c r="G572" s="12" t="str">
        <f t="shared" si="52"/>
        <v/>
      </c>
      <c r="H572" s="33" t="str">
        <f t="shared" si="53"/>
        <v/>
      </c>
    </row>
    <row r="573" spans="1:8" x14ac:dyDescent="0.25">
      <c r="A573" s="9" t="str">
        <f t="shared" si="54"/>
        <v/>
      </c>
      <c r="B573" s="10" t="str">
        <f>IF($D$10="End of the Period",IF(A573="","",IF(OR(payment_frequency="Weekly",payment_frequency="Bi-weekly",payment_frequency="Semi-monthly"),first_payment_date+A573*VLOOKUP(payment_frequency,periodic_table,2,0),EDATE(first_payment_date,A573*VLOOKUP(payment_frequency,periodic_table,2,0)))),IF(A573="","",IF(OR(payment_frequency="Weekly",payment_frequency="Bi-weekly",payment_frequency="Semi-monthly"),first_payment_date+(A573-1)*VLOOKUP(payment_frequency,periodic_table,2,0),EDATE(first_payment_date,(A573-1)*VLOOKUP(payment_frequency,periodic_table,2,0)))))</f>
        <v/>
      </c>
      <c r="C573" s="12" t="str">
        <f t="shared" si="49"/>
        <v/>
      </c>
      <c r="D573" s="27">
        <f t="shared" si="50"/>
        <v>0</v>
      </c>
      <c r="E573" s="28"/>
      <c r="F573" s="12" t="str">
        <f t="shared" si="51"/>
        <v/>
      </c>
      <c r="G573" s="12" t="str">
        <f t="shared" si="52"/>
        <v/>
      </c>
      <c r="H573" s="33" t="str">
        <f t="shared" si="53"/>
        <v/>
      </c>
    </row>
    <row r="574" spans="1:8" x14ac:dyDescent="0.25">
      <c r="A574" s="9" t="str">
        <f t="shared" si="54"/>
        <v/>
      </c>
      <c r="B574" s="10" t="str">
        <f>IF($D$10="End of the Period",IF(A574="","",IF(OR(payment_frequency="Weekly",payment_frequency="Bi-weekly",payment_frequency="Semi-monthly"),first_payment_date+A574*VLOOKUP(payment_frequency,periodic_table,2,0),EDATE(first_payment_date,A574*VLOOKUP(payment_frequency,periodic_table,2,0)))),IF(A574="","",IF(OR(payment_frequency="Weekly",payment_frequency="Bi-weekly",payment_frequency="Semi-monthly"),first_payment_date+(A574-1)*VLOOKUP(payment_frequency,periodic_table,2,0),EDATE(first_payment_date,(A574-1)*VLOOKUP(payment_frequency,periodic_table,2,0)))))</f>
        <v/>
      </c>
      <c r="C574" s="12" t="str">
        <f t="shared" si="49"/>
        <v/>
      </c>
      <c r="D574" s="27">
        <f t="shared" si="50"/>
        <v>0</v>
      </c>
      <c r="E574" s="28"/>
      <c r="F574" s="12" t="str">
        <f t="shared" si="51"/>
        <v/>
      </c>
      <c r="G574" s="12" t="str">
        <f t="shared" si="52"/>
        <v/>
      </c>
      <c r="H574" s="33" t="str">
        <f t="shared" si="53"/>
        <v/>
      </c>
    </row>
    <row r="575" spans="1:8" x14ac:dyDescent="0.25">
      <c r="A575" s="9" t="str">
        <f t="shared" si="54"/>
        <v/>
      </c>
      <c r="B575" s="10" t="str">
        <f>IF($D$10="End of the Period",IF(A575="","",IF(OR(payment_frequency="Weekly",payment_frequency="Bi-weekly",payment_frequency="Semi-monthly"),first_payment_date+A575*VLOOKUP(payment_frequency,periodic_table,2,0),EDATE(first_payment_date,A575*VLOOKUP(payment_frequency,periodic_table,2,0)))),IF(A575="","",IF(OR(payment_frequency="Weekly",payment_frequency="Bi-weekly",payment_frequency="Semi-monthly"),first_payment_date+(A575-1)*VLOOKUP(payment_frequency,periodic_table,2,0),EDATE(first_payment_date,(A575-1)*VLOOKUP(payment_frequency,periodic_table,2,0)))))</f>
        <v/>
      </c>
      <c r="C575" s="12" t="str">
        <f t="shared" si="49"/>
        <v/>
      </c>
      <c r="D575" s="27">
        <f t="shared" si="50"/>
        <v>0</v>
      </c>
      <c r="E575" s="28"/>
      <c r="F575" s="12" t="str">
        <f t="shared" si="51"/>
        <v/>
      </c>
      <c r="G575" s="12" t="str">
        <f t="shared" si="52"/>
        <v/>
      </c>
      <c r="H575" s="33" t="str">
        <f t="shared" si="53"/>
        <v/>
      </c>
    </row>
    <row r="576" spans="1:8" x14ac:dyDescent="0.25">
      <c r="A576" s="9" t="str">
        <f t="shared" si="54"/>
        <v/>
      </c>
      <c r="B576" s="10" t="str">
        <f>IF($D$10="End of the Period",IF(A576="","",IF(OR(payment_frequency="Weekly",payment_frequency="Bi-weekly",payment_frequency="Semi-monthly"),first_payment_date+A576*VLOOKUP(payment_frequency,periodic_table,2,0),EDATE(first_payment_date,A576*VLOOKUP(payment_frequency,periodic_table,2,0)))),IF(A576="","",IF(OR(payment_frequency="Weekly",payment_frequency="Bi-weekly",payment_frequency="Semi-monthly"),first_payment_date+(A576-1)*VLOOKUP(payment_frequency,periodic_table,2,0),EDATE(first_payment_date,(A576-1)*VLOOKUP(payment_frequency,periodic_table,2,0)))))</f>
        <v/>
      </c>
      <c r="C576" s="12" t="str">
        <f t="shared" si="49"/>
        <v/>
      </c>
      <c r="D576" s="27">
        <f t="shared" si="50"/>
        <v>0</v>
      </c>
      <c r="E576" s="28"/>
      <c r="F576" s="12" t="str">
        <f t="shared" si="51"/>
        <v/>
      </c>
      <c r="G576" s="12" t="str">
        <f t="shared" si="52"/>
        <v/>
      </c>
      <c r="H576" s="33" t="str">
        <f t="shared" si="53"/>
        <v/>
      </c>
    </row>
    <row r="577" spans="1:8" x14ac:dyDescent="0.25">
      <c r="A577" s="9" t="str">
        <f t="shared" si="54"/>
        <v/>
      </c>
      <c r="B577" s="10" t="str">
        <f>IF($D$10="End of the Period",IF(A577="","",IF(OR(payment_frequency="Weekly",payment_frequency="Bi-weekly",payment_frequency="Semi-monthly"),first_payment_date+A577*VLOOKUP(payment_frequency,periodic_table,2,0),EDATE(first_payment_date,A577*VLOOKUP(payment_frequency,periodic_table,2,0)))),IF(A577="","",IF(OR(payment_frequency="Weekly",payment_frequency="Bi-weekly",payment_frequency="Semi-monthly"),first_payment_date+(A577-1)*VLOOKUP(payment_frequency,periodic_table,2,0),EDATE(first_payment_date,(A577-1)*VLOOKUP(payment_frequency,periodic_table,2,0)))))</f>
        <v/>
      </c>
      <c r="C577" s="12" t="str">
        <f t="shared" si="49"/>
        <v/>
      </c>
      <c r="D577" s="27">
        <f t="shared" si="50"/>
        <v>0</v>
      </c>
      <c r="E577" s="28"/>
      <c r="F577" s="12" t="str">
        <f t="shared" si="51"/>
        <v/>
      </c>
      <c r="G577" s="12" t="str">
        <f t="shared" si="52"/>
        <v/>
      </c>
      <c r="H577" s="33" t="str">
        <f t="shared" si="53"/>
        <v/>
      </c>
    </row>
    <row r="578" spans="1:8" x14ac:dyDescent="0.25">
      <c r="A578" s="9" t="str">
        <f t="shared" si="54"/>
        <v/>
      </c>
      <c r="B578" s="10" t="str">
        <f>IF($D$10="End of the Period",IF(A578="","",IF(OR(payment_frequency="Weekly",payment_frequency="Bi-weekly",payment_frequency="Semi-monthly"),first_payment_date+A578*VLOOKUP(payment_frequency,periodic_table,2,0),EDATE(first_payment_date,A578*VLOOKUP(payment_frequency,periodic_table,2,0)))),IF(A578="","",IF(OR(payment_frequency="Weekly",payment_frequency="Bi-weekly",payment_frequency="Semi-monthly"),first_payment_date+(A578-1)*VLOOKUP(payment_frequency,periodic_table,2,0),EDATE(first_payment_date,(A578-1)*VLOOKUP(payment_frequency,periodic_table,2,0)))))</f>
        <v/>
      </c>
      <c r="C578" s="12" t="str">
        <f t="shared" si="49"/>
        <v/>
      </c>
      <c r="D578" s="27">
        <f t="shared" si="50"/>
        <v>0</v>
      </c>
      <c r="E578" s="28"/>
      <c r="F578" s="12" t="str">
        <f t="shared" si="51"/>
        <v/>
      </c>
      <c r="G578" s="12" t="str">
        <f t="shared" si="52"/>
        <v/>
      </c>
      <c r="H578" s="33" t="str">
        <f t="shared" si="53"/>
        <v/>
      </c>
    </row>
    <row r="579" spans="1:8" x14ac:dyDescent="0.25">
      <c r="A579" s="9" t="str">
        <f t="shared" si="54"/>
        <v/>
      </c>
      <c r="B579" s="10" t="str">
        <f>IF($D$10="End of the Period",IF(A579="","",IF(OR(payment_frequency="Weekly",payment_frequency="Bi-weekly",payment_frequency="Semi-monthly"),first_payment_date+A579*VLOOKUP(payment_frequency,periodic_table,2,0),EDATE(first_payment_date,A579*VLOOKUP(payment_frequency,periodic_table,2,0)))),IF(A579="","",IF(OR(payment_frequency="Weekly",payment_frequency="Bi-weekly",payment_frequency="Semi-monthly"),first_payment_date+(A579-1)*VLOOKUP(payment_frequency,periodic_table,2,0),EDATE(first_payment_date,(A579-1)*VLOOKUP(payment_frequency,periodic_table,2,0)))))</f>
        <v/>
      </c>
      <c r="C579" s="12" t="str">
        <f t="shared" si="49"/>
        <v/>
      </c>
      <c r="D579" s="27">
        <f t="shared" si="50"/>
        <v>0</v>
      </c>
      <c r="E579" s="28"/>
      <c r="F579" s="12" t="str">
        <f t="shared" si="51"/>
        <v/>
      </c>
      <c r="G579" s="12" t="str">
        <f t="shared" si="52"/>
        <v/>
      </c>
      <c r="H579" s="33" t="str">
        <f t="shared" si="53"/>
        <v/>
      </c>
    </row>
    <row r="580" spans="1:8" x14ac:dyDescent="0.25">
      <c r="A580" s="9" t="str">
        <f t="shared" si="54"/>
        <v/>
      </c>
      <c r="B580" s="10" t="str">
        <f>IF($D$10="End of the Period",IF(A580="","",IF(OR(payment_frequency="Weekly",payment_frequency="Bi-weekly",payment_frequency="Semi-monthly"),first_payment_date+A580*VLOOKUP(payment_frequency,periodic_table,2,0),EDATE(first_payment_date,A580*VLOOKUP(payment_frequency,periodic_table,2,0)))),IF(A580="","",IF(OR(payment_frequency="Weekly",payment_frequency="Bi-weekly",payment_frequency="Semi-monthly"),first_payment_date+(A580-1)*VLOOKUP(payment_frequency,periodic_table,2,0),EDATE(first_payment_date,(A580-1)*VLOOKUP(payment_frequency,periodic_table,2,0)))))</f>
        <v/>
      </c>
      <c r="C580" s="12" t="str">
        <f t="shared" si="49"/>
        <v/>
      </c>
      <c r="D580" s="27">
        <f t="shared" si="50"/>
        <v>0</v>
      </c>
      <c r="E580" s="28"/>
      <c r="F580" s="12" t="str">
        <f t="shared" si="51"/>
        <v/>
      </c>
      <c r="G580" s="12" t="str">
        <f t="shared" si="52"/>
        <v/>
      </c>
      <c r="H580" s="33" t="str">
        <f t="shared" si="53"/>
        <v/>
      </c>
    </row>
    <row r="581" spans="1:8" x14ac:dyDescent="0.25">
      <c r="A581" s="9" t="str">
        <f t="shared" si="54"/>
        <v/>
      </c>
      <c r="B581" s="10" t="str">
        <f>IF($D$10="End of the Period",IF(A581="","",IF(OR(payment_frequency="Weekly",payment_frequency="Bi-weekly",payment_frequency="Semi-monthly"),first_payment_date+A581*VLOOKUP(payment_frequency,periodic_table,2,0),EDATE(first_payment_date,A581*VLOOKUP(payment_frequency,periodic_table,2,0)))),IF(A581="","",IF(OR(payment_frequency="Weekly",payment_frequency="Bi-weekly",payment_frequency="Semi-monthly"),first_payment_date+(A581-1)*VLOOKUP(payment_frequency,periodic_table,2,0),EDATE(first_payment_date,(A581-1)*VLOOKUP(payment_frequency,periodic_table,2,0)))))</f>
        <v/>
      </c>
      <c r="C581" s="12" t="str">
        <f t="shared" si="49"/>
        <v/>
      </c>
      <c r="D581" s="27">
        <f t="shared" si="50"/>
        <v>0</v>
      </c>
      <c r="E581" s="28"/>
      <c r="F581" s="12" t="str">
        <f t="shared" si="51"/>
        <v/>
      </c>
      <c r="G581" s="12" t="str">
        <f t="shared" si="52"/>
        <v/>
      </c>
      <c r="H581" s="33" t="str">
        <f t="shared" si="53"/>
        <v/>
      </c>
    </row>
    <row r="582" spans="1:8" x14ac:dyDescent="0.25">
      <c r="A582" s="9" t="str">
        <f t="shared" si="54"/>
        <v/>
      </c>
      <c r="B582" s="10" t="str">
        <f>IF($D$10="End of the Period",IF(A582="","",IF(OR(payment_frequency="Weekly",payment_frequency="Bi-weekly",payment_frequency="Semi-monthly"),first_payment_date+A582*VLOOKUP(payment_frequency,periodic_table,2,0),EDATE(first_payment_date,A582*VLOOKUP(payment_frequency,periodic_table,2,0)))),IF(A582="","",IF(OR(payment_frequency="Weekly",payment_frequency="Bi-weekly",payment_frequency="Semi-monthly"),first_payment_date+(A582-1)*VLOOKUP(payment_frequency,periodic_table,2,0),EDATE(first_payment_date,(A582-1)*VLOOKUP(payment_frequency,periodic_table,2,0)))))</f>
        <v/>
      </c>
      <c r="C582" s="12" t="str">
        <f t="shared" si="49"/>
        <v/>
      </c>
      <c r="D582" s="27">
        <f t="shared" si="50"/>
        <v>0</v>
      </c>
      <c r="E582" s="28"/>
      <c r="F582" s="12" t="str">
        <f t="shared" si="51"/>
        <v/>
      </c>
      <c r="G582" s="12" t="str">
        <f t="shared" si="52"/>
        <v/>
      </c>
      <c r="H582" s="33" t="str">
        <f t="shared" si="53"/>
        <v/>
      </c>
    </row>
    <row r="583" spans="1:8" x14ac:dyDescent="0.25">
      <c r="A583" s="9" t="str">
        <f t="shared" si="54"/>
        <v/>
      </c>
      <c r="B583" s="10" t="str">
        <f>IF($D$10="End of the Period",IF(A583="","",IF(OR(payment_frequency="Weekly",payment_frequency="Bi-weekly",payment_frequency="Semi-monthly"),first_payment_date+A583*VLOOKUP(payment_frequency,periodic_table,2,0),EDATE(first_payment_date,A583*VLOOKUP(payment_frequency,periodic_table,2,0)))),IF(A583="","",IF(OR(payment_frequency="Weekly",payment_frequency="Bi-weekly",payment_frequency="Semi-monthly"),first_payment_date+(A583-1)*VLOOKUP(payment_frequency,periodic_table,2,0),EDATE(first_payment_date,(A583-1)*VLOOKUP(payment_frequency,periodic_table,2,0)))))</f>
        <v/>
      </c>
      <c r="C583" s="12" t="str">
        <f t="shared" si="49"/>
        <v/>
      </c>
      <c r="D583" s="27">
        <f t="shared" si="50"/>
        <v>0</v>
      </c>
      <c r="E583" s="28"/>
      <c r="F583" s="12" t="str">
        <f t="shared" si="51"/>
        <v/>
      </c>
      <c r="G583" s="12" t="str">
        <f t="shared" si="52"/>
        <v/>
      </c>
      <c r="H583" s="33" t="str">
        <f t="shared" si="53"/>
        <v/>
      </c>
    </row>
    <row r="584" spans="1:8" x14ac:dyDescent="0.25">
      <c r="A584" s="9" t="str">
        <f t="shared" si="54"/>
        <v/>
      </c>
      <c r="B584" s="10" t="str">
        <f>IF($D$10="End of the Period",IF(A584="","",IF(OR(payment_frequency="Weekly",payment_frequency="Bi-weekly",payment_frequency="Semi-monthly"),first_payment_date+A584*VLOOKUP(payment_frequency,periodic_table,2,0),EDATE(first_payment_date,A584*VLOOKUP(payment_frequency,periodic_table,2,0)))),IF(A584="","",IF(OR(payment_frequency="Weekly",payment_frequency="Bi-weekly",payment_frequency="Semi-monthly"),first_payment_date+(A584-1)*VLOOKUP(payment_frequency,periodic_table,2,0),EDATE(first_payment_date,(A584-1)*VLOOKUP(payment_frequency,periodic_table,2,0)))))</f>
        <v/>
      </c>
      <c r="C584" s="12" t="str">
        <f t="shared" si="49"/>
        <v/>
      </c>
      <c r="D584" s="27">
        <f t="shared" si="50"/>
        <v>0</v>
      </c>
      <c r="E584" s="28"/>
      <c r="F584" s="12" t="str">
        <f t="shared" si="51"/>
        <v/>
      </c>
      <c r="G584" s="12" t="str">
        <f t="shared" si="52"/>
        <v/>
      </c>
      <c r="H584" s="33" t="str">
        <f t="shared" si="53"/>
        <v/>
      </c>
    </row>
    <row r="585" spans="1:8" x14ac:dyDescent="0.25">
      <c r="A585" s="9" t="str">
        <f t="shared" si="54"/>
        <v/>
      </c>
      <c r="B585" s="10" t="str">
        <f>IF($D$10="End of the Period",IF(A585="","",IF(OR(payment_frequency="Weekly",payment_frequency="Bi-weekly",payment_frequency="Semi-monthly"),first_payment_date+A585*VLOOKUP(payment_frequency,periodic_table,2,0),EDATE(first_payment_date,A585*VLOOKUP(payment_frequency,periodic_table,2,0)))),IF(A585="","",IF(OR(payment_frequency="Weekly",payment_frequency="Bi-weekly",payment_frequency="Semi-monthly"),first_payment_date+(A585-1)*VLOOKUP(payment_frequency,periodic_table,2,0),EDATE(first_payment_date,(A585-1)*VLOOKUP(payment_frequency,periodic_table,2,0)))))</f>
        <v/>
      </c>
      <c r="C585" s="12" t="str">
        <f t="shared" si="49"/>
        <v/>
      </c>
      <c r="D585" s="27">
        <f t="shared" si="50"/>
        <v>0</v>
      </c>
      <c r="E585" s="28"/>
      <c r="F585" s="12" t="str">
        <f t="shared" si="51"/>
        <v/>
      </c>
      <c r="G585" s="12" t="str">
        <f t="shared" si="52"/>
        <v/>
      </c>
      <c r="H585" s="33" t="str">
        <f t="shared" si="53"/>
        <v/>
      </c>
    </row>
    <row r="586" spans="1:8" x14ac:dyDescent="0.25">
      <c r="A586" s="9" t="str">
        <f t="shared" si="54"/>
        <v/>
      </c>
      <c r="B586" s="10" t="str">
        <f>IF($D$10="End of the Period",IF(A586="","",IF(OR(payment_frequency="Weekly",payment_frequency="Bi-weekly",payment_frequency="Semi-monthly"),first_payment_date+A586*VLOOKUP(payment_frequency,periodic_table,2,0),EDATE(first_payment_date,A586*VLOOKUP(payment_frequency,periodic_table,2,0)))),IF(A586="","",IF(OR(payment_frequency="Weekly",payment_frequency="Bi-weekly",payment_frequency="Semi-monthly"),first_payment_date+(A586-1)*VLOOKUP(payment_frequency,periodic_table,2,0),EDATE(first_payment_date,(A586-1)*VLOOKUP(payment_frequency,periodic_table,2,0)))))</f>
        <v/>
      </c>
      <c r="C586" s="12" t="str">
        <f t="shared" si="49"/>
        <v/>
      </c>
      <c r="D586" s="27">
        <f t="shared" si="50"/>
        <v>0</v>
      </c>
      <c r="E586" s="28"/>
      <c r="F586" s="12" t="str">
        <f t="shared" si="51"/>
        <v/>
      </c>
      <c r="G586" s="12" t="str">
        <f t="shared" si="52"/>
        <v/>
      </c>
      <c r="H586" s="33" t="str">
        <f t="shared" si="53"/>
        <v/>
      </c>
    </row>
    <row r="587" spans="1:8" x14ac:dyDescent="0.25">
      <c r="A587" s="9" t="str">
        <f t="shared" si="54"/>
        <v/>
      </c>
      <c r="B587" s="10" t="str">
        <f>IF($D$10="End of the Period",IF(A587="","",IF(OR(payment_frequency="Weekly",payment_frequency="Bi-weekly",payment_frequency="Semi-monthly"),first_payment_date+A587*VLOOKUP(payment_frequency,periodic_table,2,0),EDATE(first_payment_date,A587*VLOOKUP(payment_frequency,periodic_table,2,0)))),IF(A587="","",IF(OR(payment_frequency="Weekly",payment_frequency="Bi-weekly",payment_frequency="Semi-monthly"),first_payment_date+(A587-1)*VLOOKUP(payment_frequency,periodic_table,2,0),EDATE(first_payment_date,(A587-1)*VLOOKUP(payment_frequency,periodic_table,2,0)))))</f>
        <v/>
      </c>
      <c r="C587" s="12" t="str">
        <f t="shared" si="49"/>
        <v/>
      </c>
      <c r="D587" s="27">
        <f t="shared" si="50"/>
        <v>0</v>
      </c>
      <c r="E587" s="28"/>
      <c r="F587" s="12" t="str">
        <f t="shared" si="51"/>
        <v/>
      </c>
      <c r="G587" s="12" t="str">
        <f t="shared" si="52"/>
        <v/>
      </c>
      <c r="H587" s="33" t="str">
        <f t="shared" si="53"/>
        <v/>
      </c>
    </row>
    <row r="588" spans="1:8" x14ac:dyDescent="0.25">
      <c r="A588" s="9" t="str">
        <f t="shared" si="54"/>
        <v/>
      </c>
      <c r="B588" s="10" t="str">
        <f>IF($D$10="End of the Period",IF(A588="","",IF(OR(payment_frequency="Weekly",payment_frequency="Bi-weekly",payment_frequency="Semi-monthly"),first_payment_date+A588*VLOOKUP(payment_frequency,periodic_table,2,0),EDATE(first_payment_date,A588*VLOOKUP(payment_frequency,periodic_table,2,0)))),IF(A588="","",IF(OR(payment_frequency="Weekly",payment_frequency="Bi-weekly",payment_frequency="Semi-monthly"),first_payment_date+(A588-1)*VLOOKUP(payment_frequency,periodic_table,2,0),EDATE(first_payment_date,(A588-1)*VLOOKUP(payment_frequency,periodic_table,2,0)))))</f>
        <v/>
      </c>
      <c r="C588" s="12" t="str">
        <f t="shared" si="49"/>
        <v/>
      </c>
      <c r="D588" s="27">
        <f t="shared" si="50"/>
        <v>0</v>
      </c>
      <c r="E588" s="28"/>
      <c r="F588" s="12" t="str">
        <f t="shared" si="51"/>
        <v/>
      </c>
      <c r="G588" s="12" t="str">
        <f t="shared" si="52"/>
        <v/>
      </c>
      <c r="H588" s="33" t="str">
        <f t="shared" si="53"/>
        <v/>
      </c>
    </row>
    <row r="589" spans="1:8" x14ac:dyDescent="0.25">
      <c r="A589" s="9" t="str">
        <f t="shared" si="54"/>
        <v/>
      </c>
      <c r="B589" s="10" t="str">
        <f>IF($D$10="End of the Period",IF(A589="","",IF(OR(payment_frequency="Weekly",payment_frequency="Bi-weekly",payment_frequency="Semi-monthly"),first_payment_date+A589*VLOOKUP(payment_frequency,periodic_table,2,0),EDATE(first_payment_date,A589*VLOOKUP(payment_frequency,periodic_table,2,0)))),IF(A589="","",IF(OR(payment_frequency="Weekly",payment_frequency="Bi-weekly",payment_frequency="Semi-monthly"),first_payment_date+(A589-1)*VLOOKUP(payment_frequency,periodic_table,2,0),EDATE(first_payment_date,(A589-1)*VLOOKUP(payment_frequency,periodic_table,2,0)))))</f>
        <v/>
      </c>
      <c r="C589" s="12" t="str">
        <f t="shared" si="49"/>
        <v/>
      </c>
      <c r="D589" s="27">
        <f t="shared" si="50"/>
        <v>0</v>
      </c>
      <c r="E589" s="28"/>
      <c r="F589" s="12" t="str">
        <f t="shared" si="51"/>
        <v/>
      </c>
      <c r="G589" s="12" t="str">
        <f t="shared" si="52"/>
        <v/>
      </c>
      <c r="H589" s="33" t="str">
        <f t="shared" si="53"/>
        <v/>
      </c>
    </row>
    <row r="590" spans="1:8" x14ac:dyDescent="0.25">
      <c r="A590" s="9" t="str">
        <f t="shared" si="54"/>
        <v/>
      </c>
      <c r="B590" s="10" t="str">
        <f>IF($D$10="End of the Period",IF(A590="","",IF(OR(payment_frequency="Weekly",payment_frequency="Bi-weekly",payment_frequency="Semi-monthly"),first_payment_date+A590*VLOOKUP(payment_frequency,periodic_table,2,0),EDATE(first_payment_date,A590*VLOOKUP(payment_frequency,periodic_table,2,0)))),IF(A590="","",IF(OR(payment_frequency="Weekly",payment_frequency="Bi-weekly",payment_frequency="Semi-monthly"),first_payment_date+(A590-1)*VLOOKUP(payment_frequency,periodic_table,2,0),EDATE(first_payment_date,(A590-1)*VLOOKUP(payment_frequency,periodic_table,2,0)))))</f>
        <v/>
      </c>
      <c r="C590" s="12" t="str">
        <f t="shared" si="49"/>
        <v/>
      </c>
      <c r="D590" s="27">
        <f t="shared" si="50"/>
        <v>0</v>
      </c>
      <c r="E590" s="28"/>
      <c r="F590" s="12" t="str">
        <f t="shared" si="51"/>
        <v/>
      </c>
      <c r="G590" s="12" t="str">
        <f t="shared" si="52"/>
        <v/>
      </c>
      <c r="H590" s="33" t="str">
        <f t="shared" si="53"/>
        <v/>
      </c>
    </row>
    <row r="591" spans="1:8" x14ac:dyDescent="0.25">
      <c r="A591" s="9" t="str">
        <f t="shared" si="54"/>
        <v/>
      </c>
      <c r="B591" s="10" t="str">
        <f>IF($D$10="End of the Period",IF(A591="","",IF(OR(payment_frequency="Weekly",payment_frequency="Bi-weekly",payment_frequency="Semi-monthly"),first_payment_date+A591*VLOOKUP(payment_frequency,periodic_table,2,0),EDATE(first_payment_date,A591*VLOOKUP(payment_frequency,periodic_table,2,0)))),IF(A591="","",IF(OR(payment_frequency="Weekly",payment_frequency="Bi-weekly",payment_frequency="Semi-monthly"),first_payment_date+(A591-1)*VLOOKUP(payment_frequency,periodic_table,2,0),EDATE(first_payment_date,(A591-1)*VLOOKUP(payment_frequency,periodic_table,2,0)))))</f>
        <v/>
      </c>
      <c r="C591" s="12" t="str">
        <f t="shared" si="49"/>
        <v/>
      </c>
      <c r="D591" s="27">
        <f t="shared" si="50"/>
        <v>0</v>
      </c>
      <c r="E591" s="28"/>
      <c r="F591" s="12" t="str">
        <f t="shared" si="51"/>
        <v/>
      </c>
      <c r="G591" s="12" t="str">
        <f t="shared" si="52"/>
        <v/>
      </c>
      <c r="H591" s="33" t="str">
        <f t="shared" si="53"/>
        <v/>
      </c>
    </row>
    <row r="592" spans="1:8" x14ac:dyDescent="0.25">
      <c r="A592" s="9" t="str">
        <f t="shared" si="54"/>
        <v/>
      </c>
      <c r="B592" s="10" t="str">
        <f>IF($D$10="End of the Period",IF(A592="","",IF(OR(payment_frequency="Weekly",payment_frequency="Bi-weekly",payment_frequency="Semi-monthly"),first_payment_date+A592*VLOOKUP(payment_frequency,periodic_table,2,0),EDATE(first_payment_date,A592*VLOOKUP(payment_frequency,periodic_table,2,0)))),IF(A592="","",IF(OR(payment_frequency="Weekly",payment_frequency="Bi-weekly",payment_frequency="Semi-monthly"),first_payment_date+(A592-1)*VLOOKUP(payment_frequency,periodic_table,2,0),EDATE(first_payment_date,(A592-1)*VLOOKUP(payment_frequency,periodic_table,2,0)))))</f>
        <v/>
      </c>
      <c r="C592" s="12" t="str">
        <f t="shared" si="49"/>
        <v/>
      </c>
      <c r="D592" s="27">
        <f t="shared" si="50"/>
        <v>0</v>
      </c>
      <c r="E592" s="28"/>
      <c r="F592" s="12" t="str">
        <f t="shared" si="51"/>
        <v/>
      </c>
      <c r="G592" s="12" t="str">
        <f t="shared" si="52"/>
        <v/>
      </c>
      <c r="H592" s="33" t="str">
        <f t="shared" si="53"/>
        <v/>
      </c>
    </row>
    <row r="593" spans="1:8" x14ac:dyDescent="0.25">
      <c r="A593" s="9" t="str">
        <f t="shared" si="54"/>
        <v/>
      </c>
      <c r="B593" s="10" t="str">
        <f>IF($D$10="End of the Period",IF(A593="","",IF(OR(payment_frequency="Weekly",payment_frequency="Bi-weekly",payment_frequency="Semi-monthly"),first_payment_date+A593*VLOOKUP(payment_frequency,periodic_table,2,0),EDATE(first_payment_date,A593*VLOOKUP(payment_frequency,periodic_table,2,0)))),IF(A593="","",IF(OR(payment_frequency="Weekly",payment_frequency="Bi-weekly",payment_frequency="Semi-monthly"),first_payment_date+(A593-1)*VLOOKUP(payment_frequency,periodic_table,2,0),EDATE(first_payment_date,(A593-1)*VLOOKUP(payment_frequency,periodic_table,2,0)))))</f>
        <v/>
      </c>
      <c r="C593" s="12" t="str">
        <f t="shared" si="49"/>
        <v/>
      </c>
      <c r="D593" s="27">
        <f t="shared" si="50"/>
        <v>0</v>
      </c>
      <c r="E593" s="28"/>
      <c r="F593" s="12" t="str">
        <f t="shared" si="51"/>
        <v/>
      </c>
      <c r="G593" s="12" t="str">
        <f t="shared" si="52"/>
        <v/>
      </c>
      <c r="H593" s="33" t="str">
        <f t="shared" si="53"/>
        <v/>
      </c>
    </row>
    <row r="594" spans="1:8" x14ac:dyDescent="0.25">
      <c r="A594" s="9" t="str">
        <f t="shared" si="54"/>
        <v/>
      </c>
      <c r="B594" s="10" t="str">
        <f>IF($D$10="End of the Period",IF(A594="","",IF(OR(payment_frequency="Weekly",payment_frequency="Bi-weekly",payment_frequency="Semi-monthly"),first_payment_date+A594*VLOOKUP(payment_frequency,periodic_table,2,0),EDATE(first_payment_date,A594*VLOOKUP(payment_frequency,periodic_table,2,0)))),IF(A594="","",IF(OR(payment_frequency="Weekly",payment_frequency="Bi-weekly",payment_frequency="Semi-monthly"),first_payment_date+(A594-1)*VLOOKUP(payment_frequency,periodic_table,2,0),EDATE(first_payment_date,(A594-1)*VLOOKUP(payment_frequency,periodic_table,2,0)))))</f>
        <v/>
      </c>
      <c r="C594" s="12" t="str">
        <f t="shared" si="49"/>
        <v/>
      </c>
      <c r="D594" s="27">
        <f t="shared" si="50"/>
        <v>0</v>
      </c>
      <c r="E594" s="28"/>
      <c r="F594" s="12" t="str">
        <f t="shared" si="51"/>
        <v/>
      </c>
      <c r="G594" s="12" t="str">
        <f t="shared" si="52"/>
        <v/>
      </c>
      <c r="H594" s="33" t="str">
        <f t="shared" si="53"/>
        <v/>
      </c>
    </row>
    <row r="595" spans="1:8" x14ac:dyDescent="0.25">
      <c r="A595" s="9" t="str">
        <f t="shared" si="54"/>
        <v/>
      </c>
      <c r="B595" s="10" t="str">
        <f>IF($D$10="End of the Period",IF(A595="","",IF(OR(payment_frequency="Weekly",payment_frequency="Bi-weekly",payment_frequency="Semi-monthly"),first_payment_date+A595*VLOOKUP(payment_frequency,periodic_table,2,0),EDATE(first_payment_date,A595*VLOOKUP(payment_frequency,periodic_table,2,0)))),IF(A595="","",IF(OR(payment_frequency="Weekly",payment_frequency="Bi-weekly",payment_frequency="Semi-monthly"),first_payment_date+(A595-1)*VLOOKUP(payment_frequency,periodic_table,2,0),EDATE(first_payment_date,(A595-1)*VLOOKUP(payment_frequency,periodic_table,2,0)))))</f>
        <v/>
      </c>
      <c r="C595" s="12" t="str">
        <f t="shared" si="49"/>
        <v/>
      </c>
      <c r="D595" s="27">
        <f t="shared" si="50"/>
        <v>0</v>
      </c>
      <c r="E595" s="28"/>
      <c r="F595" s="12" t="str">
        <f t="shared" si="51"/>
        <v/>
      </c>
      <c r="G595" s="12" t="str">
        <f t="shared" si="52"/>
        <v/>
      </c>
      <c r="H595" s="33" t="str">
        <f t="shared" si="53"/>
        <v/>
      </c>
    </row>
    <row r="596" spans="1:8" x14ac:dyDescent="0.25">
      <c r="A596" s="9" t="str">
        <f t="shared" si="54"/>
        <v/>
      </c>
      <c r="B596" s="10" t="str">
        <f>IF($D$10="End of the Period",IF(A596="","",IF(OR(payment_frequency="Weekly",payment_frequency="Bi-weekly",payment_frequency="Semi-monthly"),first_payment_date+A596*VLOOKUP(payment_frequency,periodic_table,2,0),EDATE(first_payment_date,A596*VLOOKUP(payment_frequency,periodic_table,2,0)))),IF(A596="","",IF(OR(payment_frequency="Weekly",payment_frequency="Bi-weekly",payment_frequency="Semi-monthly"),first_payment_date+(A596-1)*VLOOKUP(payment_frequency,periodic_table,2,0),EDATE(first_payment_date,(A596-1)*VLOOKUP(payment_frequency,periodic_table,2,0)))))</f>
        <v/>
      </c>
      <c r="C596" s="12" t="str">
        <f t="shared" si="49"/>
        <v/>
      </c>
      <c r="D596" s="27">
        <f t="shared" si="50"/>
        <v>0</v>
      </c>
      <c r="E596" s="28"/>
      <c r="F596" s="12" t="str">
        <f t="shared" si="51"/>
        <v/>
      </c>
      <c r="G596" s="12" t="str">
        <f t="shared" si="52"/>
        <v/>
      </c>
      <c r="H596" s="33" t="str">
        <f t="shared" si="53"/>
        <v/>
      </c>
    </row>
    <row r="597" spans="1:8" x14ac:dyDescent="0.25">
      <c r="A597" s="9" t="str">
        <f t="shared" si="54"/>
        <v/>
      </c>
      <c r="B597" s="10" t="str">
        <f>IF($D$10="End of the Period",IF(A597="","",IF(OR(payment_frequency="Weekly",payment_frequency="Bi-weekly",payment_frequency="Semi-monthly"),first_payment_date+A597*VLOOKUP(payment_frequency,periodic_table,2,0),EDATE(first_payment_date,A597*VLOOKUP(payment_frequency,periodic_table,2,0)))),IF(A597="","",IF(OR(payment_frequency="Weekly",payment_frequency="Bi-weekly",payment_frequency="Semi-monthly"),first_payment_date+(A597-1)*VLOOKUP(payment_frequency,periodic_table,2,0),EDATE(first_payment_date,(A597-1)*VLOOKUP(payment_frequency,periodic_table,2,0)))))</f>
        <v/>
      </c>
      <c r="C597" s="12" t="str">
        <f t="shared" si="49"/>
        <v/>
      </c>
      <c r="D597" s="27">
        <f t="shared" si="50"/>
        <v>0</v>
      </c>
      <c r="E597" s="28"/>
      <c r="F597" s="12" t="str">
        <f t="shared" si="51"/>
        <v/>
      </c>
      <c r="G597" s="12" t="str">
        <f t="shared" si="52"/>
        <v/>
      </c>
      <c r="H597" s="33" t="str">
        <f t="shared" si="53"/>
        <v/>
      </c>
    </row>
    <row r="598" spans="1:8" x14ac:dyDescent="0.25">
      <c r="A598" s="9" t="str">
        <f t="shared" si="54"/>
        <v/>
      </c>
      <c r="B598" s="10" t="str">
        <f>IF($D$10="End of the Period",IF(A598="","",IF(OR(payment_frequency="Weekly",payment_frequency="Bi-weekly",payment_frequency="Semi-monthly"),first_payment_date+A598*VLOOKUP(payment_frequency,periodic_table,2,0),EDATE(first_payment_date,A598*VLOOKUP(payment_frequency,periodic_table,2,0)))),IF(A598="","",IF(OR(payment_frequency="Weekly",payment_frequency="Bi-weekly",payment_frequency="Semi-monthly"),first_payment_date+(A598-1)*VLOOKUP(payment_frequency,periodic_table,2,0),EDATE(first_payment_date,(A598-1)*VLOOKUP(payment_frequency,periodic_table,2,0)))))</f>
        <v/>
      </c>
      <c r="C598" s="12" t="str">
        <f t="shared" si="49"/>
        <v/>
      </c>
      <c r="D598" s="27">
        <f t="shared" si="50"/>
        <v>0</v>
      </c>
      <c r="E598" s="28"/>
      <c r="F598" s="12" t="str">
        <f t="shared" si="51"/>
        <v/>
      </c>
      <c r="G598" s="12" t="str">
        <f t="shared" si="52"/>
        <v/>
      </c>
      <c r="H598" s="33" t="str">
        <f t="shared" si="53"/>
        <v/>
      </c>
    </row>
    <row r="599" spans="1:8" x14ac:dyDescent="0.25">
      <c r="A599" s="9" t="str">
        <f t="shared" si="54"/>
        <v/>
      </c>
      <c r="B599" s="10" t="str">
        <f>IF($D$10="End of the Period",IF(A599="","",IF(OR(payment_frequency="Weekly",payment_frequency="Bi-weekly",payment_frequency="Semi-monthly"),first_payment_date+A599*VLOOKUP(payment_frequency,periodic_table,2,0),EDATE(first_payment_date,A599*VLOOKUP(payment_frequency,periodic_table,2,0)))),IF(A599="","",IF(OR(payment_frequency="Weekly",payment_frequency="Bi-weekly",payment_frequency="Semi-monthly"),first_payment_date+(A599-1)*VLOOKUP(payment_frequency,periodic_table,2,0),EDATE(first_payment_date,(A599-1)*VLOOKUP(payment_frequency,periodic_table,2,0)))))</f>
        <v/>
      </c>
      <c r="C599" s="12" t="str">
        <f t="shared" si="49"/>
        <v/>
      </c>
      <c r="D599" s="27">
        <f t="shared" si="50"/>
        <v>0</v>
      </c>
      <c r="E599" s="28"/>
      <c r="F599" s="12" t="str">
        <f t="shared" si="51"/>
        <v/>
      </c>
      <c r="G599" s="12" t="str">
        <f t="shared" si="52"/>
        <v/>
      </c>
      <c r="H599" s="33" t="str">
        <f t="shared" si="53"/>
        <v/>
      </c>
    </row>
    <row r="600" spans="1:8" x14ac:dyDescent="0.25">
      <c r="A600" s="9" t="str">
        <f t="shared" si="54"/>
        <v/>
      </c>
      <c r="B600" s="10" t="str">
        <f>IF($D$10="End of the Period",IF(A600="","",IF(OR(payment_frequency="Weekly",payment_frequency="Bi-weekly",payment_frequency="Semi-monthly"),first_payment_date+A600*VLOOKUP(payment_frequency,periodic_table,2,0),EDATE(first_payment_date,A600*VLOOKUP(payment_frequency,periodic_table,2,0)))),IF(A600="","",IF(OR(payment_frequency="Weekly",payment_frequency="Bi-weekly",payment_frequency="Semi-monthly"),first_payment_date+(A600-1)*VLOOKUP(payment_frequency,periodic_table,2,0),EDATE(first_payment_date,(A600-1)*VLOOKUP(payment_frequency,periodic_table,2,0)))))</f>
        <v/>
      </c>
      <c r="C600" s="12" t="str">
        <f t="shared" ref="C600:C663" si="55">IF(A600="","",IF(H599&lt;payment,H599*(1+rate),payment))</f>
        <v/>
      </c>
      <c r="D600" s="27">
        <f t="shared" ref="D600:D663" si="56">IFERROR(IF(H599-C600&lt;$D$13,0,IF(A600=$D$15,$D$13,IF(A600&lt;$D$15,0,IF(MOD(A600-$D$15,$D$18)=0,$D$13,0)))),0)</f>
        <v>0</v>
      </c>
      <c r="E600" s="28"/>
      <c r="F600" s="12" t="str">
        <f t="shared" ref="F600:F663" si="57">IF(AND(payment_type=1,A600=1),0,IF(A600="","",H599*rate))</f>
        <v/>
      </c>
      <c r="G600" s="12" t="str">
        <f t="shared" si="52"/>
        <v/>
      </c>
      <c r="H600" s="33" t="str">
        <f t="shared" si="53"/>
        <v/>
      </c>
    </row>
    <row r="601" spans="1:8" x14ac:dyDescent="0.25">
      <c r="A601" s="9" t="str">
        <f t="shared" si="54"/>
        <v/>
      </c>
      <c r="B601" s="10" t="str">
        <f>IF($D$10="End of the Period",IF(A601="","",IF(OR(payment_frequency="Weekly",payment_frequency="Bi-weekly",payment_frequency="Semi-monthly"),first_payment_date+A601*VLOOKUP(payment_frequency,periodic_table,2,0),EDATE(first_payment_date,A601*VLOOKUP(payment_frequency,periodic_table,2,0)))),IF(A601="","",IF(OR(payment_frequency="Weekly",payment_frequency="Bi-weekly",payment_frequency="Semi-monthly"),first_payment_date+(A601-1)*VLOOKUP(payment_frequency,periodic_table,2,0),EDATE(first_payment_date,(A601-1)*VLOOKUP(payment_frequency,periodic_table,2,0)))))</f>
        <v/>
      </c>
      <c r="C601" s="12" t="str">
        <f t="shared" si="55"/>
        <v/>
      </c>
      <c r="D601" s="27">
        <f t="shared" si="56"/>
        <v>0</v>
      </c>
      <c r="E601" s="28"/>
      <c r="F601" s="12" t="str">
        <f t="shared" si="57"/>
        <v/>
      </c>
      <c r="G601" s="12" t="str">
        <f t="shared" ref="G601:G664" si="58">IF(A601="","",C601-F601+D601+E601)</f>
        <v/>
      </c>
      <c r="H601" s="33" t="str">
        <f t="shared" ref="H601:H664" si="59">IFERROR(IF(G601&lt;=0,"",H600-G601),"")</f>
        <v/>
      </c>
    </row>
    <row r="602" spans="1:8" x14ac:dyDescent="0.25">
      <c r="A602" s="9" t="str">
        <f t="shared" si="54"/>
        <v/>
      </c>
      <c r="B602" s="10" t="str">
        <f>IF($D$10="End of the Period",IF(A602="","",IF(OR(payment_frequency="Weekly",payment_frequency="Bi-weekly",payment_frequency="Semi-monthly"),first_payment_date+A602*VLOOKUP(payment_frequency,periodic_table,2,0),EDATE(first_payment_date,A602*VLOOKUP(payment_frequency,periodic_table,2,0)))),IF(A602="","",IF(OR(payment_frequency="Weekly",payment_frequency="Bi-weekly",payment_frequency="Semi-monthly"),first_payment_date+(A602-1)*VLOOKUP(payment_frequency,periodic_table,2,0),EDATE(first_payment_date,(A602-1)*VLOOKUP(payment_frequency,periodic_table,2,0)))))</f>
        <v/>
      </c>
      <c r="C602" s="12" t="str">
        <f t="shared" si="55"/>
        <v/>
      </c>
      <c r="D602" s="27">
        <f t="shared" si="56"/>
        <v>0</v>
      </c>
      <c r="E602" s="28"/>
      <c r="F602" s="12" t="str">
        <f t="shared" si="57"/>
        <v/>
      </c>
      <c r="G602" s="12" t="str">
        <f t="shared" si="58"/>
        <v/>
      </c>
      <c r="H602" s="33" t="str">
        <f t="shared" si="59"/>
        <v/>
      </c>
    </row>
    <row r="603" spans="1:8" x14ac:dyDescent="0.25">
      <c r="A603" s="9" t="str">
        <f t="shared" si="54"/>
        <v/>
      </c>
      <c r="B603" s="10" t="str">
        <f>IF($D$10="End of the Period",IF(A603="","",IF(OR(payment_frequency="Weekly",payment_frequency="Bi-weekly",payment_frequency="Semi-monthly"),first_payment_date+A603*VLOOKUP(payment_frequency,periodic_table,2,0),EDATE(first_payment_date,A603*VLOOKUP(payment_frequency,periodic_table,2,0)))),IF(A603="","",IF(OR(payment_frequency="Weekly",payment_frequency="Bi-weekly",payment_frequency="Semi-monthly"),first_payment_date+(A603-1)*VLOOKUP(payment_frequency,periodic_table,2,0),EDATE(first_payment_date,(A603-1)*VLOOKUP(payment_frequency,periodic_table,2,0)))))</f>
        <v/>
      </c>
      <c r="C603" s="12" t="str">
        <f t="shared" si="55"/>
        <v/>
      </c>
      <c r="D603" s="27">
        <f t="shared" si="56"/>
        <v>0</v>
      </c>
      <c r="E603" s="28"/>
      <c r="F603" s="12" t="str">
        <f t="shared" si="57"/>
        <v/>
      </c>
      <c r="G603" s="12" t="str">
        <f t="shared" si="58"/>
        <v/>
      </c>
      <c r="H603" s="33" t="str">
        <f t="shared" si="59"/>
        <v/>
      </c>
    </row>
    <row r="604" spans="1:8" x14ac:dyDescent="0.25">
      <c r="A604" s="9" t="str">
        <f t="shared" si="54"/>
        <v/>
      </c>
      <c r="B604" s="10" t="str">
        <f>IF($D$10="End of the Period",IF(A604="","",IF(OR(payment_frequency="Weekly",payment_frequency="Bi-weekly",payment_frequency="Semi-monthly"),first_payment_date+A604*VLOOKUP(payment_frequency,periodic_table,2,0),EDATE(first_payment_date,A604*VLOOKUP(payment_frequency,periodic_table,2,0)))),IF(A604="","",IF(OR(payment_frequency="Weekly",payment_frequency="Bi-weekly",payment_frequency="Semi-monthly"),first_payment_date+(A604-1)*VLOOKUP(payment_frequency,periodic_table,2,0),EDATE(first_payment_date,(A604-1)*VLOOKUP(payment_frequency,periodic_table,2,0)))))</f>
        <v/>
      </c>
      <c r="C604" s="12" t="str">
        <f t="shared" si="55"/>
        <v/>
      </c>
      <c r="D604" s="27">
        <f t="shared" si="56"/>
        <v>0</v>
      </c>
      <c r="E604" s="28"/>
      <c r="F604" s="12" t="str">
        <f t="shared" si="57"/>
        <v/>
      </c>
      <c r="G604" s="12" t="str">
        <f t="shared" si="58"/>
        <v/>
      </c>
      <c r="H604" s="33" t="str">
        <f t="shared" si="59"/>
        <v/>
      </c>
    </row>
    <row r="605" spans="1:8" x14ac:dyDescent="0.25">
      <c r="A605" s="9" t="str">
        <f t="shared" si="54"/>
        <v/>
      </c>
      <c r="B605" s="10" t="str">
        <f>IF($D$10="End of the Period",IF(A605="","",IF(OR(payment_frequency="Weekly",payment_frequency="Bi-weekly",payment_frequency="Semi-monthly"),first_payment_date+A605*VLOOKUP(payment_frequency,periodic_table,2,0),EDATE(first_payment_date,A605*VLOOKUP(payment_frequency,periodic_table,2,0)))),IF(A605="","",IF(OR(payment_frequency="Weekly",payment_frequency="Bi-weekly",payment_frequency="Semi-monthly"),first_payment_date+(A605-1)*VLOOKUP(payment_frequency,periodic_table,2,0),EDATE(first_payment_date,(A605-1)*VLOOKUP(payment_frequency,periodic_table,2,0)))))</f>
        <v/>
      </c>
      <c r="C605" s="12" t="str">
        <f t="shared" si="55"/>
        <v/>
      </c>
      <c r="D605" s="27">
        <f t="shared" si="56"/>
        <v>0</v>
      </c>
      <c r="E605" s="28"/>
      <c r="F605" s="12" t="str">
        <f t="shared" si="57"/>
        <v/>
      </c>
      <c r="G605" s="12" t="str">
        <f t="shared" si="58"/>
        <v/>
      </c>
      <c r="H605" s="33" t="str">
        <f t="shared" si="59"/>
        <v/>
      </c>
    </row>
    <row r="606" spans="1:8" x14ac:dyDescent="0.25">
      <c r="A606" s="9" t="str">
        <f t="shared" si="54"/>
        <v/>
      </c>
      <c r="B606" s="10" t="str">
        <f>IF($D$10="End of the Period",IF(A606="","",IF(OR(payment_frequency="Weekly",payment_frequency="Bi-weekly",payment_frequency="Semi-monthly"),first_payment_date+A606*VLOOKUP(payment_frequency,periodic_table,2,0),EDATE(first_payment_date,A606*VLOOKUP(payment_frequency,periodic_table,2,0)))),IF(A606="","",IF(OR(payment_frequency="Weekly",payment_frequency="Bi-weekly",payment_frequency="Semi-monthly"),first_payment_date+(A606-1)*VLOOKUP(payment_frequency,periodic_table,2,0),EDATE(first_payment_date,(A606-1)*VLOOKUP(payment_frequency,periodic_table,2,0)))))</f>
        <v/>
      </c>
      <c r="C606" s="12" t="str">
        <f t="shared" si="55"/>
        <v/>
      </c>
      <c r="D606" s="27">
        <f t="shared" si="56"/>
        <v>0</v>
      </c>
      <c r="E606" s="28"/>
      <c r="F606" s="12" t="str">
        <f t="shared" si="57"/>
        <v/>
      </c>
      <c r="G606" s="12" t="str">
        <f t="shared" si="58"/>
        <v/>
      </c>
      <c r="H606" s="33" t="str">
        <f t="shared" si="59"/>
        <v/>
      </c>
    </row>
    <row r="607" spans="1:8" x14ac:dyDescent="0.25">
      <c r="A607" s="9" t="str">
        <f t="shared" si="54"/>
        <v/>
      </c>
      <c r="B607" s="10" t="str">
        <f>IF($D$10="End of the Period",IF(A607="","",IF(OR(payment_frequency="Weekly",payment_frequency="Bi-weekly",payment_frequency="Semi-monthly"),first_payment_date+A607*VLOOKUP(payment_frequency,periodic_table,2,0),EDATE(first_payment_date,A607*VLOOKUP(payment_frequency,periodic_table,2,0)))),IF(A607="","",IF(OR(payment_frequency="Weekly",payment_frequency="Bi-weekly",payment_frequency="Semi-monthly"),first_payment_date+(A607-1)*VLOOKUP(payment_frequency,periodic_table,2,0),EDATE(first_payment_date,(A607-1)*VLOOKUP(payment_frequency,periodic_table,2,0)))))</f>
        <v/>
      </c>
      <c r="C607" s="12" t="str">
        <f t="shared" si="55"/>
        <v/>
      </c>
      <c r="D607" s="27">
        <f t="shared" si="56"/>
        <v>0</v>
      </c>
      <c r="E607" s="28"/>
      <c r="F607" s="12" t="str">
        <f t="shared" si="57"/>
        <v/>
      </c>
      <c r="G607" s="12" t="str">
        <f t="shared" si="58"/>
        <v/>
      </c>
      <c r="H607" s="33" t="str">
        <f t="shared" si="59"/>
        <v/>
      </c>
    </row>
    <row r="608" spans="1:8" x14ac:dyDescent="0.25">
      <c r="A608" s="9" t="str">
        <f t="shared" si="54"/>
        <v/>
      </c>
      <c r="B608" s="10" t="str">
        <f>IF($D$10="End of the Period",IF(A608="","",IF(OR(payment_frequency="Weekly",payment_frequency="Bi-weekly",payment_frequency="Semi-monthly"),first_payment_date+A608*VLOOKUP(payment_frequency,periodic_table,2,0),EDATE(first_payment_date,A608*VLOOKUP(payment_frequency,periodic_table,2,0)))),IF(A608="","",IF(OR(payment_frequency="Weekly",payment_frequency="Bi-weekly",payment_frequency="Semi-monthly"),first_payment_date+(A608-1)*VLOOKUP(payment_frequency,periodic_table,2,0),EDATE(first_payment_date,(A608-1)*VLOOKUP(payment_frequency,periodic_table,2,0)))))</f>
        <v/>
      </c>
      <c r="C608" s="12" t="str">
        <f t="shared" si="55"/>
        <v/>
      </c>
      <c r="D608" s="27">
        <f t="shared" si="56"/>
        <v>0</v>
      </c>
      <c r="E608" s="28"/>
      <c r="F608" s="12" t="str">
        <f t="shared" si="57"/>
        <v/>
      </c>
      <c r="G608" s="12" t="str">
        <f t="shared" si="58"/>
        <v/>
      </c>
      <c r="H608" s="33" t="str">
        <f t="shared" si="59"/>
        <v/>
      </c>
    </row>
    <row r="609" spans="1:8" x14ac:dyDescent="0.25">
      <c r="A609" s="9" t="str">
        <f t="shared" si="54"/>
        <v/>
      </c>
      <c r="B609" s="10" t="str">
        <f>IF($D$10="End of the Period",IF(A609="","",IF(OR(payment_frequency="Weekly",payment_frequency="Bi-weekly",payment_frequency="Semi-monthly"),first_payment_date+A609*VLOOKUP(payment_frequency,periodic_table,2,0),EDATE(first_payment_date,A609*VLOOKUP(payment_frequency,periodic_table,2,0)))),IF(A609="","",IF(OR(payment_frequency="Weekly",payment_frequency="Bi-weekly",payment_frequency="Semi-monthly"),first_payment_date+(A609-1)*VLOOKUP(payment_frequency,periodic_table,2,0),EDATE(first_payment_date,(A609-1)*VLOOKUP(payment_frequency,periodic_table,2,0)))))</f>
        <v/>
      </c>
      <c r="C609" s="12" t="str">
        <f t="shared" si="55"/>
        <v/>
      </c>
      <c r="D609" s="27">
        <f t="shared" si="56"/>
        <v>0</v>
      </c>
      <c r="E609" s="28"/>
      <c r="F609" s="12" t="str">
        <f t="shared" si="57"/>
        <v/>
      </c>
      <c r="G609" s="12" t="str">
        <f t="shared" si="58"/>
        <v/>
      </c>
      <c r="H609" s="33" t="str">
        <f t="shared" si="59"/>
        <v/>
      </c>
    </row>
    <row r="610" spans="1:8" x14ac:dyDescent="0.25">
      <c r="A610" s="9" t="str">
        <f t="shared" si="54"/>
        <v/>
      </c>
      <c r="B610" s="10" t="str">
        <f>IF($D$10="End of the Period",IF(A610="","",IF(OR(payment_frequency="Weekly",payment_frequency="Bi-weekly",payment_frequency="Semi-monthly"),first_payment_date+A610*VLOOKUP(payment_frequency,periodic_table,2,0),EDATE(first_payment_date,A610*VLOOKUP(payment_frequency,periodic_table,2,0)))),IF(A610="","",IF(OR(payment_frequency="Weekly",payment_frequency="Bi-weekly",payment_frequency="Semi-monthly"),first_payment_date+(A610-1)*VLOOKUP(payment_frequency,periodic_table,2,0),EDATE(first_payment_date,(A610-1)*VLOOKUP(payment_frequency,periodic_table,2,0)))))</f>
        <v/>
      </c>
      <c r="C610" s="12" t="str">
        <f t="shared" si="55"/>
        <v/>
      </c>
      <c r="D610" s="27">
        <f t="shared" si="56"/>
        <v>0</v>
      </c>
      <c r="E610" s="28"/>
      <c r="F610" s="12" t="str">
        <f t="shared" si="57"/>
        <v/>
      </c>
      <c r="G610" s="12" t="str">
        <f t="shared" si="58"/>
        <v/>
      </c>
      <c r="H610" s="33" t="str">
        <f t="shared" si="59"/>
        <v/>
      </c>
    </row>
    <row r="611" spans="1:8" x14ac:dyDescent="0.25">
      <c r="A611" s="9" t="str">
        <f t="shared" si="54"/>
        <v/>
      </c>
      <c r="B611" s="10" t="str">
        <f>IF($D$10="End of the Period",IF(A611="","",IF(OR(payment_frequency="Weekly",payment_frequency="Bi-weekly",payment_frequency="Semi-monthly"),first_payment_date+A611*VLOOKUP(payment_frequency,periodic_table,2,0),EDATE(first_payment_date,A611*VLOOKUP(payment_frequency,periodic_table,2,0)))),IF(A611="","",IF(OR(payment_frequency="Weekly",payment_frequency="Bi-weekly",payment_frequency="Semi-monthly"),first_payment_date+(A611-1)*VLOOKUP(payment_frequency,periodic_table,2,0),EDATE(first_payment_date,(A611-1)*VLOOKUP(payment_frequency,periodic_table,2,0)))))</f>
        <v/>
      </c>
      <c r="C611" s="12" t="str">
        <f t="shared" si="55"/>
        <v/>
      </c>
      <c r="D611" s="27">
        <f t="shared" si="56"/>
        <v>0</v>
      </c>
      <c r="E611" s="28"/>
      <c r="F611" s="12" t="str">
        <f t="shared" si="57"/>
        <v/>
      </c>
      <c r="G611" s="12" t="str">
        <f t="shared" si="58"/>
        <v/>
      </c>
      <c r="H611" s="33" t="str">
        <f t="shared" si="59"/>
        <v/>
      </c>
    </row>
    <row r="612" spans="1:8" x14ac:dyDescent="0.25">
      <c r="A612" s="9" t="str">
        <f t="shared" si="54"/>
        <v/>
      </c>
      <c r="B612" s="10" t="str">
        <f>IF($D$10="End of the Period",IF(A612="","",IF(OR(payment_frequency="Weekly",payment_frequency="Bi-weekly",payment_frequency="Semi-monthly"),first_payment_date+A612*VLOOKUP(payment_frequency,periodic_table,2,0),EDATE(first_payment_date,A612*VLOOKUP(payment_frequency,periodic_table,2,0)))),IF(A612="","",IF(OR(payment_frequency="Weekly",payment_frequency="Bi-weekly",payment_frequency="Semi-monthly"),first_payment_date+(A612-1)*VLOOKUP(payment_frequency,periodic_table,2,0),EDATE(first_payment_date,(A612-1)*VLOOKUP(payment_frequency,periodic_table,2,0)))))</f>
        <v/>
      </c>
      <c r="C612" s="12" t="str">
        <f t="shared" si="55"/>
        <v/>
      </c>
      <c r="D612" s="27">
        <f t="shared" si="56"/>
        <v>0</v>
      </c>
      <c r="E612" s="28"/>
      <c r="F612" s="12" t="str">
        <f t="shared" si="57"/>
        <v/>
      </c>
      <c r="G612" s="12" t="str">
        <f t="shared" si="58"/>
        <v/>
      </c>
      <c r="H612" s="33" t="str">
        <f t="shared" si="59"/>
        <v/>
      </c>
    </row>
    <row r="613" spans="1:8" x14ac:dyDescent="0.25">
      <c r="A613" s="9" t="str">
        <f t="shared" si="54"/>
        <v/>
      </c>
      <c r="B613" s="10" t="str">
        <f>IF($D$10="End of the Period",IF(A613="","",IF(OR(payment_frequency="Weekly",payment_frequency="Bi-weekly",payment_frequency="Semi-monthly"),first_payment_date+A613*VLOOKUP(payment_frequency,periodic_table,2,0),EDATE(first_payment_date,A613*VLOOKUP(payment_frequency,periodic_table,2,0)))),IF(A613="","",IF(OR(payment_frequency="Weekly",payment_frequency="Bi-weekly",payment_frequency="Semi-monthly"),first_payment_date+(A613-1)*VLOOKUP(payment_frequency,periodic_table,2,0),EDATE(first_payment_date,(A613-1)*VLOOKUP(payment_frequency,periodic_table,2,0)))))</f>
        <v/>
      </c>
      <c r="C613" s="12" t="str">
        <f t="shared" si="55"/>
        <v/>
      </c>
      <c r="D613" s="27">
        <f t="shared" si="56"/>
        <v>0</v>
      </c>
      <c r="E613" s="28"/>
      <c r="F613" s="12" t="str">
        <f t="shared" si="57"/>
        <v/>
      </c>
      <c r="G613" s="12" t="str">
        <f t="shared" si="58"/>
        <v/>
      </c>
      <c r="H613" s="33" t="str">
        <f t="shared" si="59"/>
        <v/>
      </c>
    </row>
    <row r="614" spans="1:8" x14ac:dyDescent="0.25">
      <c r="A614" s="9" t="str">
        <f t="shared" si="54"/>
        <v/>
      </c>
      <c r="B614" s="10" t="str">
        <f>IF($D$10="End of the Period",IF(A614="","",IF(OR(payment_frequency="Weekly",payment_frequency="Bi-weekly",payment_frequency="Semi-monthly"),first_payment_date+A614*VLOOKUP(payment_frequency,periodic_table,2,0),EDATE(first_payment_date,A614*VLOOKUP(payment_frequency,periodic_table,2,0)))),IF(A614="","",IF(OR(payment_frequency="Weekly",payment_frequency="Bi-weekly",payment_frequency="Semi-monthly"),first_payment_date+(A614-1)*VLOOKUP(payment_frequency,periodic_table,2,0),EDATE(first_payment_date,(A614-1)*VLOOKUP(payment_frequency,periodic_table,2,0)))))</f>
        <v/>
      </c>
      <c r="C614" s="12" t="str">
        <f t="shared" si="55"/>
        <v/>
      </c>
      <c r="D614" s="27">
        <f t="shared" si="56"/>
        <v>0</v>
      </c>
      <c r="E614" s="28"/>
      <c r="F614" s="12" t="str">
        <f t="shared" si="57"/>
        <v/>
      </c>
      <c r="G614" s="12" t="str">
        <f t="shared" si="58"/>
        <v/>
      </c>
      <c r="H614" s="33" t="str">
        <f t="shared" si="59"/>
        <v/>
      </c>
    </row>
    <row r="615" spans="1:8" x14ac:dyDescent="0.25">
      <c r="A615" s="9" t="str">
        <f t="shared" si="54"/>
        <v/>
      </c>
      <c r="B615" s="10" t="str">
        <f>IF($D$10="End of the Period",IF(A615="","",IF(OR(payment_frequency="Weekly",payment_frequency="Bi-weekly",payment_frequency="Semi-monthly"),first_payment_date+A615*VLOOKUP(payment_frequency,periodic_table,2,0),EDATE(first_payment_date,A615*VLOOKUP(payment_frequency,periodic_table,2,0)))),IF(A615="","",IF(OR(payment_frequency="Weekly",payment_frequency="Bi-weekly",payment_frequency="Semi-monthly"),first_payment_date+(A615-1)*VLOOKUP(payment_frequency,periodic_table,2,0),EDATE(first_payment_date,(A615-1)*VLOOKUP(payment_frequency,periodic_table,2,0)))))</f>
        <v/>
      </c>
      <c r="C615" s="12" t="str">
        <f t="shared" si="55"/>
        <v/>
      </c>
      <c r="D615" s="27">
        <f t="shared" si="56"/>
        <v>0</v>
      </c>
      <c r="E615" s="28"/>
      <c r="F615" s="12" t="str">
        <f t="shared" si="57"/>
        <v/>
      </c>
      <c r="G615" s="12" t="str">
        <f t="shared" si="58"/>
        <v/>
      </c>
      <c r="H615" s="33" t="str">
        <f t="shared" si="59"/>
        <v/>
      </c>
    </row>
    <row r="616" spans="1:8" x14ac:dyDescent="0.25">
      <c r="A616" s="9" t="str">
        <f t="shared" si="54"/>
        <v/>
      </c>
      <c r="B616" s="10" t="str">
        <f>IF($D$10="End of the Period",IF(A616="","",IF(OR(payment_frequency="Weekly",payment_frequency="Bi-weekly",payment_frequency="Semi-monthly"),first_payment_date+A616*VLOOKUP(payment_frequency,periodic_table,2,0),EDATE(first_payment_date,A616*VLOOKUP(payment_frequency,periodic_table,2,0)))),IF(A616="","",IF(OR(payment_frequency="Weekly",payment_frequency="Bi-weekly",payment_frequency="Semi-monthly"),first_payment_date+(A616-1)*VLOOKUP(payment_frequency,periodic_table,2,0),EDATE(first_payment_date,(A616-1)*VLOOKUP(payment_frequency,periodic_table,2,0)))))</f>
        <v/>
      </c>
      <c r="C616" s="12" t="str">
        <f t="shared" si="55"/>
        <v/>
      </c>
      <c r="D616" s="27">
        <f t="shared" si="56"/>
        <v>0</v>
      </c>
      <c r="E616" s="28"/>
      <c r="F616" s="12" t="str">
        <f t="shared" si="57"/>
        <v/>
      </c>
      <c r="G616" s="12" t="str">
        <f t="shared" si="58"/>
        <v/>
      </c>
      <c r="H616" s="33" t="str">
        <f t="shared" si="59"/>
        <v/>
      </c>
    </row>
    <row r="617" spans="1:8" x14ac:dyDescent="0.25">
      <c r="A617" s="9" t="str">
        <f t="shared" si="54"/>
        <v/>
      </c>
      <c r="B617" s="10" t="str">
        <f>IF($D$10="End of the Period",IF(A617="","",IF(OR(payment_frequency="Weekly",payment_frequency="Bi-weekly",payment_frequency="Semi-monthly"),first_payment_date+A617*VLOOKUP(payment_frequency,periodic_table,2,0),EDATE(first_payment_date,A617*VLOOKUP(payment_frequency,periodic_table,2,0)))),IF(A617="","",IF(OR(payment_frequency="Weekly",payment_frequency="Bi-weekly",payment_frequency="Semi-monthly"),first_payment_date+(A617-1)*VLOOKUP(payment_frequency,periodic_table,2,0),EDATE(first_payment_date,(A617-1)*VLOOKUP(payment_frequency,periodic_table,2,0)))))</f>
        <v/>
      </c>
      <c r="C617" s="12" t="str">
        <f t="shared" si="55"/>
        <v/>
      </c>
      <c r="D617" s="27">
        <f t="shared" si="56"/>
        <v>0</v>
      </c>
      <c r="E617" s="28"/>
      <c r="F617" s="12" t="str">
        <f t="shared" si="57"/>
        <v/>
      </c>
      <c r="G617" s="12" t="str">
        <f t="shared" si="58"/>
        <v/>
      </c>
      <c r="H617" s="33" t="str">
        <f t="shared" si="59"/>
        <v/>
      </c>
    </row>
    <row r="618" spans="1:8" x14ac:dyDescent="0.25">
      <c r="A618" s="9" t="str">
        <f t="shared" si="54"/>
        <v/>
      </c>
      <c r="B618" s="10" t="str">
        <f>IF($D$10="End of the Period",IF(A618="","",IF(OR(payment_frequency="Weekly",payment_frequency="Bi-weekly",payment_frequency="Semi-monthly"),first_payment_date+A618*VLOOKUP(payment_frequency,periodic_table,2,0),EDATE(first_payment_date,A618*VLOOKUP(payment_frequency,periodic_table,2,0)))),IF(A618="","",IF(OR(payment_frequency="Weekly",payment_frequency="Bi-weekly",payment_frequency="Semi-monthly"),first_payment_date+(A618-1)*VLOOKUP(payment_frequency,periodic_table,2,0),EDATE(first_payment_date,(A618-1)*VLOOKUP(payment_frequency,periodic_table,2,0)))))</f>
        <v/>
      </c>
      <c r="C618" s="12" t="str">
        <f t="shared" si="55"/>
        <v/>
      </c>
      <c r="D618" s="27">
        <f t="shared" si="56"/>
        <v>0</v>
      </c>
      <c r="E618" s="28"/>
      <c r="F618" s="12" t="str">
        <f t="shared" si="57"/>
        <v/>
      </c>
      <c r="G618" s="12" t="str">
        <f t="shared" si="58"/>
        <v/>
      </c>
      <c r="H618" s="33" t="str">
        <f t="shared" si="59"/>
        <v/>
      </c>
    </row>
    <row r="619" spans="1:8" x14ac:dyDescent="0.25">
      <c r="A619" s="9" t="str">
        <f t="shared" si="54"/>
        <v/>
      </c>
      <c r="B619" s="10" t="str">
        <f>IF($D$10="End of the Period",IF(A619="","",IF(OR(payment_frequency="Weekly",payment_frequency="Bi-weekly",payment_frequency="Semi-monthly"),first_payment_date+A619*VLOOKUP(payment_frequency,periodic_table,2,0),EDATE(first_payment_date,A619*VLOOKUP(payment_frequency,periodic_table,2,0)))),IF(A619="","",IF(OR(payment_frequency="Weekly",payment_frequency="Bi-weekly",payment_frequency="Semi-monthly"),first_payment_date+(A619-1)*VLOOKUP(payment_frequency,periodic_table,2,0),EDATE(first_payment_date,(A619-1)*VLOOKUP(payment_frequency,periodic_table,2,0)))))</f>
        <v/>
      </c>
      <c r="C619" s="12" t="str">
        <f t="shared" si="55"/>
        <v/>
      </c>
      <c r="D619" s="27">
        <f t="shared" si="56"/>
        <v>0</v>
      </c>
      <c r="E619" s="28"/>
      <c r="F619" s="12" t="str">
        <f t="shared" si="57"/>
        <v/>
      </c>
      <c r="G619" s="12" t="str">
        <f t="shared" si="58"/>
        <v/>
      </c>
      <c r="H619" s="33" t="str">
        <f t="shared" si="59"/>
        <v/>
      </c>
    </row>
    <row r="620" spans="1:8" x14ac:dyDescent="0.25">
      <c r="A620" s="9" t="str">
        <f t="shared" si="54"/>
        <v/>
      </c>
      <c r="B620" s="10" t="str">
        <f>IF($D$10="End of the Period",IF(A620="","",IF(OR(payment_frequency="Weekly",payment_frequency="Bi-weekly",payment_frequency="Semi-monthly"),first_payment_date+A620*VLOOKUP(payment_frequency,periodic_table,2,0),EDATE(first_payment_date,A620*VLOOKUP(payment_frequency,periodic_table,2,0)))),IF(A620="","",IF(OR(payment_frequency="Weekly",payment_frequency="Bi-weekly",payment_frequency="Semi-monthly"),first_payment_date+(A620-1)*VLOOKUP(payment_frequency,periodic_table,2,0),EDATE(first_payment_date,(A620-1)*VLOOKUP(payment_frequency,periodic_table,2,0)))))</f>
        <v/>
      </c>
      <c r="C620" s="12" t="str">
        <f t="shared" si="55"/>
        <v/>
      </c>
      <c r="D620" s="27">
        <f t="shared" si="56"/>
        <v>0</v>
      </c>
      <c r="E620" s="28"/>
      <c r="F620" s="12" t="str">
        <f t="shared" si="57"/>
        <v/>
      </c>
      <c r="G620" s="12" t="str">
        <f t="shared" si="58"/>
        <v/>
      </c>
      <c r="H620" s="33" t="str">
        <f t="shared" si="59"/>
        <v/>
      </c>
    </row>
    <row r="621" spans="1:8" x14ac:dyDescent="0.25">
      <c r="A621" s="9" t="str">
        <f t="shared" si="54"/>
        <v/>
      </c>
      <c r="B621" s="10" t="str">
        <f>IF($D$10="End of the Period",IF(A621="","",IF(OR(payment_frequency="Weekly",payment_frequency="Bi-weekly",payment_frequency="Semi-monthly"),first_payment_date+A621*VLOOKUP(payment_frequency,periodic_table,2,0),EDATE(first_payment_date,A621*VLOOKUP(payment_frequency,periodic_table,2,0)))),IF(A621="","",IF(OR(payment_frequency="Weekly",payment_frequency="Bi-weekly",payment_frequency="Semi-monthly"),first_payment_date+(A621-1)*VLOOKUP(payment_frequency,periodic_table,2,0),EDATE(first_payment_date,(A621-1)*VLOOKUP(payment_frequency,periodic_table,2,0)))))</f>
        <v/>
      </c>
      <c r="C621" s="12" t="str">
        <f t="shared" si="55"/>
        <v/>
      </c>
      <c r="D621" s="27">
        <f t="shared" si="56"/>
        <v>0</v>
      </c>
      <c r="E621" s="28"/>
      <c r="F621" s="12" t="str">
        <f t="shared" si="57"/>
        <v/>
      </c>
      <c r="G621" s="12" t="str">
        <f t="shared" si="58"/>
        <v/>
      </c>
      <c r="H621" s="33" t="str">
        <f t="shared" si="59"/>
        <v/>
      </c>
    </row>
    <row r="622" spans="1:8" x14ac:dyDescent="0.25">
      <c r="A622" s="9" t="str">
        <f t="shared" si="54"/>
        <v/>
      </c>
      <c r="B622" s="10" t="str">
        <f>IF($D$10="End of the Period",IF(A622="","",IF(OR(payment_frequency="Weekly",payment_frequency="Bi-weekly",payment_frequency="Semi-monthly"),first_payment_date+A622*VLOOKUP(payment_frequency,periodic_table,2,0),EDATE(first_payment_date,A622*VLOOKUP(payment_frequency,periodic_table,2,0)))),IF(A622="","",IF(OR(payment_frequency="Weekly",payment_frequency="Bi-weekly",payment_frequency="Semi-monthly"),first_payment_date+(A622-1)*VLOOKUP(payment_frequency,periodic_table,2,0),EDATE(first_payment_date,(A622-1)*VLOOKUP(payment_frequency,periodic_table,2,0)))))</f>
        <v/>
      </c>
      <c r="C622" s="12" t="str">
        <f t="shared" si="55"/>
        <v/>
      </c>
      <c r="D622" s="27">
        <f t="shared" si="56"/>
        <v>0</v>
      </c>
      <c r="E622" s="28"/>
      <c r="F622" s="12" t="str">
        <f t="shared" si="57"/>
        <v/>
      </c>
      <c r="G622" s="12" t="str">
        <f t="shared" si="58"/>
        <v/>
      </c>
      <c r="H622" s="33" t="str">
        <f t="shared" si="59"/>
        <v/>
      </c>
    </row>
    <row r="623" spans="1:8" x14ac:dyDescent="0.25">
      <c r="A623" s="9" t="str">
        <f t="shared" ref="A623:A686" si="60">IFERROR(IF(H622&lt;=0,"",A622+1),"")</f>
        <v/>
      </c>
      <c r="B623" s="10" t="str">
        <f>IF($D$10="End of the Period",IF(A623="","",IF(OR(payment_frequency="Weekly",payment_frequency="Bi-weekly",payment_frequency="Semi-monthly"),first_payment_date+A623*VLOOKUP(payment_frequency,periodic_table,2,0),EDATE(first_payment_date,A623*VLOOKUP(payment_frequency,periodic_table,2,0)))),IF(A623="","",IF(OR(payment_frequency="Weekly",payment_frequency="Bi-weekly",payment_frequency="Semi-monthly"),first_payment_date+(A623-1)*VLOOKUP(payment_frequency,periodic_table,2,0),EDATE(first_payment_date,(A623-1)*VLOOKUP(payment_frequency,periodic_table,2,0)))))</f>
        <v/>
      </c>
      <c r="C623" s="12" t="str">
        <f t="shared" si="55"/>
        <v/>
      </c>
      <c r="D623" s="27">
        <f t="shared" si="56"/>
        <v>0</v>
      </c>
      <c r="E623" s="28"/>
      <c r="F623" s="12" t="str">
        <f t="shared" si="57"/>
        <v/>
      </c>
      <c r="G623" s="12" t="str">
        <f t="shared" si="58"/>
        <v/>
      </c>
      <c r="H623" s="33" t="str">
        <f t="shared" si="59"/>
        <v/>
      </c>
    </row>
    <row r="624" spans="1:8" x14ac:dyDescent="0.25">
      <c r="A624" s="9" t="str">
        <f t="shared" si="60"/>
        <v/>
      </c>
      <c r="B624" s="10" t="str">
        <f>IF($D$10="End of the Period",IF(A624="","",IF(OR(payment_frequency="Weekly",payment_frequency="Bi-weekly",payment_frequency="Semi-monthly"),first_payment_date+A624*VLOOKUP(payment_frequency,periodic_table,2,0),EDATE(first_payment_date,A624*VLOOKUP(payment_frequency,periodic_table,2,0)))),IF(A624="","",IF(OR(payment_frequency="Weekly",payment_frequency="Bi-weekly",payment_frequency="Semi-monthly"),first_payment_date+(A624-1)*VLOOKUP(payment_frequency,periodic_table,2,0),EDATE(first_payment_date,(A624-1)*VLOOKUP(payment_frequency,periodic_table,2,0)))))</f>
        <v/>
      </c>
      <c r="C624" s="12" t="str">
        <f t="shared" si="55"/>
        <v/>
      </c>
      <c r="D624" s="27">
        <f t="shared" si="56"/>
        <v>0</v>
      </c>
      <c r="E624" s="28"/>
      <c r="F624" s="12" t="str">
        <f t="shared" si="57"/>
        <v/>
      </c>
      <c r="G624" s="12" t="str">
        <f t="shared" si="58"/>
        <v/>
      </c>
      <c r="H624" s="33" t="str">
        <f t="shared" si="59"/>
        <v/>
      </c>
    </row>
    <row r="625" spans="1:8" x14ac:dyDescent="0.25">
      <c r="A625" s="9" t="str">
        <f t="shared" si="60"/>
        <v/>
      </c>
      <c r="B625" s="10" t="str">
        <f>IF($D$10="End of the Period",IF(A625="","",IF(OR(payment_frequency="Weekly",payment_frequency="Bi-weekly",payment_frequency="Semi-monthly"),first_payment_date+A625*VLOOKUP(payment_frequency,periodic_table,2,0),EDATE(first_payment_date,A625*VLOOKUP(payment_frequency,periodic_table,2,0)))),IF(A625="","",IF(OR(payment_frequency="Weekly",payment_frequency="Bi-weekly",payment_frequency="Semi-monthly"),first_payment_date+(A625-1)*VLOOKUP(payment_frequency,periodic_table,2,0),EDATE(first_payment_date,(A625-1)*VLOOKUP(payment_frequency,periodic_table,2,0)))))</f>
        <v/>
      </c>
      <c r="C625" s="12" t="str">
        <f t="shared" si="55"/>
        <v/>
      </c>
      <c r="D625" s="27">
        <f t="shared" si="56"/>
        <v>0</v>
      </c>
      <c r="E625" s="28"/>
      <c r="F625" s="12" t="str">
        <f t="shared" si="57"/>
        <v/>
      </c>
      <c r="G625" s="12" t="str">
        <f t="shared" si="58"/>
        <v/>
      </c>
      <c r="H625" s="33" t="str">
        <f t="shared" si="59"/>
        <v/>
      </c>
    </row>
    <row r="626" spans="1:8" x14ac:dyDescent="0.25">
      <c r="A626" s="9" t="str">
        <f t="shared" si="60"/>
        <v/>
      </c>
      <c r="B626" s="10" t="str">
        <f>IF($D$10="End of the Period",IF(A626="","",IF(OR(payment_frequency="Weekly",payment_frequency="Bi-weekly",payment_frequency="Semi-monthly"),first_payment_date+A626*VLOOKUP(payment_frequency,periodic_table,2,0),EDATE(first_payment_date,A626*VLOOKUP(payment_frequency,periodic_table,2,0)))),IF(A626="","",IF(OR(payment_frequency="Weekly",payment_frequency="Bi-weekly",payment_frequency="Semi-monthly"),first_payment_date+(A626-1)*VLOOKUP(payment_frequency,periodic_table,2,0),EDATE(first_payment_date,(A626-1)*VLOOKUP(payment_frequency,periodic_table,2,0)))))</f>
        <v/>
      </c>
      <c r="C626" s="12" t="str">
        <f t="shared" si="55"/>
        <v/>
      </c>
      <c r="D626" s="27">
        <f t="shared" si="56"/>
        <v>0</v>
      </c>
      <c r="E626" s="28"/>
      <c r="F626" s="12" t="str">
        <f t="shared" si="57"/>
        <v/>
      </c>
      <c r="G626" s="12" t="str">
        <f t="shared" si="58"/>
        <v/>
      </c>
      <c r="H626" s="33" t="str">
        <f t="shared" si="59"/>
        <v/>
      </c>
    </row>
    <row r="627" spans="1:8" x14ac:dyDescent="0.25">
      <c r="A627" s="9" t="str">
        <f t="shared" si="60"/>
        <v/>
      </c>
      <c r="B627" s="10" t="str">
        <f>IF($D$10="End of the Period",IF(A627="","",IF(OR(payment_frequency="Weekly",payment_frequency="Bi-weekly",payment_frequency="Semi-monthly"),first_payment_date+A627*VLOOKUP(payment_frequency,periodic_table,2,0),EDATE(first_payment_date,A627*VLOOKUP(payment_frequency,periodic_table,2,0)))),IF(A627="","",IF(OR(payment_frequency="Weekly",payment_frequency="Bi-weekly",payment_frequency="Semi-monthly"),first_payment_date+(A627-1)*VLOOKUP(payment_frequency,periodic_table,2,0),EDATE(first_payment_date,(A627-1)*VLOOKUP(payment_frequency,periodic_table,2,0)))))</f>
        <v/>
      </c>
      <c r="C627" s="12" t="str">
        <f t="shared" si="55"/>
        <v/>
      </c>
      <c r="D627" s="27">
        <f t="shared" si="56"/>
        <v>0</v>
      </c>
      <c r="E627" s="28"/>
      <c r="F627" s="12" t="str">
        <f t="shared" si="57"/>
        <v/>
      </c>
      <c r="G627" s="12" t="str">
        <f t="shared" si="58"/>
        <v/>
      </c>
      <c r="H627" s="33" t="str">
        <f t="shared" si="59"/>
        <v/>
      </c>
    </row>
    <row r="628" spans="1:8" x14ac:dyDescent="0.25">
      <c r="A628" s="9" t="str">
        <f t="shared" si="60"/>
        <v/>
      </c>
      <c r="B628" s="10" t="str">
        <f>IF($D$10="End of the Period",IF(A628="","",IF(OR(payment_frequency="Weekly",payment_frequency="Bi-weekly",payment_frequency="Semi-monthly"),first_payment_date+A628*VLOOKUP(payment_frequency,periodic_table,2,0),EDATE(first_payment_date,A628*VLOOKUP(payment_frequency,periodic_table,2,0)))),IF(A628="","",IF(OR(payment_frequency="Weekly",payment_frequency="Bi-weekly",payment_frequency="Semi-monthly"),first_payment_date+(A628-1)*VLOOKUP(payment_frequency,periodic_table,2,0),EDATE(first_payment_date,(A628-1)*VLOOKUP(payment_frequency,periodic_table,2,0)))))</f>
        <v/>
      </c>
      <c r="C628" s="12" t="str">
        <f t="shared" si="55"/>
        <v/>
      </c>
      <c r="D628" s="27">
        <f t="shared" si="56"/>
        <v>0</v>
      </c>
      <c r="E628" s="28"/>
      <c r="F628" s="12" t="str">
        <f t="shared" si="57"/>
        <v/>
      </c>
      <c r="G628" s="12" t="str">
        <f t="shared" si="58"/>
        <v/>
      </c>
      <c r="H628" s="33" t="str">
        <f t="shared" si="59"/>
        <v/>
      </c>
    </row>
    <row r="629" spans="1:8" x14ac:dyDescent="0.25">
      <c r="A629" s="9" t="str">
        <f t="shared" si="60"/>
        <v/>
      </c>
      <c r="B629" s="10" t="str">
        <f>IF($D$10="End of the Period",IF(A629="","",IF(OR(payment_frequency="Weekly",payment_frequency="Bi-weekly",payment_frequency="Semi-monthly"),first_payment_date+A629*VLOOKUP(payment_frequency,periodic_table,2,0),EDATE(first_payment_date,A629*VLOOKUP(payment_frequency,periodic_table,2,0)))),IF(A629="","",IF(OR(payment_frequency="Weekly",payment_frequency="Bi-weekly",payment_frequency="Semi-monthly"),first_payment_date+(A629-1)*VLOOKUP(payment_frequency,periodic_table,2,0),EDATE(first_payment_date,(A629-1)*VLOOKUP(payment_frequency,periodic_table,2,0)))))</f>
        <v/>
      </c>
      <c r="C629" s="12" t="str">
        <f t="shared" si="55"/>
        <v/>
      </c>
      <c r="D629" s="27">
        <f t="shared" si="56"/>
        <v>0</v>
      </c>
      <c r="E629" s="28"/>
      <c r="F629" s="12" t="str">
        <f t="shared" si="57"/>
        <v/>
      </c>
      <c r="G629" s="12" t="str">
        <f t="shared" si="58"/>
        <v/>
      </c>
      <c r="H629" s="33" t="str">
        <f t="shared" si="59"/>
        <v/>
      </c>
    </row>
    <row r="630" spans="1:8" x14ac:dyDescent="0.25">
      <c r="A630" s="9" t="str">
        <f t="shared" si="60"/>
        <v/>
      </c>
      <c r="B630" s="10" t="str">
        <f>IF($D$10="End of the Period",IF(A630="","",IF(OR(payment_frequency="Weekly",payment_frequency="Bi-weekly",payment_frequency="Semi-monthly"),first_payment_date+A630*VLOOKUP(payment_frequency,periodic_table,2,0),EDATE(first_payment_date,A630*VLOOKUP(payment_frequency,periodic_table,2,0)))),IF(A630="","",IF(OR(payment_frequency="Weekly",payment_frequency="Bi-weekly",payment_frequency="Semi-monthly"),first_payment_date+(A630-1)*VLOOKUP(payment_frequency,periodic_table,2,0),EDATE(first_payment_date,(A630-1)*VLOOKUP(payment_frequency,periodic_table,2,0)))))</f>
        <v/>
      </c>
      <c r="C630" s="12" t="str">
        <f t="shared" si="55"/>
        <v/>
      </c>
      <c r="D630" s="27">
        <f t="shared" si="56"/>
        <v>0</v>
      </c>
      <c r="E630" s="28"/>
      <c r="F630" s="12" t="str">
        <f t="shared" si="57"/>
        <v/>
      </c>
      <c r="G630" s="12" t="str">
        <f t="shared" si="58"/>
        <v/>
      </c>
      <c r="H630" s="33" t="str">
        <f t="shared" si="59"/>
        <v/>
      </c>
    </row>
    <row r="631" spans="1:8" x14ac:dyDescent="0.25">
      <c r="A631" s="9" t="str">
        <f t="shared" si="60"/>
        <v/>
      </c>
      <c r="B631" s="10" t="str">
        <f>IF($D$10="End of the Period",IF(A631="","",IF(OR(payment_frequency="Weekly",payment_frequency="Bi-weekly",payment_frequency="Semi-monthly"),first_payment_date+A631*VLOOKUP(payment_frequency,periodic_table,2,0),EDATE(first_payment_date,A631*VLOOKUP(payment_frequency,periodic_table,2,0)))),IF(A631="","",IF(OR(payment_frequency="Weekly",payment_frequency="Bi-weekly",payment_frequency="Semi-monthly"),first_payment_date+(A631-1)*VLOOKUP(payment_frequency,periodic_table,2,0),EDATE(first_payment_date,(A631-1)*VLOOKUP(payment_frequency,periodic_table,2,0)))))</f>
        <v/>
      </c>
      <c r="C631" s="12" t="str">
        <f t="shared" si="55"/>
        <v/>
      </c>
      <c r="D631" s="27">
        <f t="shared" si="56"/>
        <v>0</v>
      </c>
      <c r="E631" s="28"/>
      <c r="F631" s="12" t="str">
        <f t="shared" si="57"/>
        <v/>
      </c>
      <c r="G631" s="12" t="str">
        <f t="shared" si="58"/>
        <v/>
      </c>
      <c r="H631" s="33" t="str">
        <f t="shared" si="59"/>
        <v/>
      </c>
    </row>
    <row r="632" spans="1:8" x14ac:dyDescent="0.25">
      <c r="A632" s="9" t="str">
        <f t="shared" si="60"/>
        <v/>
      </c>
      <c r="B632" s="10" t="str">
        <f>IF($D$10="End of the Period",IF(A632="","",IF(OR(payment_frequency="Weekly",payment_frequency="Bi-weekly",payment_frequency="Semi-monthly"),first_payment_date+A632*VLOOKUP(payment_frequency,periodic_table,2,0),EDATE(first_payment_date,A632*VLOOKUP(payment_frequency,periodic_table,2,0)))),IF(A632="","",IF(OR(payment_frequency="Weekly",payment_frequency="Bi-weekly",payment_frequency="Semi-monthly"),first_payment_date+(A632-1)*VLOOKUP(payment_frequency,periodic_table,2,0),EDATE(first_payment_date,(A632-1)*VLOOKUP(payment_frequency,periodic_table,2,0)))))</f>
        <v/>
      </c>
      <c r="C632" s="12" t="str">
        <f t="shared" si="55"/>
        <v/>
      </c>
      <c r="D632" s="27">
        <f t="shared" si="56"/>
        <v>0</v>
      </c>
      <c r="E632" s="28"/>
      <c r="F632" s="12" t="str">
        <f t="shared" si="57"/>
        <v/>
      </c>
      <c r="G632" s="12" t="str">
        <f t="shared" si="58"/>
        <v/>
      </c>
      <c r="H632" s="33" t="str">
        <f t="shared" si="59"/>
        <v/>
      </c>
    </row>
    <row r="633" spans="1:8" x14ac:dyDescent="0.25">
      <c r="A633" s="9" t="str">
        <f t="shared" si="60"/>
        <v/>
      </c>
      <c r="B633" s="10" t="str">
        <f>IF($D$10="End of the Period",IF(A633="","",IF(OR(payment_frequency="Weekly",payment_frequency="Bi-weekly",payment_frequency="Semi-monthly"),first_payment_date+A633*VLOOKUP(payment_frequency,periodic_table,2,0),EDATE(first_payment_date,A633*VLOOKUP(payment_frequency,periodic_table,2,0)))),IF(A633="","",IF(OR(payment_frequency="Weekly",payment_frequency="Bi-weekly",payment_frequency="Semi-monthly"),first_payment_date+(A633-1)*VLOOKUP(payment_frequency,periodic_table,2,0),EDATE(first_payment_date,(A633-1)*VLOOKUP(payment_frequency,periodic_table,2,0)))))</f>
        <v/>
      </c>
      <c r="C633" s="12" t="str">
        <f t="shared" si="55"/>
        <v/>
      </c>
      <c r="D633" s="27">
        <f t="shared" si="56"/>
        <v>0</v>
      </c>
      <c r="E633" s="28"/>
      <c r="F633" s="12" t="str">
        <f t="shared" si="57"/>
        <v/>
      </c>
      <c r="G633" s="12" t="str">
        <f t="shared" si="58"/>
        <v/>
      </c>
      <c r="H633" s="33" t="str">
        <f t="shared" si="59"/>
        <v/>
      </c>
    </row>
    <row r="634" spans="1:8" x14ac:dyDescent="0.25">
      <c r="A634" s="9" t="str">
        <f t="shared" si="60"/>
        <v/>
      </c>
      <c r="B634" s="10" t="str">
        <f>IF($D$10="End of the Period",IF(A634="","",IF(OR(payment_frequency="Weekly",payment_frequency="Bi-weekly",payment_frequency="Semi-monthly"),first_payment_date+A634*VLOOKUP(payment_frequency,periodic_table,2,0),EDATE(first_payment_date,A634*VLOOKUP(payment_frequency,periodic_table,2,0)))),IF(A634="","",IF(OR(payment_frequency="Weekly",payment_frequency="Bi-weekly",payment_frequency="Semi-monthly"),first_payment_date+(A634-1)*VLOOKUP(payment_frequency,periodic_table,2,0),EDATE(first_payment_date,(A634-1)*VLOOKUP(payment_frequency,periodic_table,2,0)))))</f>
        <v/>
      </c>
      <c r="C634" s="12" t="str">
        <f t="shared" si="55"/>
        <v/>
      </c>
      <c r="D634" s="27">
        <f t="shared" si="56"/>
        <v>0</v>
      </c>
      <c r="E634" s="28"/>
      <c r="F634" s="12" t="str">
        <f t="shared" si="57"/>
        <v/>
      </c>
      <c r="G634" s="12" t="str">
        <f t="shared" si="58"/>
        <v/>
      </c>
      <c r="H634" s="33" t="str">
        <f t="shared" si="59"/>
        <v/>
      </c>
    </row>
    <row r="635" spans="1:8" x14ac:dyDescent="0.25">
      <c r="A635" s="9" t="str">
        <f t="shared" si="60"/>
        <v/>
      </c>
      <c r="B635" s="10" t="str">
        <f>IF($D$10="End of the Period",IF(A635="","",IF(OR(payment_frequency="Weekly",payment_frequency="Bi-weekly",payment_frequency="Semi-monthly"),first_payment_date+A635*VLOOKUP(payment_frequency,periodic_table,2,0),EDATE(first_payment_date,A635*VLOOKUP(payment_frequency,periodic_table,2,0)))),IF(A635="","",IF(OR(payment_frequency="Weekly",payment_frequency="Bi-weekly",payment_frequency="Semi-monthly"),first_payment_date+(A635-1)*VLOOKUP(payment_frequency,periodic_table,2,0),EDATE(first_payment_date,(A635-1)*VLOOKUP(payment_frequency,periodic_table,2,0)))))</f>
        <v/>
      </c>
      <c r="C635" s="12" t="str">
        <f t="shared" si="55"/>
        <v/>
      </c>
      <c r="D635" s="27">
        <f t="shared" si="56"/>
        <v>0</v>
      </c>
      <c r="E635" s="28"/>
      <c r="F635" s="12" t="str">
        <f t="shared" si="57"/>
        <v/>
      </c>
      <c r="G635" s="12" t="str">
        <f t="shared" si="58"/>
        <v/>
      </c>
      <c r="H635" s="33" t="str">
        <f t="shared" si="59"/>
        <v/>
      </c>
    </row>
    <row r="636" spans="1:8" x14ac:dyDescent="0.25">
      <c r="A636" s="9" t="str">
        <f t="shared" si="60"/>
        <v/>
      </c>
      <c r="B636" s="10" t="str">
        <f>IF($D$10="End of the Period",IF(A636="","",IF(OR(payment_frequency="Weekly",payment_frequency="Bi-weekly",payment_frequency="Semi-monthly"),first_payment_date+A636*VLOOKUP(payment_frequency,periodic_table,2,0),EDATE(first_payment_date,A636*VLOOKUP(payment_frequency,periodic_table,2,0)))),IF(A636="","",IF(OR(payment_frequency="Weekly",payment_frequency="Bi-weekly",payment_frequency="Semi-monthly"),first_payment_date+(A636-1)*VLOOKUP(payment_frequency,periodic_table,2,0),EDATE(first_payment_date,(A636-1)*VLOOKUP(payment_frequency,periodic_table,2,0)))))</f>
        <v/>
      </c>
      <c r="C636" s="12" t="str">
        <f t="shared" si="55"/>
        <v/>
      </c>
      <c r="D636" s="27">
        <f t="shared" si="56"/>
        <v>0</v>
      </c>
      <c r="E636" s="28"/>
      <c r="F636" s="12" t="str">
        <f t="shared" si="57"/>
        <v/>
      </c>
      <c r="G636" s="12" t="str">
        <f t="shared" si="58"/>
        <v/>
      </c>
      <c r="H636" s="33" t="str">
        <f t="shared" si="59"/>
        <v/>
      </c>
    </row>
    <row r="637" spans="1:8" x14ac:dyDescent="0.25">
      <c r="A637" s="9" t="str">
        <f t="shared" si="60"/>
        <v/>
      </c>
      <c r="B637" s="10" t="str">
        <f>IF($D$10="End of the Period",IF(A637="","",IF(OR(payment_frequency="Weekly",payment_frequency="Bi-weekly",payment_frequency="Semi-monthly"),first_payment_date+A637*VLOOKUP(payment_frequency,periodic_table,2,0),EDATE(first_payment_date,A637*VLOOKUP(payment_frequency,periodic_table,2,0)))),IF(A637="","",IF(OR(payment_frequency="Weekly",payment_frequency="Bi-weekly",payment_frequency="Semi-monthly"),first_payment_date+(A637-1)*VLOOKUP(payment_frequency,periodic_table,2,0),EDATE(first_payment_date,(A637-1)*VLOOKUP(payment_frequency,periodic_table,2,0)))))</f>
        <v/>
      </c>
      <c r="C637" s="12" t="str">
        <f t="shared" si="55"/>
        <v/>
      </c>
      <c r="D637" s="27">
        <f t="shared" si="56"/>
        <v>0</v>
      </c>
      <c r="E637" s="28"/>
      <c r="F637" s="12" t="str">
        <f t="shared" si="57"/>
        <v/>
      </c>
      <c r="G637" s="12" t="str">
        <f t="shared" si="58"/>
        <v/>
      </c>
      <c r="H637" s="33" t="str">
        <f t="shared" si="59"/>
        <v/>
      </c>
    </row>
    <row r="638" spans="1:8" x14ac:dyDescent="0.25">
      <c r="A638" s="9" t="str">
        <f t="shared" si="60"/>
        <v/>
      </c>
      <c r="B638" s="10" t="str">
        <f>IF($D$10="End of the Period",IF(A638="","",IF(OR(payment_frequency="Weekly",payment_frequency="Bi-weekly",payment_frequency="Semi-monthly"),first_payment_date+A638*VLOOKUP(payment_frequency,periodic_table,2,0),EDATE(first_payment_date,A638*VLOOKUP(payment_frequency,periodic_table,2,0)))),IF(A638="","",IF(OR(payment_frequency="Weekly",payment_frequency="Bi-weekly",payment_frequency="Semi-monthly"),first_payment_date+(A638-1)*VLOOKUP(payment_frequency,periodic_table,2,0),EDATE(first_payment_date,(A638-1)*VLOOKUP(payment_frequency,periodic_table,2,0)))))</f>
        <v/>
      </c>
      <c r="C638" s="12" t="str">
        <f t="shared" si="55"/>
        <v/>
      </c>
      <c r="D638" s="27">
        <f t="shared" si="56"/>
        <v>0</v>
      </c>
      <c r="E638" s="28"/>
      <c r="F638" s="12" t="str">
        <f t="shared" si="57"/>
        <v/>
      </c>
      <c r="G638" s="12" t="str">
        <f t="shared" si="58"/>
        <v/>
      </c>
      <c r="H638" s="33" t="str">
        <f t="shared" si="59"/>
        <v/>
      </c>
    </row>
    <row r="639" spans="1:8" x14ac:dyDescent="0.25">
      <c r="A639" s="9" t="str">
        <f t="shared" si="60"/>
        <v/>
      </c>
      <c r="B639" s="10" t="str">
        <f>IF($D$10="End of the Period",IF(A639="","",IF(OR(payment_frequency="Weekly",payment_frequency="Bi-weekly",payment_frequency="Semi-monthly"),first_payment_date+A639*VLOOKUP(payment_frequency,periodic_table,2,0),EDATE(first_payment_date,A639*VLOOKUP(payment_frequency,periodic_table,2,0)))),IF(A639="","",IF(OR(payment_frequency="Weekly",payment_frequency="Bi-weekly",payment_frequency="Semi-monthly"),first_payment_date+(A639-1)*VLOOKUP(payment_frequency,periodic_table,2,0),EDATE(first_payment_date,(A639-1)*VLOOKUP(payment_frequency,periodic_table,2,0)))))</f>
        <v/>
      </c>
      <c r="C639" s="12" t="str">
        <f t="shared" si="55"/>
        <v/>
      </c>
      <c r="D639" s="27">
        <f t="shared" si="56"/>
        <v>0</v>
      </c>
      <c r="E639" s="28"/>
      <c r="F639" s="12" t="str">
        <f t="shared" si="57"/>
        <v/>
      </c>
      <c r="G639" s="12" t="str">
        <f t="shared" si="58"/>
        <v/>
      </c>
      <c r="H639" s="33" t="str">
        <f t="shared" si="59"/>
        <v/>
      </c>
    </row>
    <row r="640" spans="1:8" x14ac:dyDescent="0.25">
      <c r="A640" s="9" t="str">
        <f t="shared" si="60"/>
        <v/>
      </c>
      <c r="B640" s="10" t="str">
        <f>IF($D$10="End of the Period",IF(A640="","",IF(OR(payment_frequency="Weekly",payment_frequency="Bi-weekly",payment_frequency="Semi-monthly"),first_payment_date+A640*VLOOKUP(payment_frequency,periodic_table,2,0),EDATE(first_payment_date,A640*VLOOKUP(payment_frequency,periodic_table,2,0)))),IF(A640="","",IF(OR(payment_frequency="Weekly",payment_frequency="Bi-weekly",payment_frequency="Semi-monthly"),first_payment_date+(A640-1)*VLOOKUP(payment_frequency,periodic_table,2,0),EDATE(first_payment_date,(A640-1)*VLOOKUP(payment_frequency,periodic_table,2,0)))))</f>
        <v/>
      </c>
      <c r="C640" s="12" t="str">
        <f t="shared" si="55"/>
        <v/>
      </c>
      <c r="D640" s="27">
        <f t="shared" si="56"/>
        <v>0</v>
      </c>
      <c r="E640" s="28"/>
      <c r="F640" s="12" t="str">
        <f t="shared" si="57"/>
        <v/>
      </c>
      <c r="G640" s="12" t="str">
        <f t="shared" si="58"/>
        <v/>
      </c>
      <c r="H640" s="33" t="str">
        <f t="shared" si="59"/>
        <v/>
      </c>
    </row>
    <row r="641" spans="1:8" x14ac:dyDescent="0.25">
      <c r="A641" s="9" t="str">
        <f t="shared" si="60"/>
        <v/>
      </c>
      <c r="B641" s="10" t="str">
        <f>IF($D$10="End of the Period",IF(A641="","",IF(OR(payment_frequency="Weekly",payment_frequency="Bi-weekly",payment_frequency="Semi-monthly"),first_payment_date+A641*VLOOKUP(payment_frequency,periodic_table,2,0),EDATE(first_payment_date,A641*VLOOKUP(payment_frequency,periodic_table,2,0)))),IF(A641="","",IF(OR(payment_frequency="Weekly",payment_frequency="Bi-weekly",payment_frequency="Semi-monthly"),first_payment_date+(A641-1)*VLOOKUP(payment_frequency,periodic_table,2,0),EDATE(first_payment_date,(A641-1)*VLOOKUP(payment_frequency,periodic_table,2,0)))))</f>
        <v/>
      </c>
      <c r="C641" s="12" t="str">
        <f t="shared" si="55"/>
        <v/>
      </c>
      <c r="D641" s="27">
        <f t="shared" si="56"/>
        <v>0</v>
      </c>
      <c r="E641" s="28"/>
      <c r="F641" s="12" t="str">
        <f t="shared" si="57"/>
        <v/>
      </c>
      <c r="G641" s="12" t="str">
        <f t="shared" si="58"/>
        <v/>
      </c>
      <c r="H641" s="33" t="str">
        <f t="shared" si="59"/>
        <v/>
      </c>
    </row>
    <row r="642" spans="1:8" x14ac:dyDescent="0.25">
      <c r="A642" s="9" t="str">
        <f t="shared" si="60"/>
        <v/>
      </c>
      <c r="B642" s="10" t="str">
        <f>IF($D$10="End of the Period",IF(A642="","",IF(OR(payment_frequency="Weekly",payment_frequency="Bi-weekly",payment_frequency="Semi-monthly"),first_payment_date+A642*VLOOKUP(payment_frequency,periodic_table,2,0),EDATE(first_payment_date,A642*VLOOKUP(payment_frequency,periodic_table,2,0)))),IF(A642="","",IF(OR(payment_frequency="Weekly",payment_frequency="Bi-weekly",payment_frequency="Semi-monthly"),first_payment_date+(A642-1)*VLOOKUP(payment_frequency,periodic_table,2,0),EDATE(first_payment_date,(A642-1)*VLOOKUP(payment_frequency,periodic_table,2,0)))))</f>
        <v/>
      </c>
      <c r="C642" s="12" t="str">
        <f t="shared" si="55"/>
        <v/>
      </c>
      <c r="D642" s="27">
        <f t="shared" si="56"/>
        <v>0</v>
      </c>
      <c r="E642" s="28"/>
      <c r="F642" s="12" t="str">
        <f t="shared" si="57"/>
        <v/>
      </c>
      <c r="G642" s="12" t="str">
        <f t="shared" si="58"/>
        <v/>
      </c>
      <c r="H642" s="33" t="str">
        <f t="shared" si="59"/>
        <v/>
      </c>
    </row>
    <row r="643" spans="1:8" x14ac:dyDescent="0.25">
      <c r="A643" s="9" t="str">
        <f t="shared" si="60"/>
        <v/>
      </c>
      <c r="B643" s="10" t="str">
        <f>IF($D$10="End of the Period",IF(A643="","",IF(OR(payment_frequency="Weekly",payment_frequency="Bi-weekly",payment_frequency="Semi-monthly"),first_payment_date+A643*VLOOKUP(payment_frequency,periodic_table,2,0),EDATE(first_payment_date,A643*VLOOKUP(payment_frequency,periodic_table,2,0)))),IF(A643="","",IF(OR(payment_frequency="Weekly",payment_frequency="Bi-weekly",payment_frequency="Semi-monthly"),first_payment_date+(A643-1)*VLOOKUP(payment_frequency,periodic_table,2,0),EDATE(first_payment_date,(A643-1)*VLOOKUP(payment_frequency,periodic_table,2,0)))))</f>
        <v/>
      </c>
      <c r="C643" s="12" t="str">
        <f t="shared" si="55"/>
        <v/>
      </c>
      <c r="D643" s="27">
        <f t="shared" si="56"/>
        <v>0</v>
      </c>
      <c r="E643" s="28"/>
      <c r="F643" s="12" t="str">
        <f t="shared" si="57"/>
        <v/>
      </c>
      <c r="G643" s="12" t="str">
        <f t="shared" si="58"/>
        <v/>
      </c>
      <c r="H643" s="33" t="str">
        <f t="shared" si="59"/>
        <v/>
      </c>
    </row>
    <row r="644" spans="1:8" x14ac:dyDescent="0.25">
      <c r="A644" s="9" t="str">
        <f t="shared" si="60"/>
        <v/>
      </c>
      <c r="B644" s="10" t="str">
        <f>IF($D$10="End of the Period",IF(A644="","",IF(OR(payment_frequency="Weekly",payment_frequency="Bi-weekly",payment_frequency="Semi-monthly"),first_payment_date+A644*VLOOKUP(payment_frequency,periodic_table,2,0),EDATE(first_payment_date,A644*VLOOKUP(payment_frequency,periodic_table,2,0)))),IF(A644="","",IF(OR(payment_frequency="Weekly",payment_frequency="Bi-weekly",payment_frequency="Semi-monthly"),first_payment_date+(A644-1)*VLOOKUP(payment_frequency,periodic_table,2,0),EDATE(first_payment_date,(A644-1)*VLOOKUP(payment_frequency,periodic_table,2,0)))))</f>
        <v/>
      </c>
      <c r="C644" s="12" t="str">
        <f t="shared" si="55"/>
        <v/>
      </c>
      <c r="D644" s="27">
        <f t="shared" si="56"/>
        <v>0</v>
      </c>
      <c r="E644" s="28"/>
      <c r="F644" s="12" t="str">
        <f t="shared" si="57"/>
        <v/>
      </c>
      <c r="G644" s="12" t="str">
        <f t="shared" si="58"/>
        <v/>
      </c>
      <c r="H644" s="33" t="str">
        <f t="shared" si="59"/>
        <v/>
      </c>
    </row>
    <row r="645" spans="1:8" x14ac:dyDescent="0.25">
      <c r="A645" s="9" t="str">
        <f t="shared" si="60"/>
        <v/>
      </c>
      <c r="B645" s="10" t="str">
        <f>IF($D$10="End of the Period",IF(A645="","",IF(OR(payment_frequency="Weekly",payment_frequency="Bi-weekly",payment_frequency="Semi-monthly"),first_payment_date+A645*VLOOKUP(payment_frequency,periodic_table,2,0),EDATE(first_payment_date,A645*VLOOKUP(payment_frequency,periodic_table,2,0)))),IF(A645="","",IF(OR(payment_frequency="Weekly",payment_frequency="Bi-weekly",payment_frequency="Semi-monthly"),first_payment_date+(A645-1)*VLOOKUP(payment_frequency,periodic_table,2,0),EDATE(first_payment_date,(A645-1)*VLOOKUP(payment_frequency,periodic_table,2,0)))))</f>
        <v/>
      </c>
      <c r="C645" s="12" t="str">
        <f t="shared" si="55"/>
        <v/>
      </c>
      <c r="D645" s="27">
        <f t="shared" si="56"/>
        <v>0</v>
      </c>
      <c r="E645" s="28"/>
      <c r="F645" s="12" t="str">
        <f t="shared" si="57"/>
        <v/>
      </c>
      <c r="G645" s="12" t="str">
        <f t="shared" si="58"/>
        <v/>
      </c>
      <c r="H645" s="33" t="str">
        <f t="shared" si="59"/>
        <v/>
      </c>
    </row>
    <row r="646" spans="1:8" x14ac:dyDescent="0.25">
      <c r="A646" s="9" t="str">
        <f t="shared" si="60"/>
        <v/>
      </c>
      <c r="B646" s="10" t="str">
        <f>IF($D$10="End of the Period",IF(A646="","",IF(OR(payment_frequency="Weekly",payment_frequency="Bi-weekly",payment_frequency="Semi-monthly"),first_payment_date+A646*VLOOKUP(payment_frequency,periodic_table,2,0),EDATE(first_payment_date,A646*VLOOKUP(payment_frequency,periodic_table,2,0)))),IF(A646="","",IF(OR(payment_frequency="Weekly",payment_frequency="Bi-weekly",payment_frequency="Semi-monthly"),first_payment_date+(A646-1)*VLOOKUP(payment_frequency,periodic_table,2,0),EDATE(first_payment_date,(A646-1)*VLOOKUP(payment_frequency,periodic_table,2,0)))))</f>
        <v/>
      </c>
      <c r="C646" s="12" t="str">
        <f t="shared" si="55"/>
        <v/>
      </c>
      <c r="D646" s="27">
        <f t="shared" si="56"/>
        <v>0</v>
      </c>
      <c r="E646" s="28"/>
      <c r="F646" s="12" t="str">
        <f t="shared" si="57"/>
        <v/>
      </c>
      <c r="G646" s="12" t="str">
        <f t="shared" si="58"/>
        <v/>
      </c>
      <c r="H646" s="33" t="str">
        <f t="shared" si="59"/>
        <v/>
      </c>
    </row>
    <row r="647" spans="1:8" x14ac:dyDescent="0.25">
      <c r="A647" s="9" t="str">
        <f t="shared" si="60"/>
        <v/>
      </c>
      <c r="B647" s="10" t="str">
        <f>IF($D$10="End of the Period",IF(A647="","",IF(OR(payment_frequency="Weekly",payment_frequency="Bi-weekly",payment_frequency="Semi-monthly"),first_payment_date+A647*VLOOKUP(payment_frequency,periodic_table,2,0),EDATE(first_payment_date,A647*VLOOKUP(payment_frequency,periodic_table,2,0)))),IF(A647="","",IF(OR(payment_frequency="Weekly",payment_frequency="Bi-weekly",payment_frequency="Semi-monthly"),first_payment_date+(A647-1)*VLOOKUP(payment_frequency,periodic_table,2,0),EDATE(first_payment_date,(A647-1)*VLOOKUP(payment_frequency,periodic_table,2,0)))))</f>
        <v/>
      </c>
      <c r="C647" s="12" t="str">
        <f t="shared" si="55"/>
        <v/>
      </c>
      <c r="D647" s="27">
        <f t="shared" si="56"/>
        <v>0</v>
      </c>
      <c r="E647" s="28"/>
      <c r="F647" s="12" t="str">
        <f t="shared" si="57"/>
        <v/>
      </c>
      <c r="G647" s="12" t="str">
        <f t="shared" si="58"/>
        <v/>
      </c>
      <c r="H647" s="33" t="str">
        <f t="shared" si="59"/>
        <v/>
      </c>
    </row>
    <row r="648" spans="1:8" x14ac:dyDescent="0.25">
      <c r="A648" s="9" t="str">
        <f t="shared" si="60"/>
        <v/>
      </c>
      <c r="B648" s="10" t="str">
        <f>IF($D$10="End of the Period",IF(A648="","",IF(OR(payment_frequency="Weekly",payment_frequency="Bi-weekly",payment_frequency="Semi-monthly"),first_payment_date+A648*VLOOKUP(payment_frequency,periodic_table,2,0),EDATE(first_payment_date,A648*VLOOKUP(payment_frequency,periodic_table,2,0)))),IF(A648="","",IF(OR(payment_frequency="Weekly",payment_frequency="Bi-weekly",payment_frequency="Semi-monthly"),first_payment_date+(A648-1)*VLOOKUP(payment_frequency,periodic_table,2,0),EDATE(first_payment_date,(A648-1)*VLOOKUP(payment_frequency,periodic_table,2,0)))))</f>
        <v/>
      </c>
      <c r="C648" s="12" t="str">
        <f t="shared" si="55"/>
        <v/>
      </c>
      <c r="D648" s="27">
        <f t="shared" si="56"/>
        <v>0</v>
      </c>
      <c r="E648" s="28"/>
      <c r="F648" s="12" t="str">
        <f t="shared" si="57"/>
        <v/>
      </c>
      <c r="G648" s="12" t="str">
        <f t="shared" si="58"/>
        <v/>
      </c>
      <c r="H648" s="33" t="str">
        <f t="shared" si="59"/>
        <v/>
      </c>
    </row>
    <row r="649" spans="1:8" x14ac:dyDescent="0.25">
      <c r="A649" s="9" t="str">
        <f t="shared" si="60"/>
        <v/>
      </c>
      <c r="B649" s="10" t="str">
        <f>IF($D$10="End of the Period",IF(A649="","",IF(OR(payment_frequency="Weekly",payment_frequency="Bi-weekly",payment_frequency="Semi-monthly"),first_payment_date+A649*VLOOKUP(payment_frequency,periodic_table,2,0),EDATE(first_payment_date,A649*VLOOKUP(payment_frequency,periodic_table,2,0)))),IF(A649="","",IF(OR(payment_frequency="Weekly",payment_frequency="Bi-weekly",payment_frequency="Semi-monthly"),first_payment_date+(A649-1)*VLOOKUP(payment_frequency,periodic_table,2,0),EDATE(first_payment_date,(A649-1)*VLOOKUP(payment_frequency,periodic_table,2,0)))))</f>
        <v/>
      </c>
      <c r="C649" s="12" t="str">
        <f t="shared" si="55"/>
        <v/>
      </c>
      <c r="D649" s="27">
        <f t="shared" si="56"/>
        <v>0</v>
      </c>
      <c r="E649" s="28"/>
      <c r="F649" s="12" t="str">
        <f t="shared" si="57"/>
        <v/>
      </c>
      <c r="G649" s="12" t="str">
        <f t="shared" si="58"/>
        <v/>
      </c>
      <c r="H649" s="33" t="str">
        <f t="shared" si="59"/>
        <v/>
      </c>
    </row>
    <row r="650" spans="1:8" x14ac:dyDescent="0.25">
      <c r="A650" s="9" t="str">
        <f t="shared" si="60"/>
        <v/>
      </c>
      <c r="B650" s="10" t="str">
        <f>IF($D$10="End of the Period",IF(A650="","",IF(OR(payment_frequency="Weekly",payment_frequency="Bi-weekly",payment_frequency="Semi-monthly"),first_payment_date+A650*VLOOKUP(payment_frequency,periodic_table,2,0),EDATE(first_payment_date,A650*VLOOKUP(payment_frequency,periodic_table,2,0)))),IF(A650="","",IF(OR(payment_frequency="Weekly",payment_frequency="Bi-weekly",payment_frequency="Semi-monthly"),first_payment_date+(A650-1)*VLOOKUP(payment_frequency,periodic_table,2,0),EDATE(first_payment_date,(A650-1)*VLOOKUP(payment_frequency,periodic_table,2,0)))))</f>
        <v/>
      </c>
      <c r="C650" s="12" t="str">
        <f t="shared" si="55"/>
        <v/>
      </c>
      <c r="D650" s="27">
        <f t="shared" si="56"/>
        <v>0</v>
      </c>
      <c r="E650" s="28"/>
      <c r="F650" s="12" t="str">
        <f t="shared" si="57"/>
        <v/>
      </c>
      <c r="G650" s="12" t="str">
        <f t="shared" si="58"/>
        <v/>
      </c>
      <c r="H650" s="33" t="str">
        <f t="shared" si="59"/>
        <v/>
      </c>
    </row>
    <row r="651" spans="1:8" x14ac:dyDescent="0.25">
      <c r="A651" s="9" t="str">
        <f t="shared" si="60"/>
        <v/>
      </c>
      <c r="B651" s="10" t="str">
        <f>IF($D$10="End of the Period",IF(A651="","",IF(OR(payment_frequency="Weekly",payment_frequency="Bi-weekly",payment_frequency="Semi-monthly"),first_payment_date+A651*VLOOKUP(payment_frequency,periodic_table,2,0),EDATE(first_payment_date,A651*VLOOKUP(payment_frequency,periodic_table,2,0)))),IF(A651="","",IF(OR(payment_frequency="Weekly",payment_frequency="Bi-weekly",payment_frequency="Semi-monthly"),first_payment_date+(A651-1)*VLOOKUP(payment_frequency,periodic_table,2,0),EDATE(first_payment_date,(A651-1)*VLOOKUP(payment_frequency,periodic_table,2,0)))))</f>
        <v/>
      </c>
      <c r="C651" s="12" t="str">
        <f t="shared" si="55"/>
        <v/>
      </c>
      <c r="D651" s="27">
        <f t="shared" si="56"/>
        <v>0</v>
      </c>
      <c r="E651" s="28"/>
      <c r="F651" s="12" t="str">
        <f t="shared" si="57"/>
        <v/>
      </c>
      <c r="G651" s="12" t="str">
        <f t="shared" si="58"/>
        <v/>
      </c>
      <c r="H651" s="33" t="str">
        <f t="shared" si="59"/>
        <v/>
      </c>
    </row>
    <row r="652" spans="1:8" x14ac:dyDescent="0.25">
      <c r="A652" s="9" t="str">
        <f t="shared" si="60"/>
        <v/>
      </c>
      <c r="B652" s="10" t="str">
        <f>IF($D$10="End of the Period",IF(A652="","",IF(OR(payment_frequency="Weekly",payment_frequency="Bi-weekly",payment_frequency="Semi-monthly"),first_payment_date+A652*VLOOKUP(payment_frequency,periodic_table,2,0),EDATE(first_payment_date,A652*VLOOKUP(payment_frequency,periodic_table,2,0)))),IF(A652="","",IF(OR(payment_frequency="Weekly",payment_frequency="Bi-weekly",payment_frequency="Semi-monthly"),first_payment_date+(A652-1)*VLOOKUP(payment_frequency,periodic_table,2,0),EDATE(first_payment_date,(A652-1)*VLOOKUP(payment_frequency,periodic_table,2,0)))))</f>
        <v/>
      </c>
      <c r="C652" s="12" t="str">
        <f t="shared" si="55"/>
        <v/>
      </c>
      <c r="D652" s="27">
        <f t="shared" si="56"/>
        <v>0</v>
      </c>
      <c r="E652" s="28"/>
      <c r="F652" s="12" t="str">
        <f t="shared" si="57"/>
        <v/>
      </c>
      <c r="G652" s="12" t="str">
        <f t="shared" si="58"/>
        <v/>
      </c>
      <c r="H652" s="33" t="str">
        <f t="shared" si="59"/>
        <v/>
      </c>
    </row>
    <row r="653" spans="1:8" x14ac:dyDescent="0.25">
      <c r="A653" s="9" t="str">
        <f t="shared" si="60"/>
        <v/>
      </c>
      <c r="B653" s="10" t="str">
        <f>IF($D$10="End of the Period",IF(A653="","",IF(OR(payment_frequency="Weekly",payment_frequency="Bi-weekly",payment_frequency="Semi-monthly"),first_payment_date+A653*VLOOKUP(payment_frequency,periodic_table,2,0),EDATE(first_payment_date,A653*VLOOKUP(payment_frequency,periodic_table,2,0)))),IF(A653="","",IF(OR(payment_frequency="Weekly",payment_frequency="Bi-weekly",payment_frequency="Semi-monthly"),first_payment_date+(A653-1)*VLOOKUP(payment_frequency,periodic_table,2,0),EDATE(first_payment_date,(A653-1)*VLOOKUP(payment_frequency,periodic_table,2,0)))))</f>
        <v/>
      </c>
      <c r="C653" s="12" t="str">
        <f t="shared" si="55"/>
        <v/>
      </c>
      <c r="D653" s="27">
        <f t="shared" si="56"/>
        <v>0</v>
      </c>
      <c r="E653" s="28"/>
      <c r="F653" s="12" t="str">
        <f t="shared" si="57"/>
        <v/>
      </c>
      <c r="G653" s="12" t="str">
        <f t="shared" si="58"/>
        <v/>
      </c>
      <c r="H653" s="33" t="str">
        <f t="shared" si="59"/>
        <v/>
      </c>
    </row>
    <row r="654" spans="1:8" x14ac:dyDescent="0.25">
      <c r="A654" s="9" t="str">
        <f t="shared" si="60"/>
        <v/>
      </c>
      <c r="B654" s="10" t="str">
        <f>IF($D$10="End of the Period",IF(A654="","",IF(OR(payment_frequency="Weekly",payment_frequency="Bi-weekly",payment_frequency="Semi-monthly"),first_payment_date+A654*VLOOKUP(payment_frequency,periodic_table,2,0),EDATE(first_payment_date,A654*VLOOKUP(payment_frequency,periodic_table,2,0)))),IF(A654="","",IF(OR(payment_frequency="Weekly",payment_frequency="Bi-weekly",payment_frequency="Semi-monthly"),first_payment_date+(A654-1)*VLOOKUP(payment_frequency,periodic_table,2,0),EDATE(first_payment_date,(A654-1)*VLOOKUP(payment_frequency,periodic_table,2,0)))))</f>
        <v/>
      </c>
      <c r="C654" s="12" t="str">
        <f t="shared" si="55"/>
        <v/>
      </c>
      <c r="D654" s="27">
        <f t="shared" si="56"/>
        <v>0</v>
      </c>
      <c r="E654" s="28"/>
      <c r="F654" s="12" t="str">
        <f t="shared" si="57"/>
        <v/>
      </c>
      <c r="G654" s="12" t="str">
        <f t="shared" si="58"/>
        <v/>
      </c>
      <c r="H654" s="33" t="str">
        <f t="shared" si="59"/>
        <v/>
      </c>
    </row>
    <row r="655" spans="1:8" x14ac:dyDescent="0.25">
      <c r="A655" s="9" t="str">
        <f t="shared" si="60"/>
        <v/>
      </c>
      <c r="B655" s="10" t="str">
        <f>IF($D$10="End of the Period",IF(A655="","",IF(OR(payment_frequency="Weekly",payment_frequency="Bi-weekly",payment_frequency="Semi-monthly"),first_payment_date+A655*VLOOKUP(payment_frequency,periodic_table,2,0),EDATE(first_payment_date,A655*VLOOKUP(payment_frequency,periodic_table,2,0)))),IF(A655="","",IF(OR(payment_frequency="Weekly",payment_frequency="Bi-weekly",payment_frequency="Semi-monthly"),first_payment_date+(A655-1)*VLOOKUP(payment_frequency,periodic_table,2,0),EDATE(first_payment_date,(A655-1)*VLOOKUP(payment_frequency,periodic_table,2,0)))))</f>
        <v/>
      </c>
      <c r="C655" s="12" t="str">
        <f t="shared" si="55"/>
        <v/>
      </c>
      <c r="D655" s="27">
        <f t="shared" si="56"/>
        <v>0</v>
      </c>
      <c r="E655" s="28"/>
      <c r="F655" s="12" t="str">
        <f t="shared" si="57"/>
        <v/>
      </c>
      <c r="G655" s="12" t="str">
        <f t="shared" si="58"/>
        <v/>
      </c>
      <c r="H655" s="33" t="str">
        <f t="shared" si="59"/>
        <v/>
      </c>
    </row>
    <row r="656" spans="1:8" x14ac:dyDescent="0.25">
      <c r="A656" s="9" t="str">
        <f t="shared" si="60"/>
        <v/>
      </c>
      <c r="B656" s="10" t="str">
        <f>IF($D$10="End of the Period",IF(A656="","",IF(OR(payment_frequency="Weekly",payment_frequency="Bi-weekly",payment_frequency="Semi-monthly"),first_payment_date+A656*VLOOKUP(payment_frequency,periodic_table,2,0),EDATE(first_payment_date,A656*VLOOKUP(payment_frequency,periodic_table,2,0)))),IF(A656="","",IF(OR(payment_frequency="Weekly",payment_frequency="Bi-weekly",payment_frequency="Semi-monthly"),first_payment_date+(A656-1)*VLOOKUP(payment_frequency,periodic_table,2,0),EDATE(first_payment_date,(A656-1)*VLOOKUP(payment_frequency,periodic_table,2,0)))))</f>
        <v/>
      </c>
      <c r="C656" s="12" t="str">
        <f t="shared" si="55"/>
        <v/>
      </c>
      <c r="D656" s="27">
        <f t="shared" si="56"/>
        <v>0</v>
      </c>
      <c r="E656" s="28"/>
      <c r="F656" s="12" t="str">
        <f t="shared" si="57"/>
        <v/>
      </c>
      <c r="G656" s="12" t="str">
        <f t="shared" si="58"/>
        <v/>
      </c>
      <c r="H656" s="33" t="str">
        <f t="shared" si="59"/>
        <v/>
      </c>
    </row>
    <row r="657" spans="1:8" x14ac:dyDescent="0.25">
      <c r="A657" s="9" t="str">
        <f t="shared" si="60"/>
        <v/>
      </c>
      <c r="B657" s="10" t="str">
        <f>IF($D$10="End of the Period",IF(A657="","",IF(OR(payment_frequency="Weekly",payment_frequency="Bi-weekly",payment_frequency="Semi-monthly"),first_payment_date+A657*VLOOKUP(payment_frequency,periodic_table,2,0),EDATE(first_payment_date,A657*VLOOKUP(payment_frequency,periodic_table,2,0)))),IF(A657="","",IF(OR(payment_frequency="Weekly",payment_frequency="Bi-weekly",payment_frequency="Semi-monthly"),first_payment_date+(A657-1)*VLOOKUP(payment_frequency,periodic_table,2,0),EDATE(first_payment_date,(A657-1)*VLOOKUP(payment_frequency,periodic_table,2,0)))))</f>
        <v/>
      </c>
      <c r="C657" s="12" t="str">
        <f t="shared" si="55"/>
        <v/>
      </c>
      <c r="D657" s="27">
        <f t="shared" si="56"/>
        <v>0</v>
      </c>
      <c r="E657" s="28"/>
      <c r="F657" s="12" t="str">
        <f t="shared" si="57"/>
        <v/>
      </c>
      <c r="G657" s="12" t="str">
        <f t="shared" si="58"/>
        <v/>
      </c>
      <c r="H657" s="33" t="str">
        <f t="shared" si="59"/>
        <v/>
      </c>
    </row>
    <row r="658" spans="1:8" x14ac:dyDescent="0.25">
      <c r="A658" s="9" t="str">
        <f t="shared" si="60"/>
        <v/>
      </c>
      <c r="B658" s="10" t="str">
        <f>IF($D$10="End of the Period",IF(A658="","",IF(OR(payment_frequency="Weekly",payment_frequency="Bi-weekly",payment_frequency="Semi-monthly"),first_payment_date+A658*VLOOKUP(payment_frequency,periodic_table,2,0),EDATE(first_payment_date,A658*VLOOKUP(payment_frequency,periodic_table,2,0)))),IF(A658="","",IF(OR(payment_frequency="Weekly",payment_frequency="Bi-weekly",payment_frequency="Semi-monthly"),first_payment_date+(A658-1)*VLOOKUP(payment_frequency,periodic_table,2,0),EDATE(first_payment_date,(A658-1)*VLOOKUP(payment_frequency,periodic_table,2,0)))))</f>
        <v/>
      </c>
      <c r="C658" s="12" t="str">
        <f t="shared" si="55"/>
        <v/>
      </c>
      <c r="D658" s="27">
        <f t="shared" si="56"/>
        <v>0</v>
      </c>
      <c r="E658" s="28"/>
      <c r="F658" s="12" t="str">
        <f t="shared" si="57"/>
        <v/>
      </c>
      <c r="G658" s="12" t="str">
        <f t="shared" si="58"/>
        <v/>
      </c>
      <c r="H658" s="33" t="str">
        <f t="shared" si="59"/>
        <v/>
      </c>
    </row>
    <row r="659" spans="1:8" x14ac:dyDescent="0.25">
      <c r="A659" s="9" t="str">
        <f t="shared" si="60"/>
        <v/>
      </c>
      <c r="B659" s="10" t="str">
        <f>IF($D$10="End of the Period",IF(A659="","",IF(OR(payment_frequency="Weekly",payment_frequency="Bi-weekly",payment_frequency="Semi-monthly"),first_payment_date+A659*VLOOKUP(payment_frequency,periodic_table,2,0),EDATE(first_payment_date,A659*VLOOKUP(payment_frequency,periodic_table,2,0)))),IF(A659="","",IF(OR(payment_frequency="Weekly",payment_frequency="Bi-weekly",payment_frequency="Semi-monthly"),first_payment_date+(A659-1)*VLOOKUP(payment_frequency,periodic_table,2,0),EDATE(first_payment_date,(A659-1)*VLOOKUP(payment_frequency,periodic_table,2,0)))))</f>
        <v/>
      </c>
      <c r="C659" s="12" t="str">
        <f t="shared" si="55"/>
        <v/>
      </c>
      <c r="D659" s="27">
        <f t="shared" si="56"/>
        <v>0</v>
      </c>
      <c r="E659" s="28"/>
      <c r="F659" s="12" t="str">
        <f t="shared" si="57"/>
        <v/>
      </c>
      <c r="G659" s="12" t="str">
        <f t="shared" si="58"/>
        <v/>
      </c>
      <c r="H659" s="33" t="str">
        <f t="shared" si="59"/>
        <v/>
      </c>
    </row>
    <row r="660" spans="1:8" x14ac:dyDescent="0.25">
      <c r="A660" s="9" t="str">
        <f t="shared" si="60"/>
        <v/>
      </c>
      <c r="B660" s="10" t="str">
        <f>IF($D$10="End of the Period",IF(A660="","",IF(OR(payment_frequency="Weekly",payment_frequency="Bi-weekly",payment_frequency="Semi-monthly"),first_payment_date+A660*VLOOKUP(payment_frequency,periodic_table,2,0),EDATE(first_payment_date,A660*VLOOKUP(payment_frequency,periodic_table,2,0)))),IF(A660="","",IF(OR(payment_frequency="Weekly",payment_frequency="Bi-weekly",payment_frequency="Semi-monthly"),first_payment_date+(A660-1)*VLOOKUP(payment_frequency,periodic_table,2,0),EDATE(first_payment_date,(A660-1)*VLOOKUP(payment_frequency,periodic_table,2,0)))))</f>
        <v/>
      </c>
      <c r="C660" s="12" t="str">
        <f t="shared" si="55"/>
        <v/>
      </c>
      <c r="D660" s="27">
        <f t="shared" si="56"/>
        <v>0</v>
      </c>
      <c r="E660" s="28"/>
      <c r="F660" s="12" t="str">
        <f t="shared" si="57"/>
        <v/>
      </c>
      <c r="G660" s="12" t="str">
        <f t="shared" si="58"/>
        <v/>
      </c>
      <c r="H660" s="33" t="str">
        <f t="shared" si="59"/>
        <v/>
      </c>
    </row>
    <row r="661" spans="1:8" x14ac:dyDescent="0.25">
      <c r="A661" s="9" t="str">
        <f t="shared" si="60"/>
        <v/>
      </c>
      <c r="B661" s="10" t="str">
        <f>IF($D$10="End of the Period",IF(A661="","",IF(OR(payment_frequency="Weekly",payment_frequency="Bi-weekly",payment_frequency="Semi-monthly"),first_payment_date+A661*VLOOKUP(payment_frequency,periodic_table,2,0),EDATE(first_payment_date,A661*VLOOKUP(payment_frequency,periodic_table,2,0)))),IF(A661="","",IF(OR(payment_frequency="Weekly",payment_frequency="Bi-weekly",payment_frequency="Semi-monthly"),first_payment_date+(A661-1)*VLOOKUP(payment_frequency,periodic_table,2,0),EDATE(first_payment_date,(A661-1)*VLOOKUP(payment_frequency,periodic_table,2,0)))))</f>
        <v/>
      </c>
      <c r="C661" s="12" t="str">
        <f t="shared" si="55"/>
        <v/>
      </c>
      <c r="D661" s="27">
        <f t="shared" si="56"/>
        <v>0</v>
      </c>
      <c r="E661" s="28"/>
      <c r="F661" s="12" t="str">
        <f t="shared" si="57"/>
        <v/>
      </c>
      <c r="G661" s="12" t="str">
        <f t="shared" si="58"/>
        <v/>
      </c>
      <c r="H661" s="33" t="str">
        <f t="shared" si="59"/>
        <v/>
      </c>
    </row>
    <row r="662" spans="1:8" x14ac:dyDescent="0.25">
      <c r="A662" s="9" t="str">
        <f t="shared" si="60"/>
        <v/>
      </c>
      <c r="B662" s="10" t="str">
        <f>IF($D$10="End of the Period",IF(A662="","",IF(OR(payment_frequency="Weekly",payment_frequency="Bi-weekly",payment_frequency="Semi-monthly"),first_payment_date+A662*VLOOKUP(payment_frequency,periodic_table,2,0),EDATE(first_payment_date,A662*VLOOKUP(payment_frequency,periodic_table,2,0)))),IF(A662="","",IF(OR(payment_frequency="Weekly",payment_frequency="Bi-weekly",payment_frequency="Semi-monthly"),first_payment_date+(A662-1)*VLOOKUP(payment_frequency,periodic_table,2,0),EDATE(first_payment_date,(A662-1)*VLOOKUP(payment_frequency,periodic_table,2,0)))))</f>
        <v/>
      </c>
      <c r="C662" s="12" t="str">
        <f t="shared" si="55"/>
        <v/>
      </c>
      <c r="D662" s="27">
        <f t="shared" si="56"/>
        <v>0</v>
      </c>
      <c r="E662" s="28"/>
      <c r="F662" s="12" t="str">
        <f t="shared" si="57"/>
        <v/>
      </c>
      <c r="G662" s="12" t="str">
        <f t="shared" si="58"/>
        <v/>
      </c>
      <c r="H662" s="33" t="str">
        <f t="shared" si="59"/>
        <v/>
      </c>
    </row>
    <row r="663" spans="1:8" x14ac:dyDescent="0.25">
      <c r="A663" s="9" t="str">
        <f t="shared" si="60"/>
        <v/>
      </c>
      <c r="B663" s="10" t="str">
        <f>IF($D$10="End of the Period",IF(A663="","",IF(OR(payment_frequency="Weekly",payment_frequency="Bi-weekly",payment_frequency="Semi-monthly"),first_payment_date+A663*VLOOKUP(payment_frequency,periodic_table,2,0),EDATE(first_payment_date,A663*VLOOKUP(payment_frequency,periodic_table,2,0)))),IF(A663="","",IF(OR(payment_frequency="Weekly",payment_frequency="Bi-weekly",payment_frequency="Semi-monthly"),first_payment_date+(A663-1)*VLOOKUP(payment_frequency,periodic_table,2,0),EDATE(first_payment_date,(A663-1)*VLOOKUP(payment_frequency,periodic_table,2,0)))))</f>
        <v/>
      </c>
      <c r="C663" s="12" t="str">
        <f t="shared" si="55"/>
        <v/>
      </c>
      <c r="D663" s="27">
        <f t="shared" si="56"/>
        <v>0</v>
      </c>
      <c r="E663" s="28"/>
      <c r="F663" s="12" t="str">
        <f t="shared" si="57"/>
        <v/>
      </c>
      <c r="G663" s="12" t="str">
        <f t="shared" si="58"/>
        <v/>
      </c>
      <c r="H663" s="33" t="str">
        <f t="shared" si="59"/>
        <v/>
      </c>
    </row>
    <row r="664" spans="1:8" x14ac:dyDescent="0.25">
      <c r="A664" s="9" t="str">
        <f t="shared" si="60"/>
        <v/>
      </c>
      <c r="B664" s="10" t="str">
        <f>IF($D$10="End of the Period",IF(A664="","",IF(OR(payment_frequency="Weekly",payment_frequency="Bi-weekly",payment_frequency="Semi-monthly"),first_payment_date+A664*VLOOKUP(payment_frequency,periodic_table,2,0),EDATE(first_payment_date,A664*VLOOKUP(payment_frequency,periodic_table,2,0)))),IF(A664="","",IF(OR(payment_frequency="Weekly",payment_frequency="Bi-weekly",payment_frequency="Semi-monthly"),first_payment_date+(A664-1)*VLOOKUP(payment_frequency,periodic_table,2,0),EDATE(first_payment_date,(A664-1)*VLOOKUP(payment_frequency,periodic_table,2,0)))))</f>
        <v/>
      </c>
      <c r="C664" s="12" t="str">
        <f t="shared" ref="C664:C727" si="61">IF(A664="","",IF(H663&lt;payment,H663*(1+rate),payment))</f>
        <v/>
      </c>
      <c r="D664" s="27">
        <f t="shared" ref="D664:D727" si="62">IFERROR(IF(H663-C664&lt;$D$13,0,IF(A664=$D$15,$D$13,IF(A664&lt;$D$15,0,IF(MOD(A664-$D$15,$D$18)=0,$D$13,0)))),0)</f>
        <v>0</v>
      </c>
      <c r="E664" s="28"/>
      <c r="F664" s="12" t="str">
        <f t="shared" ref="F664:F727" si="63">IF(AND(payment_type=1,A664=1),0,IF(A664="","",H663*rate))</f>
        <v/>
      </c>
      <c r="G664" s="12" t="str">
        <f t="shared" si="58"/>
        <v/>
      </c>
      <c r="H664" s="33" t="str">
        <f t="shared" si="59"/>
        <v/>
      </c>
    </row>
    <row r="665" spans="1:8" x14ac:dyDescent="0.25">
      <c r="A665" s="9" t="str">
        <f t="shared" si="60"/>
        <v/>
      </c>
      <c r="B665" s="10" t="str">
        <f>IF($D$10="End of the Period",IF(A665="","",IF(OR(payment_frequency="Weekly",payment_frequency="Bi-weekly",payment_frequency="Semi-monthly"),first_payment_date+A665*VLOOKUP(payment_frequency,periodic_table,2,0),EDATE(first_payment_date,A665*VLOOKUP(payment_frequency,periodic_table,2,0)))),IF(A665="","",IF(OR(payment_frequency="Weekly",payment_frequency="Bi-weekly",payment_frequency="Semi-monthly"),first_payment_date+(A665-1)*VLOOKUP(payment_frequency,periodic_table,2,0),EDATE(first_payment_date,(A665-1)*VLOOKUP(payment_frequency,periodic_table,2,0)))))</f>
        <v/>
      </c>
      <c r="C665" s="12" t="str">
        <f t="shared" si="61"/>
        <v/>
      </c>
      <c r="D665" s="27">
        <f t="shared" si="62"/>
        <v>0</v>
      </c>
      <c r="E665" s="28"/>
      <c r="F665" s="12" t="str">
        <f t="shared" si="63"/>
        <v/>
      </c>
      <c r="G665" s="12" t="str">
        <f t="shared" ref="G665:G728" si="64">IF(A665="","",C665-F665+D665+E665)</f>
        <v/>
      </c>
      <c r="H665" s="33" t="str">
        <f t="shared" ref="H665:H728" si="65">IFERROR(IF(G665&lt;=0,"",H664-G665),"")</f>
        <v/>
      </c>
    </row>
    <row r="666" spans="1:8" x14ac:dyDescent="0.25">
      <c r="A666" s="9" t="str">
        <f t="shared" si="60"/>
        <v/>
      </c>
      <c r="B666" s="10" t="str">
        <f>IF($D$10="End of the Period",IF(A666="","",IF(OR(payment_frequency="Weekly",payment_frequency="Bi-weekly",payment_frequency="Semi-monthly"),first_payment_date+A666*VLOOKUP(payment_frequency,periodic_table,2,0),EDATE(first_payment_date,A666*VLOOKUP(payment_frequency,periodic_table,2,0)))),IF(A666="","",IF(OR(payment_frequency="Weekly",payment_frequency="Bi-weekly",payment_frequency="Semi-monthly"),first_payment_date+(A666-1)*VLOOKUP(payment_frequency,periodic_table,2,0),EDATE(first_payment_date,(A666-1)*VLOOKUP(payment_frequency,periodic_table,2,0)))))</f>
        <v/>
      </c>
      <c r="C666" s="12" t="str">
        <f t="shared" si="61"/>
        <v/>
      </c>
      <c r="D666" s="27">
        <f t="shared" si="62"/>
        <v>0</v>
      </c>
      <c r="E666" s="28"/>
      <c r="F666" s="12" t="str">
        <f t="shared" si="63"/>
        <v/>
      </c>
      <c r="G666" s="12" t="str">
        <f t="shared" si="64"/>
        <v/>
      </c>
      <c r="H666" s="33" t="str">
        <f t="shared" si="65"/>
        <v/>
      </c>
    </row>
    <row r="667" spans="1:8" x14ac:dyDescent="0.25">
      <c r="A667" s="9" t="str">
        <f t="shared" si="60"/>
        <v/>
      </c>
      <c r="B667" s="10" t="str">
        <f>IF($D$10="End of the Period",IF(A667="","",IF(OR(payment_frequency="Weekly",payment_frequency="Bi-weekly",payment_frequency="Semi-monthly"),first_payment_date+A667*VLOOKUP(payment_frequency,periodic_table,2,0),EDATE(first_payment_date,A667*VLOOKUP(payment_frequency,periodic_table,2,0)))),IF(A667="","",IF(OR(payment_frequency="Weekly",payment_frequency="Bi-weekly",payment_frequency="Semi-monthly"),first_payment_date+(A667-1)*VLOOKUP(payment_frequency,periodic_table,2,0),EDATE(first_payment_date,(A667-1)*VLOOKUP(payment_frequency,periodic_table,2,0)))))</f>
        <v/>
      </c>
      <c r="C667" s="12" t="str">
        <f t="shared" si="61"/>
        <v/>
      </c>
      <c r="D667" s="27">
        <f t="shared" si="62"/>
        <v>0</v>
      </c>
      <c r="E667" s="28"/>
      <c r="F667" s="12" t="str">
        <f t="shared" si="63"/>
        <v/>
      </c>
      <c r="G667" s="12" t="str">
        <f t="shared" si="64"/>
        <v/>
      </c>
      <c r="H667" s="33" t="str">
        <f t="shared" si="65"/>
        <v/>
      </c>
    </row>
    <row r="668" spans="1:8" x14ac:dyDescent="0.25">
      <c r="A668" s="9" t="str">
        <f t="shared" si="60"/>
        <v/>
      </c>
      <c r="B668" s="10" t="str">
        <f>IF($D$10="End of the Period",IF(A668="","",IF(OR(payment_frequency="Weekly",payment_frequency="Bi-weekly",payment_frequency="Semi-monthly"),first_payment_date+A668*VLOOKUP(payment_frequency,periodic_table,2,0),EDATE(first_payment_date,A668*VLOOKUP(payment_frequency,periodic_table,2,0)))),IF(A668="","",IF(OR(payment_frequency="Weekly",payment_frequency="Bi-weekly",payment_frequency="Semi-monthly"),first_payment_date+(A668-1)*VLOOKUP(payment_frequency,periodic_table,2,0),EDATE(first_payment_date,(A668-1)*VLOOKUP(payment_frequency,periodic_table,2,0)))))</f>
        <v/>
      </c>
      <c r="C668" s="12" t="str">
        <f t="shared" si="61"/>
        <v/>
      </c>
      <c r="D668" s="27">
        <f t="shared" si="62"/>
        <v>0</v>
      </c>
      <c r="E668" s="28"/>
      <c r="F668" s="12" t="str">
        <f t="shared" si="63"/>
        <v/>
      </c>
      <c r="G668" s="12" t="str">
        <f t="shared" si="64"/>
        <v/>
      </c>
      <c r="H668" s="33" t="str">
        <f t="shared" si="65"/>
        <v/>
      </c>
    </row>
    <row r="669" spans="1:8" x14ac:dyDescent="0.25">
      <c r="A669" s="9" t="str">
        <f t="shared" si="60"/>
        <v/>
      </c>
      <c r="B669" s="10" t="str">
        <f>IF($D$10="End of the Period",IF(A669="","",IF(OR(payment_frequency="Weekly",payment_frequency="Bi-weekly",payment_frequency="Semi-monthly"),first_payment_date+A669*VLOOKUP(payment_frequency,periodic_table,2,0),EDATE(first_payment_date,A669*VLOOKUP(payment_frequency,periodic_table,2,0)))),IF(A669="","",IF(OR(payment_frequency="Weekly",payment_frequency="Bi-weekly",payment_frequency="Semi-monthly"),first_payment_date+(A669-1)*VLOOKUP(payment_frequency,periodic_table,2,0),EDATE(first_payment_date,(A669-1)*VLOOKUP(payment_frequency,periodic_table,2,0)))))</f>
        <v/>
      </c>
      <c r="C669" s="12" t="str">
        <f t="shared" si="61"/>
        <v/>
      </c>
      <c r="D669" s="27">
        <f t="shared" si="62"/>
        <v>0</v>
      </c>
      <c r="E669" s="28"/>
      <c r="F669" s="12" t="str">
        <f t="shared" si="63"/>
        <v/>
      </c>
      <c r="G669" s="12" t="str">
        <f t="shared" si="64"/>
        <v/>
      </c>
      <c r="H669" s="33" t="str">
        <f t="shared" si="65"/>
        <v/>
      </c>
    </row>
    <row r="670" spans="1:8" x14ac:dyDescent="0.25">
      <c r="A670" s="9" t="str">
        <f t="shared" si="60"/>
        <v/>
      </c>
      <c r="B670" s="10" t="str">
        <f>IF($D$10="End of the Period",IF(A670="","",IF(OR(payment_frequency="Weekly",payment_frequency="Bi-weekly",payment_frequency="Semi-monthly"),first_payment_date+A670*VLOOKUP(payment_frequency,periodic_table,2,0),EDATE(first_payment_date,A670*VLOOKUP(payment_frequency,periodic_table,2,0)))),IF(A670="","",IF(OR(payment_frequency="Weekly",payment_frequency="Bi-weekly",payment_frequency="Semi-monthly"),first_payment_date+(A670-1)*VLOOKUP(payment_frequency,periodic_table,2,0),EDATE(first_payment_date,(A670-1)*VLOOKUP(payment_frequency,periodic_table,2,0)))))</f>
        <v/>
      </c>
      <c r="C670" s="12" t="str">
        <f t="shared" si="61"/>
        <v/>
      </c>
      <c r="D670" s="27">
        <f t="shared" si="62"/>
        <v>0</v>
      </c>
      <c r="E670" s="28"/>
      <c r="F670" s="12" t="str">
        <f t="shared" si="63"/>
        <v/>
      </c>
      <c r="G670" s="12" t="str">
        <f t="shared" si="64"/>
        <v/>
      </c>
      <c r="H670" s="33" t="str">
        <f t="shared" si="65"/>
        <v/>
      </c>
    </row>
    <row r="671" spans="1:8" x14ac:dyDescent="0.25">
      <c r="A671" s="9" t="str">
        <f t="shared" si="60"/>
        <v/>
      </c>
      <c r="B671" s="10" t="str">
        <f>IF($D$10="End of the Period",IF(A671="","",IF(OR(payment_frequency="Weekly",payment_frequency="Bi-weekly",payment_frequency="Semi-monthly"),first_payment_date+A671*VLOOKUP(payment_frequency,periodic_table,2,0),EDATE(first_payment_date,A671*VLOOKUP(payment_frequency,periodic_table,2,0)))),IF(A671="","",IF(OR(payment_frequency="Weekly",payment_frequency="Bi-weekly",payment_frequency="Semi-monthly"),first_payment_date+(A671-1)*VLOOKUP(payment_frequency,periodic_table,2,0),EDATE(first_payment_date,(A671-1)*VLOOKUP(payment_frequency,periodic_table,2,0)))))</f>
        <v/>
      </c>
      <c r="C671" s="12" t="str">
        <f t="shared" si="61"/>
        <v/>
      </c>
      <c r="D671" s="27">
        <f t="shared" si="62"/>
        <v>0</v>
      </c>
      <c r="E671" s="28"/>
      <c r="F671" s="12" t="str">
        <f t="shared" si="63"/>
        <v/>
      </c>
      <c r="G671" s="12" t="str">
        <f t="shared" si="64"/>
        <v/>
      </c>
      <c r="H671" s="33" t="str">
        <f t="shared" si="65"/>
        <v/>
      </c>
    </row>
    <row r="672" spans="1:8" x14ac:dyDescent="0.25">
      <c r="A672" s="9" t="str">
        <f t="shared" si="60"/>
        <v/>
      </c>
      <c r="B672" s="10" t="str">
        <f>IF($D$10="End of the Period",IF(A672="","",IF(OR(payment_frequency="Weekly",payment_frequency="Bi-weekly",payment_frequency="Semi-monthly"),first_payment_date+A672*VLOOKUP(payment_frequency,periodic_table,2,0),EDATE(first_payment_date,A672*VLOOKUP(payment_frequency,periodic_table,2,0)))),IF(A672="","",IF(OR(payment_frequency="Weekly",payment_frequency="Bi-weekly",payment_frequency="Semi-monthly"),first_payment_date+(A672-1)*VLOOKUP(payment_frequency,periodic_table,2,0),EDATE(first_payment_date,(A672-1)*VLOOKUP(payment_frequency,periodic_table,2,0)))))</f>
        <v/>
      </c>
      <c r="C672" s="12" t="str">
        <f t="shared" si="61"/>
        <v/>
      </c>
      <c r="D672" s="27">
        <f t="shared" si="62"/>
        <v>0</v>
      </c>
      <c r="E672" s="28"/>
      <c r="F672" s="12" t="str">
        <f t="shared" si="63"/>
        <v/>
      </c>
      <c r="G672" s="12" t="str">
        <f t="shared" si="64"/>
        <v/>
      </c>
      <c r="H672" s="33" t="str">
        <f t="shared" si="65"/>
        <v/>
      </c>
    </row>
    <row r="673" spans="1:8" x14ac:dyDescent="0.25">
      <c r="A673" s="9" t="str">
        <f t="shared" si="60"/>
        <v/>
      </c>
      <c r="B673" s="10" t="str">
        <f>IF($D$10="End of the Period",IF(A673="","",IF(OR(payment_frequency="Weekly",payment_frequency="Bi-weekly",payment_frequency="Semi-monthly"),first_payment_date+A673*VLOOKUP(payment_frequency,periodic_table,2,0),EDATE(first_payment_date,A673*VLOOKUP(payment_frequency,periodic_table,2,0)))),IF(A673="","",IF(OR(payment_frequency="Weekly",payment_frequency="Bi-weekly",payment_frequency="Semi-monthly"),first_payment_date+(A673-1)*VLOOKUP(payment_frequency,periodic_table,2,0),EDATE(first_payment_date,(A673-1)*VLOOKUP(payment_frequency,periodic_table,2,0)))))</f>
        <v/>
      </c>
      <c r="C673" s="12" t="str">
        <f t="shared" si="61"/>
        <v/>
      </c>
      <c r="D673" s="27">
        <f t="shared" si="62"/>
        <v>0</v>
      </c>
      <c r="E673" s="28"/>
      <c r="F673" s="12" t="str">
        <f t="shared" si="63"/>
        <v/>
      </c>
      <c r="G673" s="12" t="str">
        <f t="shared" si="64"/>
        <v/>
      </c>
      <c r="H673" s="33" t="str">
        <f t="shared" si="65"/>
        <v/>
      </c>
    </row>
    <row r="674" spans="1:8" x14ac:dyDescent="0.25">
      <c r="A674" s="9" t="str">
        <f t="shared" si="60"/>
        <v/>
      </c>
      <c r="B674" s="10" t="str">
        <f>IF($D$10="End of the Period",IF(A674="","",IF(OR(payment_frequency="Weekly",payment_frequency="Bi-weekly",payment_frequency="Semi-monthly"),first_payment_date+A674*VLOOKUP(payment_frequency,periodic_table,2,0),EDATE(first_payment_date,A674*VLOOKUP(payment_frequency,periodic_table,2,0)))),IF(A674="","",IF(OR(payment_frequency="Weekly",payment_frequency="Bi-weekly",payment_frequency="Semi-monthly"),first_payment_date+(A674-1)*VLOOKUP(payment_frequency,periodic_table,2,0),EDATE(first_payment_date,(A674-1)*VLOOKUP(payment_frequency,periodic_table,2,0)))))</f>
        <v/>
      </c>
      <c r="C674" s="12" t="str">
        <f t="shared" si="61"/>
        <v/>
      </c>
      <c r="D674" s="27">
        <f t="shared" si="62"/>
        <v>0</v>
      </c>
      <c r="E674" s="28"/>
      <c r="F674" s="12" t="str">
        <f t="shared" si="63"/>
        <v/>
      </c>
      <c r="G674" s="12" t="str">
        <f t="shared" si="64"/>
        <v/>
      </c>
      <c r="H674" s="33" t="str">
        <f t="shared" si="65"/>
        <v/>
      </c>
    </row>
    <row r="675" spans="1:8" x14ac:dyDescent="0.25">
      <c r="A675" s="9" t="str">
        <f t="shared" si="60"/>
        <v/>
      </c>
      <c r="B675" s="10" t="str">
        <f>IF($D$10="End of the Period",IF(A675="","",IF(OR(payment_frequency="Weekly",payment_frequency="Bi-weekly",payment_frequency="Semi-monthly"),first_payment_date+A675*VLOOKUP(payment_frequency,periodic_table,2,0),EDATE(first_payment_date,A675*VLOOKUP(payment_frequency,periodic_table,2,0)))),IF(A675="","",IF(OR(payment_frequency="Weekly",payment_frequency="Bi-weekly",payment_frequency="Semi-monthly"),first_payment_date+(A675-1)*VLOOKUP(payment_frequency,periodic_table,2,0),EDATE(first_payment_date,(A675-1)*VLOOKUP(payment_frequency,periodic_table,2,0)))))</f>
        <v/>
      </c>
      <c r="C675" s="12" t="str">
        <f t="shared" si="61"/>
        <v/>
      </c>
      <c r="D675" s="27">
        <f t="shared" si="62"/>
        <v>0</v>
      </c>
      <c r="E675" s="28"/>
      <c r="F675" s="12" t="str">
        <f t="shared" si="63"/>
        <v/>
      </c>
      <c r="G675" s="12" t="str">
        <f t="shared" si="64"/>
        <v/>
      </c>
      <c r="H675" s="33" t="str">
        <f t="shared" si="65"/>
        <v/>
      </c>
    </row>
    <row r="676" spans="1:8" x14ac:dyDescent="0.25">
      <c r="A676" s="9" t="str">
        <f t="shared" si="60"/>
        <v/>
      </c>
      <c r="B676" s="10" t="str">
        <f>IF($D$10="End of the Period",IF(A676="","",IF(OR(payment_frequency="Weekly",payment_frequency="Bi-weekly",payment_frequency="Semi-monthly"),first_payment_date+A676*VLOOKUP(payment_frequency,periodic_table,2,0),EDATE(first_payment_date,A676*VLOOKUP(payment_frequency,periodic_table,2,0)))),IF(A676="","",IF(OR(payment_frequency="Weekly",payment_frequency="Bi-weekly",payment_frequency="Semi-monthly"),first_payment_date+(A676-1)*VLOOKUP(payment_frequency,periodic_table,2,0),EDATE(first_payment_date,(A676-1)*VLOOKUP(payment_frequency,periodic_table,2,0)))))</f>
        <v/>
      </c>
      <c r="C676" s="12" t="str">
        <f t="shared" si="61"/>
        <v/>
      </c>
      <c r="D676" s="27">
        <f t="shared" si="62"/>
        <v>0</v>
      </c>
      <c r="E676" s="28"/>
      <c r="F676" s="12" t="str">
        <f t="shared" si="63"/>
        <v/>
      </c>
      <c r="G676" s="12" t="str">
        <f t="shared" si="64"/>
        <v/>
      </c>
      <c r="H676" s="33" t="str">
        <f t="shared" si="65"/>
        <v/>
      </c>
    </row>
    <row r="677" spans="1:8" x14ac:dyDescent="0.25">
      <c r="A677" s="9" t="str">
        <f t="shared" si="60"/>
        <v/>
      </c>
      <c r="B677" s="10" t="str">
        <f>IF($D$10="End of the Period",IF(A677="","",IF(OR(payment_frequency="Weekly",payment_frequency="Bi-weekly",payment_frequency="Semi-monthly"),first_payment_date+A677*VLOOKUP(payment_frequency,periodic_table,2,0),EDATE(first_payment_date,A677*VLOOKUP(payment_frequency,periodic_table,2,0)))),IF(A677="","",IF(OR(payment_frequency="Weekly",payment_frequency="Bi-weekly",payment_frequency="Semi-monthly"),first_payment_date+(A677-1)*VLOOKUP(payment_frequency,periodic_table,2,0),EDATE(first_payment_date,(A677-1)*VLOOKUP(payment_frequency,periodic_table,2,0)))))</f>
        <v/>
      </c>
      <c r="C677" s="12" t="str">
        <f t="shared" si="61"/>
        <v/>
      </c>
      <c r="D677" s="27">
        <f t="shared" si="62"/>
        <v>0</v>
      </c>
      <c r="E677" s="28"/>
      <c r="F677" s="12" t="str">
        <f t="shared" si="63"/>
        <v/>
      </c>
      <c r="G677" s="12" t="str">
        <f t="shared" si="64"/>
        <v/>
      </c>
      <c r="H677" s="33" t="str">
        <f t="shared" si="65"/>
        <v/>
      </c>
    </row>
    <row r="678" spans="1:8" x14ac:dyDescent="0.25">
      <c r="A678" s="9" t="str">
        <f t="shared" si="60"/>
        <v/>
      </c>
      <c r="B678" s="10" t="str">
        <f>IF($D$10="End of the Period",IF(A678="","",IF(OR(payment_frequency="Weekly",payment_frequency="Bi-weekly",payment_frequency="Semi-monthly"),first_payment_date+A678*VLOOKUP(payment_frequency,periodic_table,2,0),EDATE(first_payment_date,A678*VLOOKUP(payment_frequency,periodic_table,2,0)))),IF(A678="","",IF(OR(payment_frequency="Weekly",payment_frequency="Bi-weekly",payment_frequency="Semi-monthly"),first_payment_date+(A678-1)*VLOOKUP(payment_frequency,periodic_table,2,0),EDATE(first_payment_date,(A678-1)*VLOOKUP(payment_frequency,periodic_table,2,0)))))</f>
        <v/>
      </c>
      <c r="C678" s="12" t="str">
        <f t="shared" si="61"/>
        <v/>
      </c>
      <c r="D678" s="27">
        <f t="shared" si="62"/>
        <v>0</v>
      </c>
      <c r="E678" s="28"/>
      <c r="F678" s="12" t="str">
        <f t="shared" si="63"/>
        <v/>
      </c>
      <c r="G678" s="12" t="str">
        <f t="shared" si="64"/>
        <v/>
      </c>
      <c r="H678" s="33" t="str">
        <f t="shared" si="65"/>
        <v/>
      </c>
    </row>
    <row r="679" spans="1:8" x14ac:dyDescent="0.25">
      <c r="A679" s="9" t="str">
        <f t="shared" si="60"/>
        <v/>
      </c>
      <c r="B679" s="10" t="str">
        <f>IF($D$10="End of the Period",IF(A679="","",IF(OR(payment_frequency="Weekly",payment_frequency="Bi-weekly",payment_frequency="Semi-monthly"),first_payment_date+A679*VLOOKUP(payment_frequency,periodic_table,2,0),EDATE(first_payment_date,A679*VLOOKUP(payment_frequency,periodic_table,2,0)))),IF(A679="","",IF(OR(payment_frequency="Weekly",payment_frequency="Bi-weekly",payment_frequency="Semi-monthly"),first_payment_date+(A679-1)*VLOOKUP(payment_frequency,periodic_table,2,0),EDATE(first_payment_date,(A679-1)*VLOOKUP(payment_frequency,periodic_table,2,0)))))</f>
        <v/>
      </c>
      <c r="C679" s="12" t="str">
        <f t="shared" si="61"/>
        <v/>
      </c>
      <c r="D679" s="27">
        <f t="shared" si="62"/>
        <v>0</v>
      </c>
      <c r="E679" s="28"/>
      <c r="F679" s="12" t="str">
        <f t="shared" si="63"/>
        <v/>
      </c>
      <c r="G679" s="12" t="str">
        <f t="shared" si="64"/>
        <v/>
      </c>
      <c r="H679" s="33" t="str">
        <f t="shared" si="65"/>
        <v/>
      </c>
    </row>
    <row r="680" spans="1:8" x14ac:dyDescent="0.25">
      <c r="A680" s="9" t="str">
        <f t="shared" si="60"/>
        <v/>
      </c>
      <c r="B680" s="10" t="str">
        <f>IF($D$10="End of the Period",IF(A680="","",IF(OR(payment_frequency="Weekly",payment_frequency="Bi-weekly",payment_frequency="Semi-monthly"),first_payment_date+A680*VLOOKUP(payment_frequency,periodic_table,2,0),EDATE(first_payment_date,A680*VLOOKUP(payment_frequency,periodic_table,2,0)))),IF(A680="","",IF(OR(payment_frequency="Weekly",payment_frequency="Bi-weekly",payment_frequency="Semi-monthly"),first_payment_date+(A680-1)*VLOOKUP(payment_frequency,periodic_table,2,0),EDATE(first_payment_date,(A680-1)*VLOOKUP(payment_frequency,periodic_table,2,0)))))</f>
        <v/>
      </c>
      <c r="C680" s="12" t="str">
        <f t="shared" si="61"/>
        <v/>
      </c>
      <c r="D680" s="27">
        <f t="shared" si="62"/>
        <v>0</v>
      </c>
      <c r="E680" s="28"/>
      <c r="F680" s="12" t="str">
        <f t="shared" si="63"/>
        <v/>
      </c>
      <c r="G680" s="12" t="str">
        <f t="shared" si="64"/>
        <v/>
      </c>
      <c r="H680" s="33" t="str">
        <f t="shared" si="65"/>
        <v/>
      </c>
    </row>
    <row r="681" spans="1:8" x14ac:dyDescent="0.25">
      <c r="A681" s="9" t="str">
        <f t="shared" si="60"/>
        <v/>
      </c>
      <c r="B681" s="10" t="str">
        <f>IF($D$10="End of the Period",IF(A681="","",IF(OR(payment_frequency="Weekly",payment_frequency="Bi-weekly",payment_frequency="Semi-monthly"),first_payment_date+A681*VLOOKUP(payment_frequency,periodic_table,2,0),EDATE(first_payment_date,A681*VLOOKUP(payment_frequency,periodic_table,2,0)))),IF(A681="","",IF(OR(payment_frequency="Weekly",payment_frequency="Bi-weekly",payment_frequency="Semi-monthly"),first_payment_date+(A681-1)*VLOOKUP(payment_frequency,periodic_table,2,0),EDATE(first_payment_date,(A681-1)*VLOOKUP(payment_frequency,periodic_table,2,0)))))</f>
        <v/>
      </c>
      <c r="C681" s="12" t="str">
        <f t="shared" si="61"/>
        <v/>
      </c>
      <c r="D681" s="27">
        <f t="shared" si="62"/>
        <v>0</v>
      </c>
      <c r="E681" s="28"/>
      <c r="F681" s="12" t="str">
        <f t="shared" si="63"/>
        <v/>
      </c>
      <c r="G681" s="12" t="str">
        <f t="shared" si="64"/>
        <v/>
      </c>
      <c r="H681" s="33" t="str">
        <f t="shared" si="65"/>
        <v/>
      </c>
    </row>
    <row r="682" spans="1:8" x14ac:dyDescent="0.25">
      <c r="A682" s="9" t="str">
        <f t="shared" si="60"/>
        <v/>
      </c>
      <c r="B682" s="10" t="str">
        <f>IF($D$10="End of the Period",IF(A682="","",IF(OR(payment_frequency="Weekly",payment_frequency="Bi-weekly",payment_frequency="Semi-monthly"),first_payment_date+A682*VLOOKUP(payment_frequency,periodic_table,2,0),EDATE(first_payment_date,A682*VLOOKUP(payment_frequency,periodic_table,2,0)))),IF(A682="","",IF(OR(payment_frequency="Weekly",payment_frequency="Bi-weekly",payment_frequency="Semi-monthly"),first_payment_date+(A682-1)*VLOOKUP(payment_frequency,periodic_table,2,0),EDATE(first_payment_date,(A682-1)*VLOOKUP(payment_frequency,periodic_table,2,0)))))</f>
        <v/>
      </c>
      <c r="C682" s="12" t="str">
        <f t="shared" si="61"/>
        <v/>
      </c>
      <c r="D682" s="27">
        <f t="shared" si="62"/>
        <v>0</v>
      </c>
      <c r="E682" s="28"/>
      <c r="F682" s="12" t="str">
        <f t="shared" si="63"/>
        <v/>
      </c>
      <c r="G682" s="12" t="str">
        <f t="shared" si="64"/>
        <v/>
      </c>
      <c r="H682" s="33" t="str">
        <f t="shared" si="65"/>
        <v/>
      </c>
    </row>
    <row r="683" spans="1:8" x14ac:dyDescent="0.25">
      <c r="A683" s="9" t="str">
        <f t="shared" si="60"/>
        <v/>
      </c>
      <c r="B683" s="10" t="str">
        <f>IF($D$10="End of the Period",IF(A683="","",IF(OR(payment_frequency="Weekly",payment_frequency="Bi-weekly",payment_frequency="Semi-monthly"),first_payment_date+A683*VLOOKUP(payment_frequency,periodic_table,2,0),EDATE(first_payment_date,A683*VLOOKUP(payment_frequency,periodic_table,2,0)))),IF(A683="","",IF(OR(payment_frequency="Weekly",payment_frequency="Bi-weekly",payment_frequency="Semi-monthly"),first_payment_date+(A683-1)*VLOOKUP(payment_frequency,periodic_table,2,0),EDATE(first_payment_date,(A683-1)*VLOOKUP(payment_frequency,periodic_table,2,0)))))</f>
        <v/>
      </c>
      <c r="C683" s="12" t="str">
        <f t="shared" si="61"/>
        <v/>
      </c>
      <c r="D683" s="27">
        <f t="shared" si="62"/>
        <v>0</v>
      </c>
      <c r="E683" s="28"/>
      <c r="F683" s="12" t="str">
        <f t="shared" si="63"/>
        <v/>
      </c>
      <c r="G683" s="12" t="str">
        <f t="shared" si="64"/>
        <v/>
      </c>
      <c r="H683" s="33" t="str">
        <f t="shared" si="65"/>
        <v/>
      </c>
    </row>
    <row r="684" spans="1:8" x14ac:dyDescent="0.25">
      <c r="A684" s="9" t="str">
        <f t="shared" si="60"/>
        <v/>
      </c>
      <c r="B684" s="10" t="str">
        <f>IF($D$10="End of the Period",IF(A684="","",IF(OR(payment_frequency="Weekly",payment_frequency="Bi-weekly",payment_frequency="Semi-monthly"),first_payment_date+A684*VLOOKUP(payment_frequency,periodic_table,2,0),EDATE(first_payment_date,A684*VLOOKUP(payment_frequency,periodic_table,2,0)))),IF(A684="","",IF(OR(payment_frequency="Weekly",payment_frequency="Bi-weekly",payment_frequency="Semi-monthly"),first_payment_date+(A684-1)*VLOOKUP(payment_frequency,periodic_table,2,0),EDATE(first_payment_date,(A684-1)*VLOOKUP(payment_frequency,periodic_table,2,0)))))</f>
        <v/>
      </c>
      <c r="C684" s="12" t="str">
        <f t="shared" si="61"/>
        <v/>
      </c>
      <c r="D684" s="27">
        <f t="shared" si="62"/>
        <v>0</v>
      </c>
      <c r="E684" s="28"/>
      <c r="F684" s="12" t="str">
        <f t="shared" si="63"/>
        <v/>
      </c>
      <c r="G684" s="12" t="str">
        <f t="shared" si="64"/>
        <v/>
      </c>
      <c r="H684" s="33" t="str">
        <f t="shared" si="65"/>
        <v/>
      </c>
    </row>
    <row r="685" spans="1:8" x14ac:dyDescent="0.25">
      <c r="A685" s="9" t="str">
        <f t="shared" si="60"/>
        <v/>
      </c>
      <c r="B685" s="10" t="str">
        <f>IF($D$10="End of the Period",IF(A685="","",IF(OR(payment_frequency="Weekly",payment_frequency="Bi-weekly",payment_frequency="Semi-monthly"),first_payment_date+A685*VLOOKUP(payment_frequency,periodic_table,2,0),EDATE(first_payment_date,A685*VLOOKUP(payment_frequency,periodic_table,2,0)))),IF(A685="","",IF(OR(payment_frequency="Weekly",payment_frequency="Bi-weekly",payment_frequency="Semi-monthly"),first_payment_date+(A685-1)*VLOOKUP(payment_frequency,periodic_table,2,0),EDATE(first_payment_date,(A685-1)*VLOOKUP(payment_frequency,periodic_table,2,0)))))</f>
        <v/>
      </c>
      <c r="C685" s="12" t="str">
        <f t="shared" si="61"/>
        <v/>
      </c>
      <c r="D685" s="27">
        <f t="shared" si="62"/>
        <v>0</v>
      </c>
      <c r="E685" s="28"/>
      <c r="F685" s="12" t="str">
        <f t="shared" si="63"/>
        <v/>
      </c>
      <c r="G685" s="12" t="str">
        <f t="shared" si="64"/>
        <v/>
      </c>
      <c r="H685" s="33" t="str">
        <f t="shared" si="65"/>
        <v/>
      </c>
    </row>
    <row r="686" spans="1:8" x14ac:dyDescent="0.25">
      <c r="A686" s="9" t="str">
        <f t="shared" si="60"/>
        <v/>
      </c>
      <c r="B686" s="10" t="str">
        <f>IF($D$10="End of the Period",IF(A686="","",IF(OR(payment_frequency="Weekly",payment_frequency="Bi-weekly",payment_frequency="Semi-monthly"),first_payment_date+A686*VLOOKUP(payment_frequency,periodic_table,2,0),EDATE(first_payment_date,A686*VLOOKUP(payment_frequency,periodic_table,2,0)))),IF(A686="","",IF(OR(payment_frequency="Weekly",payment_frequency="Bi-weekly",payment_frequency="Semi-monthly"),first_payment_date+(A686-1)*VLOOKUP(payment_frequency,periodic_table,2,0),EDATE(first_payment_date,(A686-1)*VLOOKUP(payment_frequency,periodic_table,2,0)))))</f>
        <v/>
      </c>
      <c r="C686" s="12" t="str">
        <f t="shared" si="61"/>
        <v/>
      </c>
      <c r="D686" s="27">
        <f t="shared" si="62"/>
        <v>0</v>
      </c>
      <c r="E686" s="28"/>
      <c r="F686" s="12" t="str">
        <f t="shared" si="63"/>
        <v/>
      </c>
      <c r="G686" s="12" t="str">
        <f t="shared" si="64"/>
        <v/>
      </c>
      <c r="H686" s="33" t="str">
        <f t="shared" si="65"/>
        <v/>
      </c>
    </row>
    <row r="687" spans="1:8" x14ac:dyDescent="0.25">
      <c r="A687" s="9" t="str">
        <f t="shared" ref="A687:A750" si="66">IFERROR(IF(H686&lt;=0,"",A686+1),"")</f>
        <v/>
      </c>
      <c r="B687" s="10" t="str">
        <f>IF($D$10="End of the Period",IF(A687="","",IF(OR(payment_frequency="Weekly",payment_frequency="Bi-weekly",payment_frequency="Semi-monthly"),first_payment_date+A687*VLOOKUP(payment_frequency,periodic_table,2,0),EDATE(first_payment_date,A687*VLOOKUP(payment_frequency,periodic_table,2,0)))),IF(A687="","",IF(OR(payment_frequency="Weekly",payment_frequency="Bi-weekly",payment_frequency="Semi-monthly"),first_payment_date+(A687-1)*VLOOKUP(payment_frequency,periodic_table,2,0),EDATE(first_payment_date,(A687-1)*VLOOKUP(payment_frequency,periodic_table,2,0)))))</f>
        <v/>
      </c>
      <c r="C687" s="12" t="str">
        <f t="shared" si="61"/>
        <v/>
      </c>
      <c r="D687" s="27">
        <f t="shared" si="62"/>
        <v>0</v>
      </c>
      <c r="E687" s="28"/>
      <c r="F687" s="12" t="str">
        <f t="shared" si="63"/>
        <v/>
      </c>
      <c r="G687" s="12" t="str">
        <f t="shared" si="64"/>
        <v/>
      </c>
      <c r="H687" s="33" t="str">
        <f t="shared" si="65"/>
        <v/>
      </c>
    </row>
    <row r="688" spans="1:8" x14ac:dyDescent="0.25">
      <c r="A688" s="9" t="str">
        <f t="shared" si="66"/>
        <v/>
      </c>
      <c r="B688" s="10" t="str">
        <f>IF($D$10="End of the Period",IF(A688="","",IF(OR(payment_frequency="Weekly",payment_frequency="Bi-weekly",payment_frequency="Semi-monthly"),first_payment_date+A688*VLOOKUP(payment_frequency,periodic_table,2,0),EDATE(first_payment_date,A688*VLOOKUP(payment_frequency,periodic_table,2,0)))),IF(A688="","",IF(OR(payment_frequency="Weekly",payment_frequency="Bi-weekly",payment_frequency="Semi-monthly"),first_payment_date+(A688-1)*VLOOKUP(payment_frequency,periodic_table,2,0),EDATE(first_payment_date,(A688-1)*VLOOKUP(payment_frequency,periodic_table,2,0)))))</f>
        <v/>
      </c>
      <c r="C688" s="12" t="str">
        <f t="shared" si="61"/>
        <v/>
      </c>
      <c r="D688" s="27">
        <f t="shared" si="62"/>
        <v>0</v>
      </c>
      <c r="E688" s="28"/>
      <c r="F688" s="12" t="str">
        <f t="shared" si="63"/>
        <v/>
      </c>
      <c r="G688" s="12" t="str">
        <f t="shared" si="64"/>
        <v/>
      </c>
      <c r="H688" s="33" t="str">
        <f t="shared" si="65"/>
        <v/>
      </c>
    </row>
    <row r="689" spans="1:8" x14ac:dyDescent="0.25">
      <c r="A689" s="9" t="str">
        <f t="shared" si="66"/>
        <v/>
      </c>
      <c r="B689" s="10" t="str">
        <f>IF($D$10="End of the Period",IF(A689="","",IF(OR(payment_frequency="Weekly",payment_frequency="Bi-weekly",payment_frequency="Semi-monthly"),first_payment_date+A689*VLOOKUP(payment_frequency,periodic_table,2,0),EDATE(first_payment_date,A689*VLOOKUP(payment_frequency,periodic_table,2,0)))),IF(A689="","",IF(OR(payment_frequency="Weekly",payment_frequency="Bi-weekly",payment_frequency="Semi-monthly"),first_payment_date+(A689-1)*VLOOKUP(payment_frequency,periodic_table,2,0),EDATE(first_payment_date,(A689-1)*VLOOKUP(payment_frequency,periodic_table,2,0)))))</f>
        <v/>
      </c>
      <c r="C689" s="12" t="str">
        <f t="shared" si="61"/>
        <v/>
      </c>
      <c r="D689" s="27">
        <f t="shared" si="62"/>
        <v>0</v>
      </c>
      <c r="E689" s="28"/>
      <c r="F689" s="12" t="str">
        <f t="shared" si="63"/>
        <v/>
      </c>
      <c r="G689" s="12" t="str">
        <f t="shared" si="64"/>
        <v/>
      </c>
      <c r="H689" s="33" t="str">
        <f t="shared" si="65"/>
        <v/>
      </c>
    </row>
    <row r="690" spans="1:8" x14ac:dyDescent="0.25">
      <c r="A690" s="9" t="str">
        <f t="shared" si="66"/>
        <v/>
      </c>
      <c r="B690" s="10" t="str">
        <f>IF($D$10="End of the Period",IF(A690="","",IF(OR(payment_frequency="Weekly",payment_frequency="Bi-weekly",payment_frequency="Semi-monthly"),first_payment_date+A690*VLOOKUP(payment_frequency,periodic_table,2,0),EDATE(first_payment_date,A690*VLOOKUP(payment_frequency,periodic_table,2,0)))),IF(A690="","",IF(OR(payment_frequency="Weekly",payment_frequency="Bi-weekly",payment_frequency="Semi-monthly"),first_payment_date+(A690-1)*VLOOKUP(payment_frequency,periodic_table,2,0),EDATE(first_payment_date,(A690-1)*VLOOKUP(payment_frequency,periodic_table,2,0)))))</f>
        <v/>
      </c>
      <c r="C690" s="12" t="str">
        <f t="shared" si="61"/>
        <v/>
      </c>
      <c r="D690" s="27">
        <f t="shared" si="62"/>
        <v>0</v>
      </c>
      <c r="E690" s="28"/>
      <c r="F690" s="12" t="str">
        <f t="shared" si="63"/>
        <v/>
      </c>
      <c r="G690" s="12" t="str">
        <f t="shared" si="64"/>
        <v/>
      </c>
      <c r="H690" s="33" t="str">
        <f t="shared" si="65"/>
        <v/>
      </c>
    </row>
    <row r="691" spans="1:8" x14ac:dyDescent="0.25">
      <c r="A691" s="9" t="str">
        <f t="shared" si="66"/>
        <v/>
      </c>
      <c r="B691" s="10" t="str">
        <f>IF($D$10="End of the Period",IF(A691="","",IF(OR(payment_frequency="Weekly",payment_frequency="Bi-weekly",payment_frequency="Semi-monthly"),first_payment_date+A691*VLOOKUP(payment_frequency,periodic_table,2,0),EDATE(first_payment_date,A691*VLOOKUP(payment_frequency,periodic_table,2,0)))),IF(A691="","",IF(OR(payment_frequency="Weekly",payment_frequency="Bi-weekly",payment_frequency="Semi-monthly"),first_payment_date+(A691-1)*VLOOKUP(payment_frequency,periodic_table,2,0),EDATE(first_payment_date,(A691-1)*VLOOKUP(payment_frequency,periodic_table,2,0)))))</f>
        <v/>
      </c>
      <c r="C691" s="12" t="str">
        <f t="shared" si="61"/>
        <v/>
      </c>
      <c r="D691" s="27">
        <f t="shared" si="62"/>
        <v>0</v>
      </c>
      <c r="E691" s="28"/>
      <c r="F691" s="12" t="str">
        <f t="shared" si="63"/>
        <v/>
      </c>
      <c r="G691" s="12" t="str">
        <f t="shared" si="64"/>
        <v/>
      </c>
      <c r="H691" s="33" t="str">
        <f t="shared" si="65"/>
        <v/>
      </c>
    </row>
    <row r="692" spans="1:8" x14ac:dyDescent="0.25">
      <c r="A692" s="9" t="str">
        <f t="shared" si="66"/>
        <v/>
      </c>
      <c r="B692" s="10" t="str">
        <f>IF($D$10="End of the Period",IF(A692="","",IF(OR(payment_frequency="Weekly",payment_frequency="Bi-weekly",payment_frequency="Semi-monthly"),first_payment_date+A692*VLOOKUP(payment_frequency,periodic_table,2,0),EDATE(first_payment_date,A692*VLOOKUP(payment_frequency,periodic_table,2,0)))),IF(A692="","",IF(OR(payment_frequency="Weekly",payment_frequency="Bi-weekly",payment_frequency="Semi-monthly"),first_payment_date+(A692-1)*VLOOKUP(payment_frequency,periodic_table,2,0),EDATE(first_payment_date,(A692-1)*VLOOKUP(payment_frequency,periodic_table,2,0)))))</f>
        <v/>
      </c>
      <c r="C692" s="12" t="str">
        <f t="shared" si="61"/>
        <v/>
      </c>
      <c r="D692" s="27">
        <f t="shared" si="62"/>
        <v>0</v>
      </c>
      <c r="E692" s="28"/>
      <c r="F692" s="12" t="str">
        <f t="shared" si="63"/>
        <v/>
      </c>
      <c r="G692" s="12" t="str">
        <f t="shared" si="64"/>
        <v/>
      </c>
      <c r="H692" s="33" t="str">
        <f t="shared" si="65"/>
        <v/>
      </c>
    </row>
    <row r="693" spans="1:8" x14ac:dyDescent="0.25">
      <c r="A693" s="9" t="str">
        <f t="shared" si="66"/>
        <v/>
      </c>
      <c r="B693" s="10" t="str">
        <f>IF($D$10="End of the Period",IF(A693="","",IF(OR(payment_frequency="Weekly",payment_frequency="Bi-weekly",payment_frequency="Semi-monthly"),first_payment_date+A693*VLOOKUP(payment_frequency,periodic_table,2,0),EDATE(first_payment_date,A693*VLOOKUP(payment_frequency,periodic_table,2,0)))),IF(A693="","",IF(OR(payment_frequency="Weekly",payment_frequency="Bi-weekly",payment_frequency="Semi-monthly"),first_payment_date+(A693-1)*VLOOKUP(payment_frequency,periodic_table,2,0),EDATE(first_payment_date,(A693-1)*VLOOKUP(payment_frequency,periodic_table,2,0)))))</f>
        <v/>
      </c>
      <c r="C693" s="12" t="str">
        <f t="shared" si="61"/>
        <v/>
      </c>
      <c r="D693" s="27">
        <f t="shared" si="62"/>
        <v>0</v>
      </c>
      <c r="E693" s="28"/>
      <c r="F693" s="12" t="str">
        <f t="shared" si="63"/>
        <v/>
      </c>
      <c r="G693" s="12" t="str">
        <f t="shared" si="64"/>
        <v/>
      </c>
      <c r="H693" s="33" t="str">
        <f t="shared" si="65"/>
        <v/>
      </c>
    </row>
    <row r="694" spans="1:8" x14ac:dyDescent="0.25">
      <c r="A694" s="9" t="str">
        <f t="shared" si="66"/>
        <v/>
      </c>
      <c r="B694" s="10" t="str">
        <f>IF($D$10="End of the Period",IF(A694="","",IF(OR(payment_frequency="Weekly",payment_frequency="Bi-weekly",payment_frequency="Semi-monthly"),first_payment_date+A694*VLOOKUP(payment_frequency,periodic_table,2,0),EDATE(first_payment_date,A694*VLOOKUP(payment_frequency,periodic_table,2,0)))),IF(A694="","",IF(OR(payment_frequency="Weekly",payment_frequency="Bi-weekly",payment_frequency="Semi-monthly"),first_payment_date+(A694-1)*VLOOKUP(payment_frequency,periodic_table,2,0),EDATE(first_payment_date,(A694-1)*VLOOKUP(payment_frequency,periodic_table,2,0)))))</f>
        <v/>
      </c>
      <c r="C694" s="12" t="str">
        <f t="shared" si="61"/>
        <v/>
      </c>
      <c r="D694" s="27">
        <f t="shared" si="62"/>
        <v>0</v>
      </c>
      <c r="E694" s="28"/>
      <c r="F694" s="12" t="str">
        <f t="shared" si="63"/>
        <v/>
      </c>
      <c r="G694" s="12" t="str">
        <f t="shared" si="64"/>
        <v/>
      </c>
      <c r="H694" s="33" t="str">
        <f t="shared" si="65"/>
        <v/>
      </c>
    </row>
    <row r="695" spans="1:8" x14ac:dyDescent="0.25">
      <c r="A695" s="9" t="str">
        <f t="shared" si="66"/>
        <v/>
      </c>
      <c r="B695" s="10" t="str">
        <f>IF($D$10="End of the Period",IF(A695="","",IF(OR(payment_frequency="Weekly",payment_frequency="Bi-weekly",payment_frequency="Semi-monthly"),first_payment_date+A695*VLOOKUP(payment_frequency,periodic_table,2,0),EDATE(first_payment_date,A695*VLOOKUP(payment_frequency,periodic_table,2,0)))),IF(A695="","",IF(OR(payment_frequency="Weekly",payment_frequency="Bi-weekly",payment_frequency="Semi-monthly"),first_payment_date+(A695-1)*VLOOKUP(payment_frequency,periodic_table,2,0),EDATE(first_payment_date,(A695-1)*VLOOKUP(payment_frequency,periodic_table,2,0)))))</f>
        <v/>
      </c>
      <c r="C695" s="12" t="str">
        <f t="shared" si="61"/>
        <v/>
      </c>
      <c r="D695" s="27">
        <f t="shared" si="62"/>
        <v>0</v>
      </c>
      <c r="E695" s="28"/>
      <c r="F695" s="12" t="str">
        <f t="shared" si="63"/>
        <v/>
      </c>
      <c r="G695" s="12" t="str">
        <f t="shared" si="64"/>
        <v/>
      </c>
      <c r="H695" s="33" t="str">
        <f t="shared" si="65"/>
        <v/>
      </c>
    </row>
    <row r="696" spans="1:8" x14ac:dyDescent="0.25">
      <c r="A696" s="9" t="str">
        <f t="shared" si="66"/>
        <v/>
      </c>
      <c r="B696" s="10" t="str">
        <f>IF($D$10="End of the Period",IF(A696="","",IF(OR(payment_frequency="Weekly",payment_frequency="Bi-weekly",payment_frequency="Semi-monthly"),first_payment_date+A696*VLOOKUP(payment_frequency,periodic_table,2,0),EDATE(first_payment_date,A696*VLOOKUP(payment_frequency,periodic_table,2,0)))),IF(A696="","",IF(OR(payment_frequency="Weekly",payment_frequency="Bi-weekly",payment_frequency="Semi-monthly"),first_payment_date+(A696-1)*VLOOKUP(payment_frequency,periodic_table,2,0),EDATE(first_payment_date,(A696-1)*VLOOKUP(payment_frequency,periodic_table,2,0)))))</f>
        <v/>
      </c>
      <c r="C696" s="12" t="str">
        <f t="shared" si="61"/>
        <v/>
      </c>
      <c r="D696" s="27">
        <f t="shared" si="62"/>
        <v>0</v>
      </c>
      <c r="E696" s="28"/>
      <c r="F696" s="12" t="str">
        <f t="shared" si="63"/>
        <v/>
      </c>
      <c r="G696" s="12" t="str">
        <f t="shared" si="64"/>
        <v/>
      </c>
      <c r="H696" s="33" t="str">
        <f t="shared" si="65"/>
        <v/>
      </c>
    </row>
    <row r="697" spans="1:8" x14ac:dyDescent="0.25">
      <c r="A697" s="9" t="str">
        <f t="shared" si="66"/>
        <v/>
      </c>
      <c r="B697" s="10" t="str">
        <f>IF($D$10="End of the Period",IF(A697="","",IF(OR(payment_frequency="Weekly",payment_frequency="Bi-weekly",payment_frequency="Semi-monthly"),first_payment_date+A697*VLOOKUP(payment_frequency,periodic_table,2,0),EDATE(first_payment_date,A697*VLOOKUP(payment_frequency,periodic_table,2,0)))),IF(A697="","",IF(OR(payment_frequency="Weekly",payment_frequency="Bi-weekly",payment_frequency="Semi-monthly"),first_payment_date+(A697-1)*VLOOKUP(payment_frequency,periodic_table,2,0),EDATE(first_payment_date,(A697-1)*VLOOKUP(payment_frequency,periodic_table,2,0)))))</f>
        <v/>
      </c>
      <c r="C697" s="12" t="str">
        <f t="shared" si="61"/>
        <v/>
      </c>
      <c r="D697" s="27">
        <f t="shared" si="62"/>
        <v>0</v>
      </c>
      <c r="E697" s="28"/>
      <c r="F697" s="12" t="str">
        <f t="shared" si="63"/>
        <v/>
      </c>
      <c r="G697" s="12" t="str">
        <f t="shared" si="64"/>
        <v/>
      </c>
      <c r="H697" s="33" t="str">
        <f t="shared" si="65"/>
        <v/>
      </c>
    </row>
    <row r="698" spans="1:8" x14ac:dyDescent="0.25">
      <c r="A698" s="9" t="str">
        <f t="shared" si="66"/>
        <v/>
      </c>
      <c r="B698" s="10" t="str">
        <f>IF($D$10="End of the Period",IF(A698="","",IF(OR(payment_frequency="Weekly",payment_frequency="Bi-weekly",payment_frequency="Semi-monthly"),first_payment_date+A698*VLOOKUP(payment_frequency,periodic_table,2,0),EDATE(first_payment_date,A698*VLOOKUP(payment_frequency,periodic_table,2,0)))),IF(A698="","",IF(OR(payment_frequency="Weekly",payment_frequency="Bi-weekly",payment_frequency="Semi-monthly"),first_payment_date+(A698-1)*VLOOKUP(payment_frequency,periodic_table,2,0),EDATE(first_payment_date,(A698-1)*VLOOKUP(payment_frequency,periodic_table,2,0)))))</f>
        <v/>
      </c>
      <c r="C698" s="12" t="str">
        <f t="shared" si="61"/>
        <v/>
      </c>
      <c r="D698" s="27">
        <f t="shared" si="62"/>
        <v>0</v>
      </c>
      <c r="E698" s="28"/>
      <c r="F698" s="12" t="str">
        <f t="shared" si="63"/>
        <v/>
      </c>
      <c r="G698" s="12" t="str">
        <f t="shared" si="64"/>
        <v/>
      </c>
      <c r="H698" s="33" t="str">
        <f t="shared" si="65"/>
        <v/>
      </c>
    </row>
    <row r="699" spans="1:8" x14ac:dyDescent="0.25">
      <c r="A699" s="9" t="str">
        <f t="shared" si="66"/>
        <v/>
      </c>
      <c r="B699" s="10" t="str">
        <f>IF($D$10="End of the Period",IF(A699="","",IF(OR(payment_frequency="Weekly",payment_frequency="Bi-weekly",payment_frequency="Semi-monthly"),first_payment_date+A699*VLOOKUP(payment_frequency,periodic_table,2,0),EDATE(first_payment_date,A699*VLOOKUP(payment_frequency,periodic_table,2,0)))),IF(A699="","",IF(OR(payment_frequency="Weekly",payment_frequency="Bi-weekly",payment_frequency="Semi-monthly"),first_payment_date+(A699-1)*VLOOKUP(payment_frequency,periodic_table,2,0),EDATE(first_payment_date,(A699-1)*VLOOKUP(payment_frequency,periodic_table,2,0)))))</f>
        <v/>
      </c>
      <c r="C699" s="12" t="str">
        <f t="shared" si="61"/>
        <v/>
      </c>
      <c r="D699" s="27">
        <f t="shared" si="62"/>
        <v>0</v>
      </c>
      <c r="E699" s="28"/>
      <c r="F699" s="12" t="str">
        <f t="shared" si="63"/>
        <v/>
      </c>
      <c r="G699" s="12" t="str">
        <f t="shared" si="64"/>
        <v/>
      </c>
      <c r="H699" s="33" t="str">
        <f t="shared" si="65"/>
        <v/>
      </c>
    </row>
    <row r="700" spans="1:8" x14ac:dyDescent="0.25">
      <c r="A700" s="9" t="str">
        <f t="shared" si="66"/>
        <v/>
      </c>
      <c r="B700" s="10" t="str">
        <f>IF($D$10="End of the Period",IF(A700="","",IF(OR(payment_frequency="Weekly",payment_frequency="Bi-weekly",payment_frequency="Semi-monthly"),first_payment_date+A700*VLOOKUP(payment_frequency,periodic_table,2,0),EDATE(first_payment_date,A700*VLOOKUP(payment_frequency,periodic_table,2,0)))),IF(A700="","",IF(OR(payment_frequency="Weekly",payment_frequency="Bi-weekly",payment_frequency="Semi-monthly"),first_payment_date+(A700-1)*VLOOKUP(payment_frequency,periodic_table,2,0),EDATE(first_payment_date,(A700-1)*VLOOKUP(payment_frequency,periodic_table,2,0)))))</f>
        <v/>
      </c>
      <c r="C700" s="12" t="str">
        <f t="shared" si="61"/>
        <v/>
      </c>
      <c r="D700" s="27">
        <f t="shared" si="62"/>
        <v>0</v>
      </c>
      <c r="E700" s="28"/>
      <c r="F700" s="12" t="str">
        <f t="shared" si="63"/>
        <v/>
      </c>
      <c r="G700" s="12" t="str">
        <f t="shared" si="64"/>
        <v/>
      </c>
      <c r="H700" s="33" t="str">
        <f t="shared" si="65"/>
        <v/>
      </c>
    </row>
    <row r="701" spans="1:8" x14ac:dyDescent="0.25">
      <c r="A701" s="9" t="str">
        <f t="shared" si="66"/>
        <v/>
      </c>
      <c r="B701" s="10" t="str">
        <f>IF($D$10="End of the Period",IF(A701="","",IF(OR(payment_frequency="Weekly",payment_frequency="Bi-weekly",payment_frequency="Semi-monthly"),first_payment_date+A701*VLOOKUP(payment_frequency,periodic_table,2,0),EDATE(first_payment_date,A701*VLOOKUP(payment_frequency,periodic_table,2,0)))),IF(A701="","",IF(OR(payment_frequency="Weekly",payment_frequency="Bi-weekly",payment_frequency="Semi-monthly"),first_payment_date+(A701-1)*VLOOKUP(payment_frequency,periodic_table,2,0),EDATE(first_payment_date,(A701-1)*VLOOKUP(payment_frequency,periodic_table,2,0)))))</f>
        <v/>
      </c>
      <c r="C701" s="12" t="str">
        <f t="shared" si="61"/>
        <v/>
      </c>
      <c r="D701" s="27">
        <f t="shared" si="62"/>
        <v>0</v>
      </c>
      <c r="E701" s="28"/>
      <c r="F701" s="12" t="str">
        <f t="shared" si="63"/>
        <v/>
      </c>
      <c r="G701" s="12" t="str">
        <f t="shared" si="64"/>
        <v/>
      </c>
      <c r="H701" s="33" t="str">
        <f t="shared" si="65"/>
        <v/>
      </c>
    </row>
    <row r="702" spans="1:8" x14ac:dyDescent="0.25">
      <c r="A702" s="9" t="str">
        <f t="shared" si="66"/>
        <v/>
      </c>
      <c r="B702" s="10" t="str">
        <f>IF($D$10="End of the Period",IF(A702="","",IF(OR(payment_frequency="Weekly",payment_frequency="Bi-weekly",payment_frequency="Semi-monthly"),first_payment_date+A702*VLOOKUP(payment_frequency,periodic_table,2,0),EDATE(first_payment_date,A702*VLOOKUP(payment_frequency,periodic_table,2,0)))),IF(A702="","",IF(OR(payment_frequency="Weekly",payment_frequency="Bi-weekly",payment_frequency="Semi-monthly"),first_payment_date+(A702-1)*VLOOKUP(payment_frequency,periodic_table,2,0),EDATE(first_payment_date,(A702-1)*VLOOKUP(payment_frequency,periodic_table,2,0)))))</f>
        <v/>
      </c>
      <c r="C702" s="12" t="str">
        <f t="shared" si="61"/>
        <v/>
      </c>
      <c r="D702" s="27">
        <f t="shared" si="62"/>
        <v>0</v>
      </c>
      <c r="E702" s="28"/>
      <c r="F702" s="12" t="str">
        <f t="shared" si="63"/>
        <v/>
      </c>
      <c r="G702" s="12" t="str">
        <f t="shared" si="64"/>
        <v/>
      </c>
      <c r="H702" s="33" t="str">
        <f t="shared" si="65"/>
        <v/>
      </c>
    </row>
    <row r="703" spans="1:8" x14ac:dyDescent="0.25">
      <c r="A703" s="9" t="str">
        <f t="shared" si="66"/>
        <v/>
      </c>
      <c r="B703" s="10" t="str">
        <f>IF($D$10="End of the Period",IF(A703="","",IF(OR(payment_frequency="Weekly",payment_frequency="Bi-weekly",payment_frequency="Semi-monthly"),first_payment_date+A703*VLOOKUP(payment_frequency,periodic_table,2,0),EDATE(first_payment_date,A703*VLOOKUP(payment_frequency,periodic_table,2,0)))),IF(A703="","",IF(OR(payment_frequency="Weekly",payment_frequency="Bi-weekly",payment_frequency="Semi-monthly"),first_payment_date+(A703-1)*VLOOKUP(payment_frequency,periodic_table,2,0),EDATE(first_payment_date,(A703-1)*VLOOKUP(payment_frequency,periodic_table,2,0)))))</f>
        <v/>
      </c>
      <c r="C703" s="12" t="str">
        <f t="shared" si="61"/>
        <v/>
      </c>
      <c r="D703" s="27">
        <f t="shared" si="62"/>
        <v>0</v>
      </c>
      <c r="E703" s="28"/>
      <c r="F703" s="12" t="str">
        <f t="shared" si="63"/>
        <v/>
      </c>
      <c r="G703" s="12" t="str">
        <f t="shared" si="64"/>
        <v/>
      </c>
      <c r="H703" s="33" t="str">
        <f t="shared" si="65"/>
        <v/>
      </c>
    </row>
    <row r="704" spans="1:8" x14ac:dyDescent="0.25">
      <c r="A704" s="9" t="str">
        <f t="shared" si="66"/>
        <v/>
      </c>
      <c r="B704" s="10" t="str">
        <f>IF($D$10="End of the Period",IF(A704="","",IF(OR(payment_frequency="Weekly",payment_frequency="Bi-weekly",payment_frequency="Semi-monthly"),first_payment_date+A704*VLOOKUP(payment_frequency,periodic_table,2,0),EDATE(first_payment_date,A704*VLOOKUP(payment_frequency,periodic_table,2,0)))),IF(A704="","",IF(OR(payment_frequency="Weekly",payment_frequency="Bi-weekly",payment_frequency="Semi-monthly"),first_payment_date+(A704-1)*VLOOKUP(payment_frequency,periodic_table,2,0),EDATE(first_payment_date,(A704-1)*VLOOKUP(payment_frequency,periodic_table,2,0)))))</f>
        <v/>
      </c>
      <c r="C704" s="12" t="str">
        <f t="shared" si="61"/>
        <v/>
      </c>
      <c r="D704" s="27">
        <f t="shared" si="62"/>
        <v>0</v>
      </c>
      <c r="E704" s="28"/>
      <c r="F704" s="12" t="str">
        <f t="shared" si="63"/>
        <v/>
      </c>
      <c r="G704" s="12" t="str">
        <f t="shared" si="64"/>
        <v/>
      </c>
      <c r="H704" s="33" t="str">
        <f t="shared" si="65"/>
        <v/>
      </c>
    </row>
    <row r="705" spans="1:8" x14ac:dyDescent="0.25">
      <c r="A705" s="9" t="str">
        <f t="shared" si="66"/>
        <v/>
      </c>
      <c r="B705" s="10" t="str">
        <f>IF($D$10="End of the Period",IF(A705="","",IF(OR(payment_frequency="Weekly",payment_frequency="Bi-weekly",payment_frequency="Semi-monthly"),first_payment_date+A705*VLOOKUP(payment_frequency,periodic_table,2,0),EDATE(first_payment_date,A705*VLOOKUP(payment_frequency,periodic_table,2,0)))),IF(A705="","",IF(OR(payment_frequency="Weekly",payment_frequency="Bi-weekly",payment_frequency="Semi-monthly"),first_payment_date+(A705-1)*VLOOKUP(payment_frequency,periodic_table,2,0),EDATE(first_payment_date,(A705-1)*VLOOKUP(payment_frequency,periodic_table,2,0)))))</f>
        <v/>
      </c>
      <c r="C705" s="12" t="str">
        <f t="shared" si="61"/>
        <v/>
      </c>
      <c r="D705" s="27">
        <f t="shared" si="62"/>
        <v>0</v>
      </c>
      <c r="E705" s="28"/>
      <c r="F705" s="12" t="str">
        <f t="shared" si="63"/>
        <v/>
      </c>
      <c r="G705" s="12" t="str">
        <f t="shared" si="64"/>
        <v/>
      </c>
      <c r="H705" s="33" t="str">
        <f t="shared" si="65"/>
        <v/>
      </c>
    </row>
    <row r="706" spans="1:8" x14ac:dyDescent="0.25">
      <c r="A706" s="9" t="str">
        <f t="shared" si="66"/>
        <v/>
      </c>
      <c r="B706" s="10" t="str">
        <f>IF($D$10="End of the Period",IF(A706="","",IF(OR(payment_frequency="Weekly",payment_frequency="Bi-weekly",payment_frequency="Semi-monthly"),first_payment_date+A706*VLOOKUP(payment_frequency,periodic_table,2,0),EDATE(first_payment_date,A706*VLOOKUP(payment_frequency,periodic_table,2,0)))),IF(A706="","",IF(OR(payment_frequency="Weekly",payment_frequency="Bi-weekly",payment_frequency="Semi-monthly"),first_payment_date+(A706-1)*VLOOKUP(payment_frequency,periodic_table,2,0),EDATE(first_payment_date,(A706-1)*VLOOKUP(payment_frequency,periodic_table,2,0)))))</f>
        <v/>
      </c>
      <c r="C706" s="12" t="str">
        <f t="shared" si="61"/>
        <v/>
      </c>
      <c r="D706" s="27">
        <f t="shared" si="62"/>
        <v>0</v>
      </c>
      <c r="E706" s="28"/>
      <c r="F706" s="12" t="str">
        <f t="shared" si="63"/>
        <v/>
      </c>
      <c r="G706" s="12" t="str">
        <f t="shared" si="64"/>
        <v/>
      </c>
      <c r="H706" s="33" t="str">
        <f t="shared" si="65"/>
        <v/>
      </c>
    </row>
    <row r="707" spans="1:8" x14ac:dyDescent="0.25">
      <c r="A707" s="9" t="str">
        <f t="shared" si="66"/>
        <v/>
      </c>
      <c r="B707" s="10" t="str">
        <f>IF($D$10="End of the Period",IF(A707="","",IF(OR(payment_frequency="Weekly",payment_frequency="Bi-weekly",payment_frequency="Semi-monthly"),first_payment_date+A707*VLOOKUP(payment_frequency,periodic_table,2,0),EDATE(first_payment_date,A707*VLOOKUP(payment_frequency,periodic_table,2,0)))),IF(A707="","",IF(OR(payment_frequency="Weekly",payment_frequency="Bi-weekly",payment_frequency="Semi-monthly"),first_payment_date+(A707-1)*VLOOKUP(payment_frequency,periodic_table,2,0),EDATE(first_payment_date,(A707-1)*VLOOKUP(payment_frequency,periodic_table,2,0)))))</f>
        <v/>
      </c>
      <c r="C707" s="12" t="str">
        <f t="shared" si="61"/>
        <v/>
      </c>
      <c r="D707" s="27">
        <f t="shared" si="62"/>
        <v>0</v>
      </c>
      <c r="E707" s="28"/>
      <c r="F707" s="12" t="str">
        <f t="shared" si="63"/>
        <v/>
      </c>
      <c r="G707" s="12" t="str">
        <f t="shared" si="64"/>
        <v/>
      </c>
      <c r="H707" s="33" t="str">
        <f t="shared" si="65"/>
        <v/>
      </c>
    </row>
    <row r="708" spans="1:8" x14ac:dyDescent="0.25">
      <c r="A708" s="9" t="str">
        <f t="shared" si="66"/>
        <v/>
      </c>
      <c r="B708" s="10" t="str">
        <f>IF($D$10="End of the Period",IF(A708="","",IF(OR(payment_frequency="Weekly",payment_frequency="Bi-weekly",payment_frequency="Semi-monthly"),first_payment_date+A708*VLOOKUP(payment_frequency,periodic_table,2,0),EDATE(first_payment_date,A708*VLOOKUP(payment_frequency,periodic_table,2,0)))),IF(A708="","",IF(OR(payment_frequency="Weekly",payment_frequency="Bi-weekly",payment_frequency="Semi-monthly"),first_payment_date+(A708-1)*VLOOKUP(payment_frequency,periodic_table,2,0),EDATE(first_payment_date,(A708-1)*VLOOKUP(payment_frequency,periodic_table,2,0)))))</f>
        <v/>
      </c>
      <c r="C708" s="12" t="str">
        <f t="shared" si="61"/>
        <v/>
      </c>
      <c r="D708" s="27">
        <f t="shared" si="62"/>
        <v>0</v>
      </c>
      <c r="E708" s="28"/>
      <c r="F708" s="12" t="str">
        <f t="shared" si="63"/>
        <v/>
      </c>
      <c r="G708" s="12" t="str">
        <f t="shared" si="64"/>
        <v/>
      </c>
      <c r="H708" s="33" t="str">
        <f t="shared" si="65"/>
        <v/>
      </c>
    </row>
    <row r="709" spans="1:8" x14ac:dyDescent="0.25">
      <c r="A709" s="9" t="str">
        <f t="shared" si="66"/>
        <v/>
      </c>
      <c r="B709" s="10" t="str">
        <f>IF($D$10="End of the Period",IF(A709="","",IF(OR(payment_frequency="Weekly",payment_frequency="Bi-weekly",payment_frequency="Semi-monthly"),first_payment_date+A709*VLOOKUP(payment_frequency,periodic_table,2,0),EDATE(first_payment_date,A709*VLOOKUP(payment_frequency,periodic_table,2,0)))),IF(A709="","",IF(OR(payment_frequency="Weekly",payment_frequency="Bi-weekly",payment_frequency="Semi-monthly"),first_payment_date+(A709-1)*VLOOKUP(payment_frequency,periodic_table,2,0),EDATE(first_payment_date,(A709-1)*VLOOKUP(payment_frequency,periodic_table,2,0)))))</f>
        <v/>
      </c>
      <c r="C709" s="12" t="str">
        <f t="shared" si="61"/>
        <v/>
      </c>
      <c r="D709" s="27">
        <f t="shared" si="62"/>
        <v>0</v>
      </c>
      <c r="E709" s="28"/>
      <c r="F709" s="12" t="str">
        <f t="shared" si="63"/>
        <v/>
      </c>
      <c r="G709" s="12" t="str">
        <f t="shared" si="64"/>
        <v/>
      </c>
      <c r="H709" s="33" t="str">
        <f t="shared" si="65"/>
        <v/>
      </c>
    </row>
    <row r="710" spans="1:8" x14ac:dyDescent="0.25">
      <c r="A710" s="9" t="str">
        <f t="shared" si="66"/>
        <v/>
      </c>
      <c r="B710" s="10" t="str">
        <f>IF($D$10="End of the Period",IF(A710="","",IF(OR(payment_frequency="Weekly",payment_frequency="Bi-weekly",payment_frequency="Semi-monthly"),first_payment_date+A710*VLOOKUP(payment_frequency,periodic_table,2,0),EDATE(first_payment_date,A710*VLOOKUP(payment_frequency,periodic_table,2,0)))),IF(A710="","",IF(OR(payment_frequency="Weekly",payment_frequency="Bi-weekly",payment_frequency="Semi-monthly"),first_payment_date+(A710-1)*VLOOKUP(payment_frequency,periodic_table,2,0),EDATE(first_payment_date,(A710-1)*VLOOKUP(payment_frequency,periodic_table,2,0)))))</f>
        <v/>
      </c>
      <c r="C710" s="12" t="str">
        <f t="shared" si="61"/>
        <v/>
      </c>
      <c r="D710" s="27">
        <f t="shared" si="62"/>
        <v>0</v>
      </c>
      <c r="E710" s="28"/>
      <c r="F710" s="12" t="str">
        <f t="shared" si="63"/>
        <v/>
      </c>
      <c r="G710" s="12" t="str">
        <f t="shared" si="64"/>
        <v/>
      </c>
      <c r="H710" s="33" t="str">
        <f t="shared" si="65"/>
        <v/>
      </c>
    </row>
    <row r="711" spans="1:8" x14ac:dyDescent="0.25">
      <c r="A711" s="9" t="str">
        <f t="shared" si="66"/>
        <v/>
      </c>
      <c r="B711" s="10" t="str">
        <f>IF($D$10="End of the Period",IF(A711="","",IF(OR(payment_frequency="Weekly",payment_frequency="Bi-weekly",payment_frequency="Semi-monthly"),first_payment_date+A711*VLOOKUP(payment_frequency,periodic_table,2,0),EDATE(first_payment_date,A711*VLOOKUP(payment_frequency,periodic_table,2,0)))),IF(A711="","",IF(OR(payment_frequency="Weekly",payment_frequency="Bi-weekly",payment_frequency="Semi-monthly"),first_payment_date+(A711-1)*VLOOKUP(payment_frequency,periodic_table,2,0),EDATE(first_payment_date,(A711-1)*VLOOKUP(payment_frequency,periodic_table,2,0)))))</f>
        <v/>
      </c>
      <c r="C711" s="12" t="str">
        <f t="shared" si="61"/>
        <v/>
      </c>
      <c r="D711" s="27">
        <f t="shared" si="62"/>
        <v>0</v>
      </c>
      <c r="E711" s="28"/>
      <c r="F711" s="12" t="str">
        <f t="shared" si="63"/>
        <v/>
      </c>
      <c r="G711" s="12" t="str">
        <f t="shared" si="64"/>
        <v/>
      </c>
      <c r="H711" s="33" t="str">
        <f t="shared" si="65"/>
        <v/>
      </c>
    </row>
    <row r="712" spans="1:8" x14ac:dyDescent="0.25">
      <c r="A712" s="9" t="str">
        <f t="shared" si="66"/>
        <v/>
      </c>
      <c r="B712" s="10" t="str">
        <f>IF($D$10="End of the Period",IF(A712="","",IF(OR(payment_frequency="Weekly",payment_frequency="Bi-weekly",payment_frequency="Semi-monthly"),first_payment_date+A712*VLOOKUP(payment_frequency,periodic_table,2,0),EDATE(first_payment_date,A712*VLOOKUP(payment_frequency,periodic_table,2,0)))),IF(A712="","",IF(OR(payment_frequency="Weekly",payment_frequency="Bi-weekly",payment_frequency="Semi-monthly"),first_payment_date+(A712-1)*VLOOKUP(payment_frequency,periodic_table,2,0),EDATE(first_payment_date,(A712-1)*VLOOKUP(payment_frequency,periodic_table,2,0)))))</f>
        <v/>
      </c>
      <c r="C712" s="12" t="str">
        <f t="shared" si="61"/>
        <v/>
      </c>
      <c r="D712" s="27">
        <f t="shared" si="62"/>
        <v>0</v>
      </c>
      <c r="E712" s="28"/>
      <c r="F712" s="12" t="str">
        <f t="shared" si="63"/>
        <v/>
      </c>
      <c r="G712" s="12" t="str">
        <f t="shared" si="64"/>
        <v/>
      </c>
      <c r="H712" s="33" t="str">
        <f t="shared" si="65"/>
        <v/>
      </c>
    </row>
    <row r="713" spans="1:8" x14ac:dyDescent="0.25">
      <c r="A713" s="9" t="str">
        <f t="shared" si="66"/>
        <v/>
      </c>
      <c r="B713" s="10" t="str">
        <f>IF($D$10="End of the Period",IF(A713="","",IF(OR(payment_frequency="Weekly",payment_frequency="Bi-weekly",payment_frequency="Semi-monthly"),first_payment_date+A713*VLOOKUP(payment_frequency,periodic_table,2,0),EDATE(first_payment_date,A713*VLOOKUP(payment_frequency,periodic_table,2,0)))),IF(A713="","",IF(OR(payment_frequency="Weekly",payment_frequency="Bi-weekly",payment_frequency="Semi-monthly"),first_payment_date+(A713-1)*VLOOKUP(payment_frequency,periodic_table,2,0),EDATE(first_payment_date,(A713-1)*VLOOKUP(payment_frequency,periodic_table,2,0)))))</f>
        <v/>
      </c>
      <c r="C713" s="12" t="str">
        <f t="shared" si="61"/>
        <v/>
      </c>
      <c r="D713" s="27">
        <f t="shared" si="62"/>
        <v>0</v>
      </c>
      <c r="E713" s="28"/>
      <c r="F713" s="12" t="str">
        <f t="shared" si="63"/>
        <v/>
      </c>
      <c r="G713" s="12" t="str">
        <f t="shared" si="64"/>
        <v/>
      </c>
      <c r="H713" s="33" t="str">
        <f t="shared" si="65"/>
        <v/>
      </c>
    </row>
    <row r="714" spans="1:8" x14ac:dyDescent="0.25">
      <c r="A714" s="9" t="str">
        <f t="shared" si="66"/>
        <v/>
      </c>
      <c r="B714" s="10" t="str">
        <f>IF($D$10="End of the Period",IF(A714="","",IF(OR(payment_frequency="Weekly",payment_frequency="Bi-weekly",payment_frequency="Semi-monthly"),first_payment_date+A714*VLOOKUP(payment_frequency,periodic_table,2,0),EDATE(first_payment_date,A714*VLOOKUP(payment_frequency,periodic_table,2,0)))),IF(A714="","",IF(OR(payment_frequency="Weekly",payment_frequency="Bi-weekly",payment_frequency="Semi-monthly"),first_payment_date+(A714-1)*VLOOKUP(payment_frequency,periodic_table,2,0),EDATE(first_payment_date,(A714-1)*VLOOKUP(payment_frequency,periodic_table,2,0)))))</f>
        <v/>
      </c>
      <c r="C714" s="12" t="str">
        <f t="shared" si="61"/>
        <v/>
      </c>
      <c r="D714" s="27">
        <f t="shared" si="62"/>
        <v>0</v>
      </c>
      <c r="E714" s="28"/>
      <c r="F714" s="12" t="str">
        <f t="shared" si="63"/>
        <v/>
      </c>
      <c r="G714" s="12" t="str">
        <f t="shared" si="64"/>
        <v/>
      </c>
      <c r="H714" s="33" t="str">
        <f t="shared" si="65"/>
        <v/>
      </c>
    </row>
    <row r="715" spans="1:8" x14ac:dyDescent="0.25">
      <c r="A715" s="9" t="str">
        <f t="shared" si="66"/>
        <v/>
      </c>
      <c r="B715" s="10" t="str">
        <f>IF($D$10="End of the Period",IF(A715="","",IF(OR(payment_frequency="Weekly",payment_frequency="Bi-weekly",payment_frequency="Semi-monthly"),first_payment_date+A715*VLOOKUP(payment_frequency,periodic_table,2,0),EDATE(first_payment_date,A715*VLOOKUP(payment_frequency,periodic_table,2,0)))),IF(A715="","",IF(OR(payment_frequency="Weekly",payment_frequency="Bi-weekly",payment_frequency="Semi-monthly"),first_payment_date+(A715-1)*VLOOKUP(payment_frequency,periodic_table,2,0),EDATE(first_payment_date,(A715-1)*VLOOKUP(payment_frequency,periodic_table,2,0)))))</f>
        <v/>
      </c>
      <c r="C715" s="12" t="str">
        <f t="shared" si="61"/>
        <v/>
      </c>
      <c r="D715" s="27">
        <f t="shared" si="62"/>
        <v>0</v>
      </c>
      <c r="E715" s="28"/>
      <c r="F715" s="12" t="str">
        <f t="shared" si="63"/>
        <v/>
      </c>
      <c r="G715" s="12" t="str">
        <f t="shared" si="64"/>
        <v/>
      </c>
      <c r="H715" s="33" t="str">
        <f t="shared" si="65"/>
        <v/>
      </c>
    </row>
    <row r="716" spans="1:8" x14ac:dyDescent="0.25">
      <c r="A716" s="9" t="str">
        <f t="shared" si="66"/>
        <v/>
      </c>
      <c r="B716" s="10" t="str">
        <f>IF($D$10="End of the Period",IF(A716="","",IF(OR(payment_frequency="Weekly",payment_frequency="Bi-weekly",payment_frequency="Semi-monthly"),first_payment_date+A716*VLOOKUP(payment_frequency,periodic_table,2,0),EDATE(first_payment_date,A716*VLOOKUP(payment_frequency,periodic_table,2,0)))),IF(A716="","",IF(OR(payment_frequency="Weekly",payment_frequency="Bi-weekly",payment_frequency="Semi-monthly"),first_payment_date+(A716-1)*VLOOKUP(payment_frequency,periodic_table,2,0),EDATE(first_payment_date,(A716-1)*VLOOKUP(payment_frequency,periodic_table,2,0)))))</f>
        <v/>
      </c>
      <c r="C716" s="12" t="str">
        <f t="shared" si="61"/>
        <v/>
      </c>
      <c r="D716" s="27">
        <f t="shared" si="62"/>
        <v>0</v>
      </c>
      <c r="E716" s="28"/>
      <c r="F716" s="12" t="str">
        <f t="shared" si="63"/>
        <v/>
      </c>
      <c r="G716" s="12" t="str">
        <f t="shared" si="64"/>
        <v/>
      </c>
      <c r="H716" s="33" t="str">
        <f t="shared" si="65"/>
        <v/>
      </c>
    </row>
    <row r="717" spans="1:8" x14ac:dyDescent="0.25">
      <c r="A717" s="9" t="str">
        <f t="shared" si="66"/>
        <v/>
      </c>
      <c r="B717" s="10" t="str">
        <f>IF($D$10="End of the Period",IF(A717="","",IF(OR(payment_frequency="Weekly",payment_frequency="Bi-weekly",payment_frequency="Semi-monthly"),first_payment_date+A717*VLOOKUP(payment_frequency,periodic_table,2,0),EDATE(first_payment_date,A717*VLOOKUP(payment_frequency,periodic_table,2,0)))),IF(A717="","",IF(OR(payment_frequency="Weekly",payment_frequency="Bi-weekly",payment_frequency="Semi-monthly"),first_payment_date+(A717-1)*VLOOKUP(payment_frequency,periodic_table,2,0),EDATE(first_payment_date,(A717-1)*VLOOKUP(payment_frequency,periodic_table,2,0)))))</f>
        <v/>
      </c>
      <c r="C717" s="12" t="str">
        <f t="shared" si="61"/>
        <v/>
      </c>
      <c r="D717" s="27">
        <f t="shared" si="62"/>
        <v>0</v>
      </c>
      <c r="E717" s="28"/>
      <c r="F717" s="12" t="str">
        <f t="shared" si="63"/>
        <v/>
      </c>
      <c r="G717" s="12" t="str">
        <f t="shared" si="64"/>
        <v/>
      </c>
      <c r="H717" s="33" t="str">
        <f t="shared" si="65"/>
        <v/>
      </c>
    </row>
    <row r="718" spans="1:8" x14ac:dyDescent="0.25">
      <c r="A718" s="9" t="str">
        <f t="shared" si="66"/>
        <v/>
      </c>
      <c r="B718" s="10" t="str">
        <f>IF($D$10="End of the Period",IF(A718="","",IF(OR(payment_frequency="Weekly",payment_frequency="Bi-weekly",payment_frequency="Semi-monthly"),first_payment_date+A718*VLOOKUP(payment_frequency,periodic_table,2,0),EDATE(first_payment_date,A718*VLOOKUP(payment_frequency,periodic_table,2,0)))),IF(A718="","",IF(OR(payment_frequency="Weekly",payment_frequency="Bi-weekly",payment_frequency="Semi-monthly"),first_payment_date+(A718-1)*VLOOKUP(payment_frequency,periodic_table,2,0),EDATE(first_payment_date,(A718-1)*VLOOKUP(payment_frequency,periodic_table,2,0)))))</f>
        <v/>
      </c>
      <c r="C718" s="12" t="str">
        <f t="shared" si="61"/>
        <v/>
      </c>
      <c r="D718" s="27">
        <f t="shared" si="62"/>
        <v>0</v>
      </c>
      <c r="E718" s="28"/>
      <c r="F718" s="12" t="str">
        <f t="shared" si="63"/>
        <v/>
      </c>
      <c r="G718" s="12" t="str">
        <f t="shared" si="64"/>
        <v/>
      </c>
      <c r="H718" s="33" t="str">
        <f t="shared" si="65"/>
        <v/>
      </c>
    </row>
    <row r="719" spans="1:8" x14ac:dyDescent="0.25">
      <c r="A719" s="9" t="str">
        <f t="shared" si="66"/>
        <v/>
      </c>
      <c r="B719" s="10" t="str">
        <f>IF($D$10="End of the Period",IF(A719="","",IF(OR(payment_frequency="Weekly",payment_frequency="Bi-weekly",payment_frequency="Semi-monthly"),first_payment_date+A719*VLOOKUP(payment_frequency,periodic_table,2,0),EDATE(first_payment_date,A719*VLOOKUP(payment_frequency,periodic_table,2,0)))),IF(A719="","",IF(OR(payment_frequency="Weekly",payment_frequency="Bi-weekly",payment_frequency="Semi-monthly"),first_payment_date+(A719-1)*VLOOKUP(payment_frequency,periodic_table,2,0),EDATE(first_payment_date,(A719-1)*VLOOKUP(payment_frequency,periodic_table,2,0)))))</f>
        <v/>
      </c>
      <c r="C719" s="12" t="str">
        <f t="shared" si="61"/>
        <v/>
      </c>
      <c r="D719" s="27">
        <f t="shared" si="62"/>
        <v>0</v>
      </c>
      <c r="E719" s="28"/>
      <c r="F719" s="12" t="str">
        <f t="shared" si="63"/>
        <v/>
      </c>
      <c r="G719" s="12" t="str">
        <f t="shared" si="64"/>
        <v/>
      </c>
      <c r="H719" s="33" t="str">
        <f t="shared" si="65"/>
        <v/>
      </c>
    </row>
    <row r="720" spans="1:8" x14ac:dyDescent="0.25">
      <c r="A720" s="9" t="str">
        <f t="shared" si="66"/>
        <v/>
      </c>
      <c r="B720" s="10" t="str">
        <f>IF($D$10="End of the Period",IF(A720="","",IF(OR(payment_frequency="Weekly",payment_frequency="Bi-weekly",payment_frequency="Semi-monthly"),first_payment_date+A720*VLOOKUP(payment_frequency,periodic_table,2,0),EDATE(first_payment_date,A720*VLOOKUP(payment_frequency,periodic_table,2,0)))),IF(A720="","",IF(OR(payment_frequency="Weekly",payment_frequency="Bi-weekly",payment_frequency="Semi-monthly"),first_payment_date+(A720-1)*VLOOKUP(payment_frequency,periodic_table,2,0),EDATE(first_payment_date,(A720-1)*VLOOKUP(payment_frequency,periodic_table,2,0)))))</f>
        <v/>
      </c>
      <c r="C720" s="12" t="str">
        <f t="shared" si="61"/>
        <v/>
      </c>
      <c r="D720" s="27">
        <f t="shared" si="62"/>
        <v>0</v>
      </c>
      <c r="E720" s="28"/>
      <c r="F720" s="12" t="str">
        <f t="shared" si="63"/>
        <v/>
      </c>
      <c r="G720" s="12" t="str">
        <f t="shared" si="64"/>
        <v/>
      </c>
      <c r="H720" s="33" t="str">
        <f t="shared" si="65"/>
        <v/>
      </c>
    </row>
    <row r="721" spans="1:8" x14ac:dyDescent="0.25">
      <c r="A721" s="9" t="str">
        <f t="shared" si="66"/>
        <v/>
      </c>
      <c r="B721" s="10" t="str">
        <f>IF($D$10="End of the Period",IF(A721="","",IF(OR(payment_frequency="Weekly",payment_frequency="Bi-weekly",payment_frequency="Semi-monthly"),first_payment_date+A721*VLOOKUP(payment_frequency,periodic_table,2,0),EDATE(first_payment_date,A721*VLOOKUP(payment_frequency,periodic_table,2,0)))),IF(A721="","",IF(OR(payment_frequency="Weekly",payment_frequency="Bi-weekly",payment_frequency="Semi-monthly"),first_payment_date+(A721-1)*VLOOKUP(payment_frequency,periodic_table,2,0),EDATE(first_payment_date,(A721-1)*VLOOKUP(payment_frequency,periodic_table,2,0)))))</f>
        <v/>
      </c>
      <c r="C721" s="12" t="str">
        <f t="shared" si="61"/>
        <v/>
      </c>
      <c r="D721" s="27">
        <f t="shared" si="62"/>
        <v>0</v>
      </c>
      <c r="E721" s="28"/>
      <c r="F721" s="12" t="str">
        <f t="shared" si="63"/>
        <v/>
      </c>
      <c r="G721" s="12" t="str">
        <f t="shared" si="64"/>
        <v/>
      </c>
      <c r="H721" s="33" t="str">
        <f t="shared" si="65"/>
        <v/>
      </c>
    </row>
    <row r="722" spans="1:8" x14ac:dyDescent="0.25">
      <c r="A722" s="9" t="str">
        <f t="shared" si="66"/>
        <v/>
      </c>
      <c r="B722" s="10" t="str">
        <f>IF($D$10="End of the Period",IF(A722="","",IF(OR(payment_frequency="Weekly",payment_frequency="Bi-weekly",payment_frequency="Semi-monthly"),first_payment_date+A722*VLOOKUP(payment_frequency,periodic_table,2,0),EDATE(first_payment_date,A722*VLOOKUP(payment_frequency,periodic_table,2,0)))),IF(A722="","",IF(OR(payment_frequency="Weekly",payment_frequency="Bi-weekly",payment_frequency="Semi-monthly"),first_payment_date+(A722-1)*VLOOKUP(payment_frequency,periodic_table,2,0),EDATE(first_payment_date,(A722-1)*VLOOKUP(payment_frequency,periodic_table,2,0)))))</f>
        <v/>
      </c>
      <c r="C722" s="12" t="str">
        <f t="shared" si="61"/>
        <v/>
      </c>
      <c r="D722" s="27">
        <f t="shared" si="62"/>
        <v>0</v>
      </c>
      <c r="E722" s="28"/>
      <c r="F722" s="12" t="str">
        <f t="shared" si="63"/>
        <v/>
      </c>
      <c r="G722" s="12" t="str">
        <f t="shared" si="64"/>
        <v/>
      </c>
      <c r="H722" s="33" t="str">
        <f t="shared" si="65"/>
        <v/>
      </c>
    </row>
    <row r="723" spans="1:8" x14ac:dyDescent="0.25">
      <c r="A723" s="9" t="str">
        <f t="shared" si="66"/>
        <v/>
      </c>
      <c r="B723" s="10" t="str">
        <f>IF($D$10="End of the Period",IF(A723="","",IF(OR(payment_frequency="Weekly",payment_frequency="Bi-weekly",payment_frequency="Semi-monthly"),first_payment_date+A723*VLOOKUP(payment_frequency,periodic_table,2,0),EDATE(first_payment_date,A723*VLOOKUP(payment_frequency,periodic_table,2,0)))),IF(A723="","",IF(OR(payment_frequency="Weekly",payment_frequency="Bi-weekly",payment_frequency="Semi-monthly"),first_payment_date+(A723-1)*VLOOKUP(payment_frequency,periodic_table,2,0),EDATE(first_payment_date,(A723-1)*VLOOKUP(payment_frequency,periodic_table,2,0)))))</f>
        <v/>
      </c>
      <c r="C723" s="12" t="str">
        <f t="shared" si="61"/>
        <v/>
      </c>
      <c r="D723" s="27">
        <f t="shared" si="62"/>
        <v>0</v>
      </c>
      <c r="E723" s="28"/>
      <c r="F723" s="12" t="str">
        <f t="shared" si="63"/>
        <v/>
      </c>
      <c r="G723" s="12" t="str">
        <f t="shared" si="64"/>
        <v/>
      </c>
      <c r="H723" s="33" t="str">
        <f t="shared" si="65"/>
        <v/>
      </c>
    </row>
    <row r="724" spans="1:8" x14ac:dyDescent="0.25">
      <c r="A724" s="9" t="str">
        <f t="shared" si="66"/>
        <v/>
      </c>
      <c r="B724" s="10" t="str">
        <f>IF($D$10="End of the Period",IF(A724="","",IF(OR(payment_frequency="Weekly",payment_frequency="Bi-weekly",payment_frequency="Semi-monthly"),first_payment_date+A724*VLOOKUP(payment_frequency,periodic_table,2,0),EDATE(first_payment_date,A724*VLOOKUP(payment_frequency,periodic_table,2,0)))),IF(A724="","",IF(OR(payment_frequency="Weekly",payment_frequency="Bi-weekly",payment_frequency="Semi-monthly"),first_payment_date+(A724-1)*VLOOKUP(payment_frequency,periodic_table,2,0),EDATE(first_payment_date,(A724-1)*VLOOKUP(payment_frequency,periodic_table,2,0)))))</f>
        <v/>
      </c>
      <c r="C724" s="12" t="str">
        <f t="shared" si="61"/>
        <v/>
      </c>
      <c r="D724" s="27">
        <f t="shared" si="62"/>
        <v>0</v>
      </c>
      <c r="E724" s="28"/>
      <c r="F724" s="12" t="str">
        <f t="shared" si="63"/>
        <v/>
      </c>
      <c r="G724" s="12" t="str">
        <f t="shared" si="64"/>
        <v/>
      </c>
      <c r="H724" s="33" t="str">
        <f t="shared" si="65"/>
        <v/>
      </c>
    </row>
    <row r="725" spans="1:8" x14ac:dyDescent="0.25">
      <c r="A725" s="9" t="str">
        <f t="shared" si="66"/>
        <v/>
      </c>
      <c r="B725" s="10" t="str">
        <f>IF($D$10="End of the Period",IF(A725="","",IF(OR(payment_frequency="Weekly",payment_frequency="Bi-weekly",payment_frequency="Semi-monthly"),first_payment_date+A725*VLOOKUP(payment_frequency,periodic_table,2,0),EDATE(first_payment_date,A725*VLOOKUP(payment_frequency,periodic_table,2,0)))),IF(A725="","",IF(OR(payment_frequency="Weekly",payment_frequency="Bi-weekly",payment_frequency="Semi-monthly"),first_payment_date+(A725-1)*VLOOKUP(payment_frequency,periodic_table,2,0),EDATE(first_payment_date,(A725-1)*VLOOKUP(payment_frequency,periodic_table,2,0)))))</f>
        <v/>
      </c>
      <c r="C725" s="12" t="str">
        <f t="shared" si="61"/>
        <v/>
      </c>
      <c r="D725" s="27">
        <f t="shared" si="62"/>
        <v>0</v>
      </c>
      <c r="E725" s="28"/>
      <c r="F725" s="12" t="str">
        <f t="shared" si="63"/>
        <v/>
      </c>
      <c r="G725" s="12" t="str">
        <f t="shared" si="64"/>
        <v/>
      </c>
      <c r="H725" s="33" t="str">
        <f t="shared" si="65"/>
        <v/>
      </c>
    </row>
    <row r="726" spans="1:8" x14ac:dyDescent="0.25">
      <c r="A726" s="9" t="str">
        <f t="shared" si="66"/>
        <v/>
      </c>
      <c r="B726" s="10" t="str">
        <f>IF($D$10="End of the Period",IF(A726="","",IF(OR(payment_frequency="Weekly",payment_frequency="Bi-weekly",payment_frequency="Semi-monthly"),first_payment_date+A726*VLOOKUP(payment_frequency,periodic_table,2,0),EDATE(first_payment_date,A726*VLOOKUP(payment_frequency,periodic_table,2,0)))),IF(A726="","",IF(OR(payment_frequency="Weekly",payment_frequency="Bi-weekly",payment_frequency="Semi-monthly"),first_payment_date+(A726-1)*VLOOKUP(payment_frequency,periodic_table,2,0),EDATE(first_payment_date,(A726-1)*VLOOKUP(payment_frequency,periodic_table,2,0)))))</f>
        <v/>
      </c>
      <c r="C726" s="12" t="str">
        <f t="shared" si="61"/>
        <v/>
      </c>
      <c r="D726" s="27">
        <f t="shared" si="62"/>
        <v>0</v>
      </c>
      <c r="E726" s="28"/>
      <c r="F726" s="12" t="str">
        <f t="shared" si="63"/>
        <v/>
      </c>
      <c r="G726" s="12" t="str">
        <f t="shared" si="64"/>
        <v/>
      </c>
      <c r="H726" s="33" t="str">
        <f t="shared" si="65"/>
        <v/>
      </c>
    </row>
    <row r="727" spans="1:8" x14ac:dyDescent="0.25">
      <c r="A727" s="9" t="str">
        <f t="shared" si="66"/>
        <v/>
      </c>
      <c r="B727" s="10" t="str">
        <f>IF($D$10="End of the Period",IF(A727="","",IF(OR(payment_frequency="Weekly",payment_frequency="Bi-weekly",payment_frequency="Semi-monthly"),first_payment_date+A727*VLOOKUP(payment_frequency,periodic_table,2,0),EDATE(first_payment_date,A727*VLOOKUP(payment_frequency,periodic_table,2,0)))),IF(A727="","",IF(OR(payment_frequency="Weekly",payment_frequency="Bi-weekly",payment_frequency="Semi-monthly"),first_payment_date+(A727-1)*VLOOKUP(payment_frequency,periodic_table,2,0),EDATE(first_payment_date,(A727-1)*VLOOKUP(payment_frequency,periodic_table,2,0)))))</f>
        <v/>
      </c>
      <c r="C727" s="12" t="str">
        <f t="shared" si="61"/>
        <v/>
      </c>
      <c r="D727" s="27">
        <f t="shared" si="62"/>
        <v>0</v>
      </c>
      <c r="E727" s="28"/>
      <c r="F727" s="12" t="str">
        <f t="shared" si="63"/>
        <v/>
      </c>
      <c r="G727" s="12" t="str">
        <f t="shared" si="64"/>
        <v/>
      </c>
      <c r="H727" s="33" t="str">
        <f t="shared" si="65"/>
        <v/>
      </c>
    </row>
    <row r="728" spans="1:8" x14ac:dyDescent="0.25">
      <c r="A728" s="9" t="str">
        <f t="shared" si="66"/>
        <v/>
      </c>
      <c r="B728" s="10" t="str">
        <f>IF($D$10="End of the Period",IF(A728="","",IF(OR(payment_frequency="Weekly",payment_frequency="Bi-weekly",payment_frequency="Semi-monthly"),first_payment_date+A728*VLOOKUP(payment_frequency,periodic_table,2,0),EDATE(first_payment_date,A728*VLOOKUP(payment_frequency,periodic_table,2,0)))),IF(A728="","",IF(OR(payment_frequency="Weekly",payment_frequency="Bi-weekly",payment_frequency="Semi-monthly"),first_payment_date+(A728-1)*VLOOKUP(payment_frequency,periodic_table,2,0),EDATE(first_payment_date,(A728-1)*VLOOKUP(payment_frequency,periodic_table,2,0)))))</f>
        <v/>
      </c>
      <c r="C728" s="12" t="str">
        <f t="shared" ref="C728:C791" si="67">IF(A728="","",IF(H727&lt;payment,H727*(1+rate),payment))</f>
        <v/>
      </c>
      <c r="D728" s="27">
        <f t="shared" ref="D728:D791" si="68">IFERROR(IF(H727-C728&lt;$D$13,0,IF(A728=$D$15,$D$13,IF(A728&lt;$D$15,0,IF(MOD(A728-$D$15,$D$18)=0,$D$13,0)))),0)</f>
        <v>0</v>
      </c>
      <c r="E728" s="28"/>
      <c r="F728" s="12" t="str">
        <f t="shared" ref="F728:F791" si="69">IF(AND(payment_type=1,A728=1),0,IF(A728="","",H727*rate))</f>
        <v/>
      </c>
      <c r="G728" s="12" t="str">
        <f t="shared" si="64"/>
        <v/>
      </c>
      <c r="H728" s="33" t="str">
        <f t="shared" si="65"/>
        <v/>
      </c>
    </row>
    <row r="729" spans="1:8" x14ac:dyDescent="0.25">
      <c r="A729" s="9" t="str">
        <f t="shared" si="66"/>
        <v/>
      </c>
      <c r="B729" s="10" t="str">
        <f>IF($D$10="End of the Period",IF(A729="","",IF(OR(payment_frequency="Weekly",payment_frequency="Bi-weekly",payment_frequency="Semi-monthly"),first_payment_date+A729*VLOOKUP(payment_frequency,periodic_table,2,0),EDATE(first_payment_date,A729*VLOOKUP(payment_frequency,periodic_table,2,0)))),IF(A729="","",IF(OR(payment_frequency="Weekly",payment_frequency="Bi-weekly",payment_frequency="Semi-monthly"),first_payment_date+(A729-1)*VLOOKUP(payment_frequency,periodic_table,2,0),EDATE(first_payment_date,(A729-1)*VLOOKUP(payment_frequency,periodic_table,2,0)))))</f>
        <v/>
      </c>
      <c r="C729" s="12" t="str">
        <f t="shared" si="67"/>
        <v/>
      </c>
      <c r="D729" s="27">
        <f t="shared" si="68"/>
        <v>0</v>
      </c>
      <c r="E729" s="28"/>
      <c r="F729" s="12" t="str">
        <f t="shared" si="69"/>
        <v/>
      </c>
      <c r="G729" s="12" t="str">
        <f t="shared" ref="G729:G792" si="70">IF(A729="","",C729-F729+D729+E729)</f>
        <v/>
      </c>
      <c r="H729" s="33" t="str">
        <f t="shared" ref="H729:H792" si="71">IFERROR(IF(G729&lt;=0,"",H728-G729),"")</f>
        <v/>
      </c>
    </row>
    <row r="730" spans="1:8" x14ac:dyDescent="0.25">
      <c r="A730" s="9" t="str">
        <f t="shared" si="66"/>
        <v/>
      </c>
      <c r="B730" s="10" t="str">
        <f>IF($D$10="End of the Period",IF(A730="","",IF(OR(payment_frequency="Weekly",payment_frequency="Bi-weekly",payment_frequency="Semi-monthly"),first_payment_date+A730*VLOOKUP(payment_frequency,periodic_table,2,0),EDATE(first_payment_date,A730*VLOOKUP(payment_frequency,periodic_table,2,0)))),IF(A730="","",IF(OR(payment_frequency="Weekly",payment_frequency="Bi-weekly",payment_frequency="Semi-monthly"),first_payment_date+(A730-1)*VLOOKUP(payment_frequency,periodic_table,2,0),EDATE(first_payment_date,(A730-1)*VLOOKUP(payment_frequency,periodic_table,2,0)))))</f>
        <v/>
      </c>
      <c r="C730" s="12" t="str">
        <f t="shared" si="67"/>
        <v/>
      </c>
      <c r="D730" s="27">
        <f t="shared" si="68"/>
        <v>0</v>
      </c>
      <c r="E730" s="28"/>
      <c r="F730" s="12" t="str">
        <f t="shared" si="69"/>
        <v/>
      </c>
      <c r="G730" s="12" t="str">
        <f t="shared" si="70"/>
        <v/>
      </c>
      <c r="H730" s="33" t="str">
        <f t="shared" si="71"/>
        <v/>
      </c>
    </row>
    <row r="731" spans="1:8" x14ac:dyDescent="0.25">
      <c r="A731" s="9" t="str">
        <f t="shared" si="66"/>
        <v/>
      </c>
      <c r="B731" s="10" t="str">
        <f>IF($D$10="End of the Period",IF(A731="","",IF(OR(payment_frequency="Weekly",payment_frequency="Bi-weekly",payment_frequency="Semi-monthly"),first_payment_date+A731*VLOOKUP(payment_frequency,periodic_table,2,0),EDATE(first_payment_date,A731*VLOOKUP(payment_frequency,periodic_table,2,0)))),IF(A731="","",IF(OR(payment_frequency="Weekly",payment_frequency="Bi-weekly",payment_frequency="Semi-monthly"),first_payment_date+(A731-1)*VLOOKUP(payment_frequency,periodic_table,2,0),EDATE(first_payment_date,(A731-1)*VLOOKUP(payment_frequency,periodic_table,2,0)))))</f>
        <v/>
      </c>
      <c r="C731" s="12" t="str">
        <f t="shared" si="67"/>
        <v/>
      </c>
      <c r="D731" s="27">
        <f t="shared" si="68"/>
        <v>0</v>
      </c>
      <c r="E731" s="28"/>
      <c r="F731" s="12" t="str">
        <f t="shared" si="69"/>
        <v/>
      </c>
      <c r="G731" s="12" t="str">
        <f t="shared" si="70"/>
        <v/>
      </c>
      <c r="H731" s="33" t="str">
        <f t="shared" si="71"/>
        <v/>
      </c>
    </row>
    <row r="732" spans="1:8" x14ac:dyDescent="0.25">
      <c r="A732" s="9" t="str">
        <f t="shared" si="66"/>
        <v/>
      </c>
      <c r="B732" s="10" t="str">
        <f>IF($D$10="End of the Period",IF(A732="","",IF(OR(payment_frequency="Weekly",payment_frequency="Bi-weekly",payment_frequency="Semi-monthly"),first_payment_date+A732*VLOOKUP(payment_frequency,periodic_table,2,0),EDATE(first_payment_date,A732*VLOOKUP(payment_frequency,periodic_table,2,0)))),IF(A732="","",IF(OR(payment_frequency="Weekly",payment_frequency="Bi-weekly",payment_frequency="Semi-monthly"),first_payment_date+(A732-1)*VLOOKUP(payment_frequency,periodic_table,2,0),EDATE(first_payment_date,(A732-1)*VLOOKUP(payment_frequency,periodic_table,2,0)))))</f>
        <v/>
      </c>
      <c r="C732" s="12" t="str">
        <f t="shared" si="67"/>
        <v/>
      </c>
      <c r="D732" s="27">
        <f t="shared" si="68"/>
        <v>0</v>
      </c>
      <c r="E732" s="28"/>
      <c r="F732" s="12" t="str">
        <f t="shared" si="69"/>
        <v/>
      </c>
      <c r="G732" s="12" t="str">
        <f t="shared" si="70"/>
        <v/>
      </c>
      <c r="H732" s="33" t="str">
        <f t="shared" si="71"/>
        <v/>
      </c>
    </row>
    <row r="733" spans="1:8" x14ac:dyDescent="0.25">
      <c r="A733" s="9" t="str">
        <f t="shared" si="66"/>
        <v/>
      </c>
      <c r="B733" s="10" t="str">
        <f>IF($D$10="End of the Period",IF(A733="","",IF(OR(payment_frequency="Weekly",payment_frequency="Bi-weekly",payment_frequency="Semi-monthly"),first_payment_date+A733*VLOOKUP(payment_frequency,periodic_table,2,0),EDATE(first_payment_date,A733*VLOOKUP(payment_frequency,periodic_table,2,0)))),IF(A733="","",IF(OR(payment_frequency="Weekly",payment_frequency="Bi-weekly",payment_frequency="Semi-monthly"),first_payment_date+(A733-1)*VLOOKUP(payment_frequency,periodic_table,2,0),EDATE(first_payment_date,(A733-1)*VLOOKUP(payment_frequency,periodic_table,2,0)))))</f>
        <v/>
      </c>
      <c r="C733" s="12" t="str">
        <f t="shared" si="67"/>
        <v/>
      </c>
      <c r="D733" s="27">
        <f t="shared" si="68"/>
        <v>0</v>
      </c>
      <c r="E733" s="28"/>
      <c r="F733" s="12" t="str">
        <f t="shared" si="69"/>
        <v/>
      </c>
      <c r="G733" s="12" t="str">
        <f t="shared" si="70"/>
        <v/>
      </c>
      <c r="H733" s="33" t="str">
        <f t="shared" si="71"/>
        <v/>
      </c>
    </row>
    <row r="734" spans="1:8" x14ac:dyDescent="0.25">
      <c r="A734" s="9" t="str">
        <f t="shared" si="66"/>
        <v/>
      </c>
      <c r="B734" s="10" t="str">
        <f>IF($D$10="End of the Period",IF(A734="","",IF(OR(payment_frequency="Weekly",payment_frequency="Bi-weekly",payment_frequency="Semi-monthly"),first_payment_date+A734*VLOOKUP(payment_frequency,periodic_table,2,0),EDATE(first_payment_date,A734*VLOOKUP(payment_frequency,periodic_table,2,0)))),IF(A734="","",IF(OR(payment_frequency="Weekly",payment_frequency="Bi-weekly",payment_frequency="Semi-monthly"),first_payment_date+(A734-1)*VLOOKUP(payment_frequency,periodic_table,2,0),EDATE(first_payment_date,(A734-1)*VLOOKUP(payment_frequency,periodic_table,2,0)))))</f>
        <v/>
      </c>
      <c r="C734" s="12" t="str">
        <f t="shared" si="67"/>
        <v/>
      </c>
      <c r="D734" s="27">
        <f t="shared" si="68"/>
        <v>0</v>
      </c>
      <c r="E734" s="28"/>
      <c r="F734" s="12" t="str">
        <f t="shared" si="69"/>
        <v/>
      </c>
      <c r="G734" s="12" t="str">
        <f t="shared" si="70"/>
        <v/>
      </c>
      <c r="H734" s="33" t="str">
        <f t="shared" si="71"/>
        <v/>
      </c>
    </row>
    <row r="735" spans="1:8" x14ac:dyDescent="0.25">
      <c r="A735" s="9" t="str">
        <f t="shared" si="66"/>
        <v/>
      </c>
      <c r="B735" s="10" t="str">
        <f>IF($D$10="End of the Period",IF(A735="","",IF(OR(payment_frequency="Weekly",payment_frequency="Bi-weekly",payment_frequency="Semi-monthly"),first_payment_date+A735*VLOOKUP(payment_frequency,periodic_table,2,0),EDATE(first_payment_date,A735*VLOOKUP(payment_frequency,periodic_table,2,0)))),IF(A735="","",IF(OR(payment_frequency="Weekly",payment_frequency="Bi-weekly",payment_frequency="Semi-monthly"),first_payment_date+(A735-1)*VLOOKUP(payment_frequency,periodic_table,2,0),EDATE(first_payment_date,(A735-1)*VLOOKUP(payment_frequency,periodic_table,2,0)))))</f>
        <v/>
      </c>
      <c r="C735" s="12" t="str">
        <f t="shared" si="67"/>
        <v/>
      </c>
      <c r="D735" s="27">
        <f t="shared" si="68"/>
        <v>0</v>
      </c>
      <c r="E735" s="28"/>
      <c r="F735" s="12" t="str">
        <f t="shared" si="69"/>
        <v/>
      </c>
      <c r="G735" s="12" t="str">
        <f t="shared" si="70"/>
        <v/>
      </c>
      <c r="H735" s="33" t="str">
        <f t="shared" si="71"/>
        <v/>
      </c>
    </row>
    <row r="736" spans="1:8" x14ac:dyDescent="0.25">
      <c r="A736" s="9" t="str">
        <f t="shared" si="66"/>
        <v/>
      </c>
      <c r="B736" s="10" t="str">
        <f>IF($D$10="End of the Period",IF(A736="","",IF(OR(payment_frequency="Weekly",payment_frequency="Bi-weekly",payment_frequency="Semi-monthly"),first_payment_date+A736*VLOOKUP(payment_frequency,periodic_table,2,0),EDATE(first_payment_date,A736*VLOOKUP(payment_frequency,periodic_table,2,0)))),IF(A736="","",IF(OR(payment_frequency="Weekly",payment_frequency="Bi-weekly",payment_frequency="Semi-monthly"),first_payment_date+(A736-1)*VLOOKUP(payment_frequency,periodic_table,2,0),EDATE(first_payment_date,(A736-1)*VLOOKUP(payment_frequency,periodic_table,2,0)))))</f>
        <v/>
      </c>
      <c r="C736" s="12" t="str">
        <f t="shared" si="67"/>
        <v/>
      </c>
      <c r="D736" s="27">
        <f t="shared" si="68"/>
        <v>0</v>
      </c>
      <c r="E736" s="28"/>
      <c r="F736" s="12" t="str">
        <f t="shared" si="69"/>
        <v/>
      </c>
      <c r="G736" s="12" t="str">
        <f t="shared" si="70"/>
        <v/>
      </c>
      <c r="H736" s="33" t="str">
        <f t="shared" si="71"/>
        <v/>
      </c>
    </row>
    <row r="737" spans="1:8" x14ac:dyDescent="0.25">
      <c r="A737" s="9" t="str">
        <f t="shared" si="66"/>
        <v/>
      </c>
      <c r="B737" s="10" t="str">
        <f>IF($D$10="End of the Period",IF(A737="","",IF(OR(payment_frequency="Weekly",payment_frequency="Bi-weekly",payment_frequency="Semi-monthly"),first_payment_date+A737*VLOOKUP(payment_frequency,periodic_table,2,0),EDATE(first_payment_date,A737*VLOOKUP(payment_frequency,periodic_table,2,0)))),IF(A737="","",IF(OR(payment_frequency="Weekly",payment_frequency="Bi-weekly",payment_frequency="Semi-monthly"),first_payment_date+(A737-1)*VLOOKUP(payment_frequency,periodic_table,2,0),EDATE(first_payment_date,(A737-1)*VLOOKUP(payment_frequency,periodic_table,2,0)))))</f>
        <v/>
      </c>
      <c r="C737" s="12" t="str">
        <f t="shared" si="67"/>
        <v/>
      </c>
      <c r="D737" s="27">
        <f t="shared" si="68"/>
        <v>0</v>
      </c>
      <c r="E737" s="28"/>
      <c r="F737" s="12" t="str">
        <f t="shared" si="69"/>
        <v/>
      </c>
      <c r="G737" s="12" t="str">
        <f t="shared" si="70"/>
        <v/>
      </c>
      <c r="H737" s="33" t="str">
        <f t="shared" si="71"/>
        <v/>
      </c>
    </row>
    <row r="738" spans="1:8" x14ac:dyDescent="0.25">
      <c r="A738" s="9" t="str">
        <f t="shared" si="66"/>
        <v/>
      </c>
      <c r="B738" s="10" t="str">
        <f>IF($D$10="End of the Period",IF(A738="","",IF(OR(payment_frequency="Weekly",payment_frequency="Bi-weekly",payment_frequency="Semi-monthly"),first_payment_date+A738*VLOOKUP(payment_frequency,periodic_table,2,0),EDATE(first_payment_date,A738*VLOOKUP(payment_frequency,periodic_table,2,0)))),IF(A738="","",IF(OR(payment_frequency="Weekly",payment_frequency="Bi-weekly",payment_frequency="Semi-monthly"),first_payment_date+(A738-1)*VLOOKUP(payment_frequency,periodic_table,2,0),EDATE(first_payment_date,(A738-1)*VLOOKUP(payment_frequency,periodic_table,2,0)))))</f>
        <v/>
      </c>
      <c r="C738" s="12" t="str">
        <f t="shared" si="67"/>
        <v/>
      </c>
      <c r="D738" s="27">
        <f t="shared" si="68"/>
        <v>0</v>
      </c>
      <c r="E738" s="28"/>
      <c r="F738" s="12" t="str">
        <f t="shared" si="69"/>
        <v/>
      </c>
      <c r="G738" s="12" t="str">
        <f t="shared" si="70"/>
        <v/>
      </c>
      <c r="H738" s="33" t="str">
        <f t="shared" si="71"/>
        <v/>
      </c>
    </row>
    <row r="739" spans="1:8" x14ac:dyDescent="0.25">
      <c r="A739" s="9" t="str">
        <f t="shared" si="66"/>
        <v/>
      </c>
      <c r="B739" s="10" t="str">
        <f>IF($D$10="End of the Period",IF(A739="","",IF(OR(payment_frequency="Weekly",payment_frequency="Bi-weekly",payment_frequency="Semi-monthly"),first_payment_date+A739*VLOOKUP(payment_frequency,periodic_table,2,0),EDATE(first_payment_date,A739*VLOOKUP(payment_frequency,periodic_table,2,0)))),IF(A739="","",IF(OR(payment_frequency="Weekly",payment_frequency="Bi-weekly",payment_frequency="Semi-monthly"),first_payment_date+(A739-1)*VLOOKUP(payment_frequency,periodic_table,2,0),EDATE(first_payment_date,(A739-1)*VLOOKUP(payment_frequency,periodic_table,2,0)))))</f>
        <v/>
      </c>
      <c r="C739" s="12" t="str">
        <f t="shared" si="67"/>
        <v/>
      </c>
      <c r="D739" s="27">
        <f t="shared" si="68"/>
        <v>0</v>
      </c>
      <c r="E739" s="28"/>
      <c r="F739" s="12" t="str">
        <f t="shared" si="69"/>
        <v/>
      </c>
      <c r="G739" s="12" t="str">
        <f t="shared" si="70"/>
        <v/>
      </c>
      <c r="H739" s="33" t="str">
        <f t="shared" si="71"/>
        <v/>
      </c>
    </row>
    <row r="740" spans="1:8" x14ac:dyDescent="0.25">
      <c r="A740" s="9" t="str">
        <f t="shared" si="66"/>
        <v/>
      </c>
      <c r="B740" s="10" t="str">
        <f>IF($D$10="End of the Period",IF(A740="","",IF(OR(payment_frequency="Weekly",payment_frequency="Bi-weekly",payment_frequency="Semi-monthly"),first_payment_date+A740*VLOOKUP(payment_frequency,periodic_table,2,0),EDATE(first_payment_date,A740*VLOOKUP(payment_frequency,periodic_table,2,0)))),IF(A740="","",IF(OR(payment_frequency="Weekly",payment_frequency="Bi-weekly",payment_frequency="Semi-monthly"),first_payment_date+(A740-1)*VLOOKUP(payment_frequency,periodic_table,2,0),EDATE(first_payment_date,(A740-1)*VLOOKUP(payment_frequency,periodic_table,2,0)))))</f>
        <v/>
      </c>
      <c r="C740" s="12" t="str">
        <f t="shared" si="67"/>
        <v/>
      </c>
      <c r="D740" s="27">
        <f t="shared" si="68"/>
        <v>0</v>
      </c>
      <c r="E740" s="28"/>
      <c r="F740" s="12" t="str">
        <f t="shared" si="69"/>
        <v/>
      </c>
      <c r="G740" s="12" t="str">
        <f t="shared" si="70"/>
        <v/>
      </c>
      <c r="H740" s="33" t="str">
        <f t="shared" si="71"/>
        <v/>
      </c>
    </row>
    <row r="741" spans="1:8" x14ac:dyDescent="0.25">
      <c r="A741" s="9" t="str">
        <f t="shared" si="66"/>
        <v/>
      </c>
      <c r="B741" s="10" t="str">
        <f>IF($D$10="End of the Period",IF(A741="","",IF(OR(payment_frequency="Weekly",payment_frequency="Bi-weekly",payment_frequency="Semi-monthly"),first_payment_date+A741*VLOOKUP(payment_frequency,periodic_table,2,0),EDATE(first_payment_date,A741*VLOOKUP(payment_frequency,periodic_table,2,0)))),IF(A741="","",IF(OR(payment_frequency="Weekly",payment_frequency="Bi-weekly",payment_frequency="Semi-monthly"),first_payment_date+(A741-1)*VLOOKUP(payment_frequency,periodic_table,2,0),EDATE(first_payment_date,(A741-1)*VLOOKUP(payment_frequency,periodic_table,2,0)))))</f>
        <v/>
      </c>
      <c r="C741" s="12" t="str">
        <f t="shared" si="67"/>
        <v/>
      </c>
      <c r="D741" s="27">
        <f t="shared" si="68"/>
        <v>0</v>
      </c>
      <c r="E741" s="28"/>
      <c r="F741" s="12" t="str">
        <f t="shared" si="69"/>
        <v/>
      </c>
      <c r="G741" s="12" t="str">
        <f t="shared" si="70"/>
        <v/>
      </c>
      <c r="H741" s="33" t="str">
        <f t="shared" si="71"/>
        <v/>
      </c>
    </row>
    <row r="742" spans="1:8" x14ac:dyDescent="0.25">
      <c r="A742" s="9" t="str">
        <f t="shared" si="66"/>
        <v/>
      </c>
      <c r="B742" s="10" t="str">
        <f>IF($D$10="End of the Period",IF(A742="","",IF(OR(payment_frequency="Weekly",payment_frequency="Bi-weekly",payment_frequency="Semi-monthly"),first_payment_date+A742*VLOOKUP(payment_frequency,periodic_table,2,0),EDATE(first_payment_date,A742*VLOOKUP(payment_frequency,periodic_table,2,0)))),IF(A742="","",IF(OR(payment_frequency="Weekly",payment_frequency="Bi-weekly",payment_frequency="Semi-monthly"),first_payment_date+(A742-1)*VLOOKUP(payment_frequency,periodic_table,2,0),EDATE(first_payment_date,(A742-1)*VLOOKUP(payment_frequency,periodic_table,2,0)))))</f>
        <v/>
      </c>
      <c r="C742" s="12" t="str">
        <f t="shared" si="67"/>
        <v/>
      </c>
      <c r="D742" s="27">
        <f t="shared" si="68"/>
        <v>0</v>
      </c>
      <c r="E742" s="28"/>
      <c r="F742" s="12" t="str">
        <f t="shared" si="69"/>
        <v/>
      </c>
      <c r="G742" s="12" t="str">
        <f t="shared" si="70"/>
        <v/>
      </c>
      <c r="H742" s="33" t="str">
        <f t="shared" si="71"/>
        <v/>
      </c>
    </row>
    <row r="743" spans="1:8" x14ac:dyDescent="0.25">
      <c r="A743" s="9" t="str">
        <f t="shared" si="66"/>
        <v/>
      </c>
      <c r="B743" s="10" t="str">
        <f>IF($D$10="End of the Period",IF(A743="","",IF(OR(payment_frequency="Weekly",payment_frequency="Bi-weekly",payment_frequency="Semi-monthly"),first_payment_date+A743*VLOOKUP(payment_frequency,periodic_table,2,0),EDATE(first_payment_date,A743*VLOOKUP(payment_frequency,periodic_table,2,0)))),IF(A743="","",IF(OR(payment_frequency="Weekly",payment_frequency="Bi-weekly",payment_frequency="Semi-monthly"),first_payment_date+(A743-1)*VLOOKUP(payment_frequency,periodic_table,2,0),EDATE(first_payment_date,(A743-1)*VLOOKUP(payment_frequency,periodic_table,2,0)))))</f>
        <v/>
      </c>
      <c r="C743" s="12" t="str">
        <f t="shared" si="67"/>
        <v/>
      </c>
      <c r="D743" s="27">
        <f t="shared" si="68"/>
        <v>0</v>
      </c>
      <c r="E743" s="28"/>
      <c r="F743" s="12" t="str">
        <f t="shared" si="69"/>
        <v/>
      </c>
      <c r="G743" s="12" t="str">
        <f t="shared" si="70"/>
        <v/>
      </c>
      <c r="H743" s="33" t="str">
        <f t="shared" si="71"/>
        <v/>
      </c>
    </row>
    <row r="744" spans="1:8" x14ac:dyDescent="0.25">
      <c r="A744" s="9" t="str">
        <f t="shared" si="66"/>
        <v/>
      </c>
      <c r="B744" s="10" t="str">
        <f>IF($D$10="End of the Period",IF(A744="","",IF(OR(payment_frequency="Weekly",payment_frequency="Bi-weekly",payment_frequency="Semi-monthly"),first_payment_date+A744*VLOOKUP(payment_frequency,periodic_table,2,0),EDATE(first_payment_date,A744*VLOOKUP(payment_frequency,periodic_table,2,0)))),IF(A744="","",IF(OR(payment_frequency="Weekly",payment_frequency="Bi-weekly",payment_frequency="Semi-monthly"),first_payment_date+(A744-1)*VLOOKUP(payment_frequency,periodic_table,2,0),EDATE(first_payment_date,(A744-1)*VLOOKUP(payment_frequency,periodic_table,2,0)))))</f>
        <v/>
      </c>
      <c r="C744" s="12" t="str">
        <f t="shared" si="67"/>
        <v/>
      </c>
      <c r="D744" s="27">
        <f t="shared" si="68"/>
        <v>0</v>
      </c>
      <c r="E744" s="28"/>
      <c r="F744" s="12" t="str">
        <f t="shared" si="69"/>
        <v/>
      </c>
      <c r="G744" s="12" t="str">
        <f t="shared" si="70"/>
        <v/>
      </c>
      <c r="H744" s="33" t="str">
        <f t="shared" si="71"/>
        <v/>
      </c>
    </row>
    <row r="745" spans="1:8" x14ac:dyDescent="0.25">
      <c r="A745" s="9" t="str">
        <f t="shared" si="66"/>
        <v/>
      </c>
      <c r="B745" s="10" t="str">
        <f>IF($D$10="End of the Period",IF(A745="","",IF(OR(payment_frequency="Weekly",payment_frequency="Bi-weekly",payment_frequency="Semi-monthly"),first_payment_date+A745*VLOOKUP(payment_frequency,periodic_table,2,0),EDATE(first_payment_date,A745*VLOOKUP(payment_frequency,periodic_table,2,0)))),IF(A745="","",IF(OR(payment_frequency="Weekly",payment_frequency="Bi-weekly",payment_frequency="Semi-monthly"),first_payment_date+(A745-1)*VLOOKUP(payment_frequency,periodic_table,2,0),EDATE(first_payment_date,(A745-1)*VLOOKUP(payment_frequency,periodic_table,2,0)))))</f>
        <v/>
      </c>
      <c r="C745" s="12" t="str">
        <f t="shared" si="67"/>
        <v/>
      </c>
      <c r="D745" s="27">
        <f t="shared" si="68"/>
        <v>0</v>
      </c>
      <c r="E745" s="28"/>
      <c r="F745" s="12" t="str">
        <f t="shared" si="69"/>
        <v/>
      </c>
      <c r="G745" s="12" t="str">
        <f t="shared" si="70"/>
        <v/>
      </c>
      <c r="H745" s="33" t="str">
        <f t="shared" si="71"/>
        <v/>
      </c>
    </row>
    <row r="746" spans="1:8" x14ac:dyDescent="0.25">
      <c r="A746" s="9" t="str">
        <f t="shared" si="66"/>
        <v/>
      </c>
      <c r="B746" s="10" t="str">
        <f>IF($D$10="End of the Period",IF(A746="","",IF(OR(payment_frequency="Weekly",payment_frequency="Bi-weekly",payment_frequency="Semi-monthly"),first_payment_date+A746*VLOOKUP(payment_frequency,periodic_table,2,0),EDATE(first_payment_date,A746*VLOOKUP(payment_frequency,periodic_table,2,0)))),IF(A746="","",IF(OR(payment_frequency="Weekly",payment_frequency="Bi-weekly",payment_frequency="Semi-monthly"),first_payment_date+(A746-1)*VLOOKUP(payment_frequency,periodic_table,2,0),EDATE(first_payment_date,(A746-1)*VLOOKUP(payment_frequency,periodic_table,2,0)))))</f>
        <v/>
      </c>
      <c r="C746" s="12" t="str">
        <f t="shared" si="67"/>
        <v/>
      </c>
      <c r="D746" s="27">
        <f t="shared" si="68"/>
        <v>0</v>
      </c>
      <c r="E746" s="28"/>
      <c r="F746" s="12" t="str">
        <f t="shared" si="69"/>
        <v/>
      </c>
      <c r="G746" s="12" t="str">
        <f t="shared" si="70"/>
        <v/>
      </c>
      <c r="H746" s="33" t="str">
        <f t="shared" si="71"/>
        <v/>
      </c>
    </row>
    <row r="747" spans="1:8" x14ac:dyDescent="0.25">
      <c r="A747" s="9" t="str">
        <f t="shared" si="66"/>
        <v/>
      </c>
      <c r="B747" s="10" t="str">
        <f>IF($D$10="End of the Period",IF(A747="","",IF(OR(payment_frequency="Weekly",payment_frequency="Bi-weekly",payment_frequency="Semi-monthly"),first_payment_date+A747*VLOOKUP(payment_frequency,periodic_table,2,0),EDATE(first_payment_date,A747*VLOOKUP(payment_frequency,periodic_table,2,0)))),IF(A747="","",IF(OR(payment_frequency="Weekly",payment_frequency="Bi-weekly",payment_frequency="Semi-monthly"),first_payment_date+(A747-1)*VLOOKUP(payment_frequency,periodic_table,2,0),EDATE(first_payment_date,(A747-1)*VLOOKUP(payment_frequency,periodic_table,2,0)))))</f>
        <v/>
      </c>
      <c r="C747" s="12" t="str">
        <f t="shared" si="67"/>
        <v/>
      </c>
      <c r="D747" s="27">
        <f t="shared" si="68"/>
        <v>0</v>
      </c>
      <c r="E747" s="28"/>
      <c r="F747" s="12" t="str">
        <f t="shared" si="69"/>
        <v/>
      </c>
      <c r="G747" s="12" t="str">
        <f t="shared" si="70"/>
        <v/>
      </c>
      <c r="H747" s="33" t="str">
        <f t="shared" si="71"/>
        <v/>
      </c>
    </row>
    <row r="748" spans="1:8" x14ac:dyDescent="0.25">
      <c r="A748" s="9" t="str">
        <f t="shared" si="66"/>
        <v/>
      </c>
      <c r="B748" s="10" t="str">
        <f>IF($D$10="End of the Period",IF(A748="","",IF(OR(payment_frequency="Weekly",payment_frequency="Bi-weekly",payment_frequency="Semi-monthly"),first_payment_date+A748*VLOOKUP(payment_frequency,periodic_table,2,0),EDATE(first_payment_date,A748*VLOOKUP(payment_frequency,periodic_table,2,0)))),IF(A748="","",IF(OR(payment_frequency="Weekly",payment_frequency="Bi-weekly",payment_frequency="Semi-monthly"),first_payment_date+(A748-1)*VLOOKUP(payment_frequency,periodic_table,2,0),EDATE(first_payment_date,(A748-1)*VLOOKUP(payment_frequency,periodic_table,2,0)))))</f>
        <v/>
      </c>
      <c r="C748" s="12" t="str">
        <f t="shared" si="67"/>
        <v/>
      </c>
      <c r="D748" s="27">
        <f t="shared" si="68"/>
        <v>0</v>
      </c>
      <c r="E748" s="28"/>
      <c r="F748" s="12" t="str">
        <f t="shared" si="69"/>
        <v/>
      </c>
      <c r="G748" s="12" t="str">
        <f t="shared" si="70"/>
        <v/>
      </c>
      <c r="H748" s="33" t="str">
        <f t="shared" si="71"/>
        <v/>
      </c>
    </row>
    <row r="749" spans="1:8" x14ac:dyDescent="0.25">
      <c r="A749" s="9" t="str">
        <f t="shared" si="66"/>
        <v/>
      </c>
      <c r="B749" s="10" t="str">
        <f>IF($D$10="End of the Period",IF(A749="","",IF(OR(payment_frequency="Weekly",payment_frequency="Bi-weekly",payment_frequency="Semi-monthly"),first_payment_date+A749*VLOOKUP(payment_frequency,periodic_table,2,0),EDATE(first_payment_date,A749*VLOOKUP(payment_frequency,periodic_table,2,0)))),IF(A749="","",IF(OR(payment_frequency="Weekly",payment_frequency="Bi-weekly",payment_frequency="Semi-monthly"),first_payment_date+(A749-1)*VLOOKUP(payment_frequency,periodic_table,2,0),EDATE(first_payment_date,(A749-1)*VLOOKUP(payment_frequency,periodic_table,2,0)))))</f>
        <v/>
      </c>
      <c r="C749" s="12" t="str">
        <f t="shared" si="67"/>
        <v/>
      </c>
      <c r="D749" s="27">
        <f t="shared" si="68"/>
        <v>0</v>
      </c>
      <c r="E749" s="28"/>
      <c r="F749" s="12" t="str">
        <f t="shared" si="69"/>
        <v/>
      </c>
      <c r="G749" s="12" t="str">
        <f t="shared" si="70"/>
        <v/>
      </c>
      <c r="H749" s="33" t="str">
        <f t="shared" si="71"/>
        <v/>
      </c>
    </row>
    <row r="750" spans="1:8" x14ac:dyDescent="0.25">
      <c r="A750" s="9" t="str">
        <f t="shared" si="66"/>
        <v/>
      </c>
      <c r="B750" s="10" t="str">
        <f>IF($D$10="End of the Period",IF(A750="","",IF(OR(payment_frequency="Weekly",payment_frequency="Bi-weekly",payment_frequency="Semi-monthly"),first_payment_date+A750*VLOOKUP(payment_frequency,periodic_table,2,0),EDATE(first_payment_date,A750*VLOOKUP(payment_frequency,periodic_table,2,0)))),IF(A750="","",IF(OR(payment_frequency="Weekly",payment_frequency="Bi-weekly",payment_frequency="Semi-monthly"),first_payment_date+(A750-1)*VLOOKUP(payment_frequency,periodic_table,2,0),EDATE(first_payment_date,(A750-1)*VLOOKUP(payment_frequency,periodic_table,2,0)))))</f>
        <v/>
      </c>
      <c r="C750" s="12" t="str">
        <f t="shared" si="67"/>
        <v/>
      </c>
      <c r="D750" s="27">
        <f t="shared" si="68"/>
        <v>0</v>
      </c>
      <c r="E750" s="28"/>
      <c r="F750" s="12" t="str">
        <f t="shared" si="69"/>
        <v/>
      </c>
      <c r="G750" s="12" t="str">
        <f t="shared" si="70"/>
        <v/>
      </c>
      <c r="H750" s="33" t="str">
        <f t="shared" si="71"/>
        <v/>
      </c>
    </row>
    <row r="751" spans="1:8" x14ac:dyDescent="0.25">
      <c r="A751" s="9" t="str">
        <f t="shared" ref="A751:A814" si="72">IFERROR(IF(H750&lt;=0,"",A750+1),"")</f>
        <v/>
      </c>
      <c r="B751" s="10" t="str">
        <f>IF($D$10="End of the Period",IF(A751="","",IF(OR(payment_frequency="Weekly",payment_frequency="Bi-weekly",payment_frequency="Semi-monthly"),first_payment_date+A751*VLOOKUP(payment_frequency,periodic_table,2,0),EDATE(first_payment_date,A751*VLOOKUP(payment_frequency,periodic_table,2,0)))),IF(A751="","",IF(OR(payment_frequency="Weekly",payment_frequency="Bi-weekly",payment_frequency="Semi-monthly"),first_payment_date+(A751-1)*VLOOKUP(payment_frequency,periodic_table,2,0),EDATE(first_payment_date,(A751-1)*VLOOKUP(payment_frequency,periodic_table,2,0)))))</f>
        <v/>
      </c>
      <c r="C751" s="12" t="str">
        <f t="shared" si="67"/>
        <v/>
      </c>
      <c r="D751" s="27">
        <f t="shared" si="68"/>
        <v>0</v>
      </c>
      <c r="E751" s="28"/>
      <c r="F751" s="12" t="str">
        <f t="shared" si="69"/>
        <v/>
      </c>
      <c r="G751" s="12" t="str">
        <f t="shared" si="70"/>
        <v/>
      </c>
      <c r="H751" s="33" t="str">
        <f t="shared" si="71"/>
        <v/>
      </c>
    </row>
    <row r="752" spans="1:8" x14ac:dyDescent="0.25">
      <c r="A752" s="9" t="str">
        <f t="shared" si="72"/>
        <v/>
      </c>
      <c r="B752" s="10" t="str">
        <f>IF($D$10="End of the Period",IF(A752="","",IF(OR(payment_frequency="Weekly",payment_frequency="Bi-weekly",payment_frequency="Semi-monthly"),first_payment_date+A752*VLOOKUP(payment_frequency,periodic_table,2,0),EDATE(first_payment_date,A752*VLOOKUP(payment_frequency,periodic_table,2,0)))),IF(A752="","",IF(OR(payment_frequency="Weekly",payment_frequency="Bi-weekly",payment_frequency="Semi-monthly"),first_payment_date+(A752-1)*VLOOKUP(payment_frequency,periodic_table,2,0),EDATE(first_payment_date,(A752-1)*VLOOKUP(payment_frequency,periodic_table,2,0)))))</f>
        <v/>
      </c>
      <c r="C752" s="12" t="str">
        <f t="shared" si="67"/>
        <v/>
      </c>
      <c r="D752" s="27">
        <f t="shared" si="68"/>
        <v>0</v>
      </c>
      <c r="E752" s="28"/>
      <c r="F752" s="12" t="str">
        <f t="shared" si="69"/>
        <v/>
      </c>
      <c r="G752" s="12" t="str">
        <f t="shared" si="70"/>
        <v/>
      </c>
      <c r="H752" s="33" t="str">
        <f t="shared" si="71"/>
        <v/>
      </c>
    </row>
    <row r="753" spans="1:8" x14ac:dyDescent="0.25">
      <c r="A753" s="9" t="str">
        <f t="shared" si="72"/>
        <v/>
      </c>
      <c r="B753" s="10" t="str">
        <f>IF($D$10="End of the Period",IF(A753="","",IF(OR(payment_frequency="Weekly",payment_frequency="Bi-weekly",payment_frequency="Semi-monthly"),first_payment_date+A753*VLOOKUP(payment_frequency,periodic_table,2,0),EDATE(first_payment_date,A753*VLOOKUP(payment_frequency,periodic_table,2,0)))),IF(A753="","",IF(OR(payment_frequency="Weekly",payment_frequency="Bi-weekly",payment_frequency="Semi-monthly"),first_payment_date+(A753-1)*VLOOKUP(payment_frequency,periodic_table,2,0),EDATE(first_payment_date,(A753-1)*VLOOKUP(payment_frequency,periodic_table,2,0)))))</f>
        <v/>
      </c>
      <c r="C753" s="12" t="str">
        <f t="shared" si="67"/>
        <v/>
      </c>
      <c r="D753" s="27">
        <f t="shared" si="68"/>
        <v>0</v>
      </c>
      <c r="E753" s="28"/>
      <c r="F753" s="12" t="str">
        <f t="shared" si="69"/>
        <v/>
      </c>
      <c r="G753" s="12" t="str">
        <f t="shared" si="70"/>
        <v/>
      </c>
      <c r="H753" s="33" t="str">
        <f t="shared" si="71"/>
        <v/>
      </c>
    </row>
    <row r="754" spans="1:8" x14ac:dyDescent="0.25">
      <c r="A754" s="9" t="str">
        <f t="shared" si="72"/>
        <v/>
      </c>
      <c r="B754" s="10" t="str">
        <f>IF($D$10="End of the Period",IF(A754="","",IF(OR(payment_frequency="Weekly",payment_frequency="Bi-weekly",payment_frequency="Semi-monthly"),first_payment_date+A754*VLOOKUP(payment_frequency,periodic_table,2,0),EDATE(first_payment_date,A754*VLOOKUP(payment_frequency,periodic_table,2,0)))),IF(A754="","",IF(OR(payment_frequency="Weekly",payment_frequency="Bi-weekly",payment_frequency="Semi-monthly"),first_payment_date+(A754-1)*VLOOKUP(payment_frequency,periodic_table,2,0),EDATE(first_payment_date,(A754-1)*VLOOKUP(payment_frequency,periodic_table,2,0)))))</f>
        <v/>
      </c>
      <c r="C754" s="12" t="str">
        <f t="shared" si="67"/>
        <v/>
      </c>
      <c r="D754" s="27">
        <f t="shared" si="68"/>
        <v>0</v>
      </c>
      <c r="E754" s="28"/>
      <c r="F754" s="12" t="str">
        <f t="shared" si="69"/>
        <v/>
      </c>
      <c r="G754" s="12" t="str">
        <f t="shared" si="70"/>
        <v/>
      </c>
      <c r="H754" s="33" t="str">
        <f t="shared" si="71"/>
        <v/>
      </c>
    </row>
    <row r="755" spans="1:8" x14ac:dyDescent="0.25">
      <c r="A755" s="9" t="str">
        <f t="shared" si="72"/>
        <v/>
      </c>
      <c r="B755" s="10" t="str">
        <f>IF($D$10="End of the Period",IF(A755="","",IF(OR(payment_frequency="Weekly",payment_frequency="Bi-weekly",payment_frequency="Semi-monthly"),first_payment_date+A755*VLOOKUP(payment_frequency,periodic_table,2,0),EDATE(first_payment_date,A755*VLOOKUP(payment_frequency,periodic_table,2,0)))),IF(A755="","",IF(OR(payment_frequency="Weekly",payment_frequency="Bi-weekly",payment_frequency="Semi-monthly"),first_payment_date+(A755-1)*VLOOKUP(payment_frequency,periodic_table,2,0),EDATE(first_payment_date,(A755-1)*VLOOKUP(payment_frequency,periodic_table,2,0)))))</f>
        <v/>
      </c>
      <c r="C755" s="12" t="str">
        <f t="shared" si="67"/>
        <v/>
      </c>
      <c r="D755" s="27">
        <f t="shared" si="68"/>
        <v>0</v>
      </c>
      <c r="E755" s="28"/>
      <c r="F755" s="12" t="str">
        <f t="shared" si="69"/>
        <v/>
      </c>
      <c r="G755" s="12" t="str">
        <f t="shared" si="70"/>
        <v/>
      </c>
      <c r="H755" s="33" t="str">
        <f t="shared" si="71"/>
        <v/>
      </c>
    </row>
    <row r="756" spans="1:8" x14ac:dyDescent="0.25">
      <c r="A756" s="9" t="str">
        <f t="shared" si="72"/>
        <v/>
      </c>
      <c r="B756" s="10" t="str">
        <f>IF($D$10="End of the Period",IF(A756="","",IF(OR(payment_frequency="Weekly",payment_frequency="Bi-weekly",payment_frequency="Semi-monthly"),first_payment_date+A756*VLOOKUP(payment_frequency,periodic_table,2,0),EDATE(first_payment_date,A756*VLOOKUP(payment_frequency,periodic_table,2,0)))),IF(A756="","",IF(OR(payment_frequency="Weekly",payment_frequency="Bi-weekly",payment_frequency="Semi-monthly"),first_payment_date+(A756-1)*VLOOKUP(payment_frequency,periodic_table,2,0),EDATE(first_payment_date,(A756-1)*VLOOKUP(payment_frequency,periodic_table,2,0)))))</f>
        <v/>
      </c>
      <c r="C756" s="12" t="str">
        <f t="shared" si="67"/>
        <v/>
      </c>
      <c r="D756" s="27">
        <f t="shared" si="68"/>
        <v>0</v>
      </c>
      <c r="E756" s="28"/>
      <c r="F756" s="12" t="str">
        <f t="shared" si="69"/>
        <v/>
      </c>
      <c r="G756" s="12" t="str">
        <f t="shared" si="70"/>
        <v/>
      </c>
      <c r="H756" s="33" t="str">
        <f t="shared" si="71"/>
        <v/>
      </c>
    </row>
    <row r="757" spans="1:8" x14ac:dyDescent="0.25">
      <c r="A757" s="9" t="str">
        <f t="shared" si="72"/>
        <v/>
      </c>
      <c r="B757" s="10" t="str">
        <f>IF($D$10="End of the Period",IF(A757="","",IF(OR(payment_frequency="Weekly",payment_frequency="Bi-weekly",payment_frequency="Semi-monthly"),first_payment_date+A757*VLOOKUP(payment_frequency,periodic_table,2,0),EDATE(first_payment_date,A757*VLOOKUP(payment_frequency,periodic_table,2,0)))),IF(A757="","",IF(OR(payment_frequency="Weekly",payment_frequency="Bi-weekly",payment_frequency="Semi-monthly"),first_payment_date+(A757-1)*VLOOKUP(payment_frequency,periodic_table,2,0),EDATE(first_payment_date,(A757-1)*VLOOKUP(payment_frequency,periodic_table,2,0)))))</f>
        <v/>
      </c>
      <c r="C757" s="12" t="str">
        <f t="shared" si="67"/>
        <v/>
      </c>
      <c r="D757" s="27">
        <f t="shared" si="68"/>
        <v>0</v>
      </c>
      <c r="E757" s="28"/>
      <c r="F757" s="12" t="str">
        <f t="shared" si="69"/>
        <v/>
      </c>
      <c r="G757" s="12" t="str">
        <f t="shared" si="70"/>
        <v/>
      </c>
      <c r="H757" s="33" t="str">
        <f t="shared" si="71"/>
        <v/>
      </c>
    </row>
    <row r="758" spans="1:8" x14ac:dyDescent="0.25">
      <c r="A758" s="9" t="str">
        <f t="shared" si="72"/>
        <v/>
      </c>
      <c r="B758" s="10" t="str">
        <f>IF($D$10="End of the Period",IF(A758="","",IF(OR(payment_frequency="Weekly",payment_frequency="Bi-weekly",payment_frequency="Semi-monthly"),first_payment_date+A758*VLOOKUP(payment_frequency,periodic_table,2,0),EDATE(first_payment_date,A758*VLOOKUP(payment_frequency,periodic_table,2,0)))),IF(A758="","",IF(OR(payment_frequency="Weekly",payment_frequency="Bi-weekly",payment_frequency="Semi-monthly"),first_payment_date+(A758-1)*VLOOKUP(payment_frequency,periodic_table,2,0),EDATE(first_payment_date,(A758-1)*VLOOKUP(payment_frequency,periodic_table,2,0)))))</f>
        <v/>
      </c>
      <c r="C758" s="12" t="str">
        <f t="shared" si="67"/>
        <v/>
      </c>
      <c r="D758" s="27">
        <f t="shared" si="68"/>
        <v>0</v>
      </c>
      <c r="E758" s="28"/>
      <c r="F758" s="12" t="str">
        <f t="shared" si="69"/>
        <v/>
      </c>
      <c r="G758" s="12" t="str">
        <f t="shared" si="70"/>
        <v/>
      </c>
      <c r="H758" s="33" t="str">
        <f t="shared" si="71"/>
        <v/>
      </c>
    </row>
    <row r="759" spans="1:8" x14ac:dyDescent="0.25">
      <c r="A759" s="9" t="str">
        <f t="shared" si="72"/>
        <v/>
      </c>
      <c r="B759" s="10" t="str">
        <f>IF($D$10="End of the Period",IF(A759="","",IF(OR(payment_frequency="Weekly",payment_frequency="Bi-weekly",payment_frequency="Semi-monthly"),first_payment_date+A759*VLOOKUP(payment_frequency,periodic_table,2,0),EDATE(first_payment_date,A759*VLOOKUP(payment_frequency,periodic_table,2,0)))),IF(A759="","",IF(OR(payment_frequency="Weekly",payment_frequency="Bi-weekly",payment_frequency="Semi-monthly"),first_payment_date+(A759-1)*VLOOKUP(payment_frequency,periodic_table,2,0),EDATE(first_payment_date,(A759-1)*VLOOKUP(payment_frequency,periodic_table,2,0)))))</f>
        <v/>
      </c>
      <c r="C759" s="12" t="str">
        <f t="shared" si="67"/>
        <v/>
      </c>
      <c r="D759" s="27">
        <f t="shared" si="68"/>
        <v>0</v>
      </c>
      <c r="E759" s="28"/>
      <c r="F759" s="12" t="str">
        <f t="shared" si="69"/>
        <v/>
      </c>
      <c r="G759" s="12" t="str">
        <f t="shared" si="70"/>
        <v/>
      </c>
      <c r="H759" s="33" t="str">
        <f t="shared" si="71"/>
        <v/>
      </c>
    </row>
    <row r="760" spans="1:8" x14ac:dyDescent="0.25">
      <c r="A760" s="9" t="str">
        <f t="shared" si="72"/>
        <v/>
      </c>
      <c r="B760" s="10" t="str">
        <f>IF($D$10="End of the Period",IF(A760="","",IF(OR(payment_frequency="Weekly",payment_frequency="Bi-weekly",payment_frequency="Semi-monthly"),first_payment_date+A760*VLOOKUP(payment_frequency,periodic_table,2,0),EDATE(first_payment_date,A760*VLOOKUP(payment_frequency,periodic_table,2,0)))),IF(A760="","",IF(OR(payment_frequency="Weekly",payment_frequency="Bi-weekly",payment_frequency="Semi-monthly"),first_payment_date+(A760-1)*VLOOKUP(payment_frequency,periodic_table,2,0),EDATE(first_payment_date,(A760-1)*VLOOKUP(payment_frequency,periodic_table,2,0)))))</f>
        <v/>
      </c>
      <c r="C760" s="12" t="str">
        <f t="shared" si="67"/>
        <v/>
      </c>
      <c r="D760" s="27">
        <f t="shared" si="68"/>
        <v>0</v>
      </c>
      <c r="E760" s="28"/>
      <c r="F760" s="12" t="str">
        <f t="shared" si="69"/>
        <v/>
      </c>
      <c r="G760" s="12" t="str">
        <f t="shared" si="70"/>
        <v/>
      </c>
      <c r="H760" s="33" t="str">
        <f t="shared" si="71"/>
        <v/>
      </c>
    </row>
    <row r="761" spans="1:8" x14ac:dyDescent="0.25">
      <c r="A761" s="9" t="str">
        <f t="shared" si="72"/>
        <v/>
      </c>
      <c r="B761" s="10" t="str">
        <f>IF($D$10="End of the Period",IF(A761="","",IF(OR(payment_frequency="Weekly",payment_frequency="Bi-weekly",payment_frequency="Semi-monthly"),first_payment_date+A761*VLOOKUP(payment_frequency,periodic_table,2,0),EDATE(first_payment_date,A761*VLOOKUP(payment_frequency,periodic_table,2,0)))),IF(A761="","",IF(OR(payment_frequency="Weekly",payment_frequency="Bi-weekly",payment_frequency="Semi-monthly"),first_payment_date+(A761-1)*VLOOKUP(payment_frequency,periodic_table,2,0),EDATE(first_payment_date,(A761-1)*VLOOKUP(payment_frequency,periodic_table,2,0)))))</f>
        <v/>
      </c>
      <c r="C761" s="12" t="str">
        <f t="shared" si="67"/>
        <v/>
      </c>
      <c r="D761" s="27">
        <f t="shared" si="68"/>
        <v>0</v>
      </c>
      <c r="E761" s="28"/>
      <c r="F761" s="12" t="str">
        <f t="shared" si="69"/>
        <v/>
      </c>
      <c r="G761" s="12" t="str">
        <f t="shared" si="70"/>
        <v/>
      </c>
      <c r="H761" s="33" t="str">
        <f t="shared" si="71"/>
        <v/>
      </c>
    </row>
    <row r="762" spans="1:8" x14ac:dyDescent="0.25">
      <c r="A762" s="9" t="str">
        <f t="shared" si="72"/>
        <v/>
      </c>
      <c r="B762" s="10" t="str">
        <f>IF($D$10="End of the Period",IF(A762="","",IF(OR(payment_frequency="Weekly",payment_frequency="Bi-weekly",payment_frequency="Semi-monthly"),first_payment_date+A762*VLOOKUP(payment_frequency,periodic_table,2,0),EDATE(first_payment_date,A762*VLOOKUP(payment_frequency,periodic_table,2,0)))),IF(A762="","",IF(OR(payment_frequency="Weekly",payment_frequency="Bi-weekly",payment_frequency="Semi-monthly"),first_payment_date+(A762-1)*VLOOKUP(payment_frequency,periodic_table,2,0),EDATE(first_payment_date,(A762-1)*VLOOKUP(payment_frequency,periodic_table,2,0)))))</f>
        <v/>
      </c>
      <c r="C762" s="12" t="str">
        <f t="shared" si="67"/>
        <v/>
      </c>
      <c r="D762" s="27">
        <f t="shared" si="68"/>
        <v>0</v>
      </c>
      <c r="E762" s="28"/>
      <c r="F762" s="12" t="str">
        <f t="shared" si="69"/>
        <v/>
      </c>
      <c r="G762" s="12" t="str">
        <f t="shared" si="70"/>
        <v/>
      </c>
      <c r="H762" s="33" t="str">
        <f t="shared" si="71"/>
        <v/>
      </c>
    </row>
    <row r="763" spans="1:8" x14ac:dyDescent="0.25">
      <c r="A763" s="9" t="str">
        <f t="shared" si="72"/>
        <v/>
      </c>
      <c r="B763" s="10" t="str">
        <f>IF($D$10="End of the Period",IF(A763="","",IF(OR(payment_frequency="Weekly",payment_frequency="Bi-weekly",payment_frequency="Semi-monthly"),first_payment_date+A763*VLOOKUP(payment_frequency,periodic_table,2,0),EDATE(first_payment_date,A763*VLOOKUP(payment_frequency,periodic_table,2,0)))),IF(A763="","",IF(OR(payment_frequency="Weekly",payment_frequency="Bi-weekly",payment_frequency="Semi-monthly"),first_payment_date+(A763-1)*VLOOKUP(payment_frequency,periodic_table,2,0),EDATE(first_payment_date,(A763-1)*VLOOKUP(payment_frequency,periodic_table,2,0)))))</f>
        <v/>
      </c>
      <c r="C763" s="12" t="str">
        <f t="shared" si="67"/>
        <v/>
      </c>
      <c r="D763" s="27">
        <f t="shared" si="68"/>
        <v>0</v>
      </c>
      <c r="E763" s="28"/>
      <c r="F763" s="12" t="str">
        <f t="shared" si="69"/>
        <v/>
      </c>
      <c r="G763" s="12" t="str">
        <f t="shared" si="70"/>
        <v/>
      </c>
      <c r="H763" s="33" t="str">
        <f t="shared" si="71"/>
        <v/>
      </c>
    </row>
    <row r="764" spans="1:8" x14ac:dyDescent="0.25">
      <c r="A764" s="9" t="str">
        <f t="shared" si="72"/>
        <v/>
      </c>
      <c r="B764" s="10" t="str">
        <f>IF($D$10="End of the Period",IF(A764="","",IF(OR(payment_frequency="Weekly",payment_frequency="Bi-weekly",payment_frequency="Semi-monthly"),first_payment_date+A764*VLOOKUP(payment_frequency,periodic_table,2,0),EDATE(first_payment_date,A764*VLOOKUP(payment_frequency,periodic_table,2,0)))),IF(A764="","",IF(OR(payment_frequency="Weekly",payment_frequency="Bi-weekly",payment_frequency="Semi-monthly"),first_payment_date+(A764-1)*VLOOKUP(payment_frequency,periodic_table,2,0),EDATE(first_payment_date,(A764-1)*VLOOKUP(payment_frequency,periodic_table,2,0)))))</f>
        <v/>
      </c>
      <c r="C764" s="12" t="str">
        <f t="shared" si="67"/>
        <v/>
      </c>
      <c r="D764" s="27">
        <f t="shared" si="68"/>
        <v>0</v>
      </c>
      <c r="E764" s="28"/>
      <c r="F764" s="12" t="str">
        <f t="shared" si="69"/>
        <v/>
      </c>
      <c r="G764" s="12" t="str">
        <f t="shared" si="70"/>
        <v/>
      </c>
      <c r="H764" s="33" t="str">
        <f t="shared" si="71"/>
        <v/>
      </c>
    </row>
    <row r="765" spans="1:8" x14ac:dyDescent="0.25">
      <c r="A765" s="9" t="str">
        <f t="shared" si="72"/>
        <v/>
      </c>
      <c r="B765" s="10" t="str">
        <f>IF($D$10="End of the Period",IF(A765="","",IF(OR(payment_frequency="Weekly",payment_frequency="Bi-weekly",payment_frequency="Semi-monthly"),first_payment_date+A765*VLOOKUP(payment_frequency,periodic_table,2,0),EDATE(first_payment_date,A765*VLOOKUP(payment_frequency,periodic_table,2,0)))),IF(A765="","",IF(OR(payment_frequency="Weekly",payment_frequency="Bi-weekly",payment_frequency="Semi-monthly"),first_payment_date+(A765-1)*VLOOKUP(payment_frequency,periodic_table,2,0),EDATE(first_payment_date,(A765-1)*VLOOKUP(payment_frequency,periodic_table,2,0)))))</f>
        <v/>
      </c>
      <c r="C765" s="12" t="str">
        <f t="shared" si="67"/>
        <v/>
      </c>
      <c r="D765" s="27">
        <f t="shared" si="68"/>
        <v>0</v>
      </c>
      <c r="E765" s="28"/>
      <c r="F765" s="12" t="str">
        <f t="shared" si="69"/>
        <v/>
      </c>
      <c r="G765" s="12" t="str">
        <f t="shared" si="70"/>
        <v/>
      </c>
      <c r="H765" s="33" t="str">
        <f t="shared" si="71"/>
        <v/>
      </c>
    </row>
    <row r="766" spans="1:8" x14ac:dyDescent="0.25">
      <c r="A766" s="9" t="str">
        <f t="shared" si="72"/>
        <v/>
      </c>
      <c r="B766" s="10" t="str">
        <f>IF($D$10="End of the Period",IF(A766="","",IF(OR(payment_frequency="Weekly",payment_frequency="Bi-weekly",payment_frequency="Semi-monthly"),first_payment_date+A766*VLOOKUP(payment_frequency,periodic_table,2,0),EDATE(first_payment_date,A766*VLOOKUP(payment_frequency,periodic_table,2,0)))),IF(A766="","",IF(OR(payment_frequency="Weekly",payment_frequency="Bi-weekly",payment_frequency="Semi-monthly"),first_payment_date+(A766-1)*VLOOKUP(payment_frequency,periodic_table,2,0),EDATE(first_payment_date,(A766-1)*VLOOKUP(payment_frequency,periodic_table,2,0)))))</f>
        <v/>
      </c>
      <c r="C766" s="12" t="str">
        <f t="shared" si="67"/>
        <v/>
      </c>
      <c r="D766" s="27">
        <f t="shared" si="68"/>
        <v>0</v>
      </c>
      <c r="E766" s="28"/>
      <c r="F766" s="12" t="str">
        <f t="shared" si="69"/>
        <v/>
      </c>
      <c r="G766" s="12" t="str">
        <f t="shared" si="70"/>
        <v/>
      </c>
      <c r="H766" s="33" t="str">
        <f t="shared" si="71"/>
        <v/>
      </c>
    </row>
    <row r="767" spans="1:8" x14ac:dyDescent="0.25">
      <c r="A767" s="9" t="str">
        <f t="shared" si="72"/>
        <v/>
      </c>
      <c r="B767" s="10" t="str">
        <f>IF($D$10="End of the Period",IF(A767="","",IF(OR(payment_frequency="Weekly",payment_frequency="Bi-weekly",payment_frequency="Semi-monthly"),first_payment_date+A767*VLOOKUP(payment_frequency,periodic_table,2,0),EDATE(first_payment_date,A767*VLOOKUP(payment_frequency,periodic_table,2,0)))),IF(A767="","",IF(OR(payment_frequency="Weekly",payment_frequency="Bi-weekly",payment_frequency="Semi-monthly"),first_payment_date+(A767-1)*VLOOKUP(payment_frequency,periodic_table,2,0),EDATE(first_payment_date,(A767-1)*VLOOKUP(payment_frequency,periodic_table,2,0)))))</f>
        <v/>
      </c>
      <c r="C767" s="12" t="str">
        <f t="shared" si="67"/>
        <v/>
      </c>
      <c r="D767" s="27">
        <f t="shared" si="68"/>
        <v>0</v>
      </c>
      <c r="E767" s="28"/>
      <c r="F767" s="12" t="str">
        <f t="shared" si="69"/>
        <v/>
      </c>
      <c r="G767" s="12" t="str">
        <f t="shared" si="70"/>
        <v/>
      </c>
      <c r="H767" s="33" t="str">
        <f t="shared" si="71"/>
        <v/>
      </c>
    </row>
    <row r="768" spans="1:8" x14ac:dyDescent="0.25">
      <c r="A768" s="9" t="str">
        <f t="shared" si="72"/>
        <v/>
      </c>
      <c r="B768" s="10" t="str">
        <f>IF($D$10="End of the Period",IF(A768="","",IF(OR(payment_frequency="Weekly",payment_frequency="Bi-weekly",payment_frequency="Semi-monthly"),first_payment_date+A768*VLOOKUP(payment_frequency,periodic_table,2,0),EDATE(first_payment_date,A768*VLOOKUP(payment_frequency,periodic_table,2,0)))),IF(A768="","",IF(OR(payment_frequency="Weekly",payment_frequency="Bi-weekly",payment_frequency="Semi-monthly"),first_payment_date+(A768-1)*VLOOKUP(payment_frequency,periodic_table,2,0),EDATE(first_payment_date,(A768-1)*VLOOKUP(payment_frequency,periodic_table,2,0)))))</f>
        <v/>
      </c>
      <c r="C768" s="12" t="str">
        <f t="shared" si="67"/>
        <v/>
      </c>
      <c r="D768" s="27">
        <f t="shared" si="68"/>
        <v>0</v>
      </c>
      <c r="E768" s="28"/>
      <c r="F768" s="12" t="str">
        <f t="shared" si="69"/>
        <v/>
      </c>
      <c r="G768" s="12" t="str">
        <f t="shared" si="70"/>
        <v/>
      </c>
      <c r="H768" s="33" t="str">
        <f t="shared" si="71"/>
        <v/>
      </c>
    </row>
    <row r="769" spans="1:8" x14ac:dyDescent="0.25">
      <c r="A769" s="9" t="str">
        <f t="shared" si="72"/>
        <v/>
      </c>
      <c r="B769" s="10" t="str">
        <f>IF($D$10="End of the Period",IF(A769="","",IF(OR(payment_frequency="Weekly",payment_frequency="Bi-weekly",payment_frequency="Semi-monthly"),first_payment_date+A769*VLOOKUP(payment_frequency,periodic_table,2,0),EDATE(first_payment_date,A769*VLOOKUP(payment_frequency,periodic_table,2,0)))),IF(A769="","",IF(OR(payment_frequency="Weekly",payment_frequency="Bi-weekly",payment_frequency="Semi-monthly"),first_payment_date+(A769-1)*VLOOKUP(payment_frequency,periodic_table,2,0),EDATE(first_payment_date,(A769-1)*VLOOKUP(payment_frequency,periodic_table,2,0)))))</f>
        <v/>
      </c>
      <c r="C769" s="12" t="str">
        <f t="shared" si="67"/>
        <v/>
      </c>
      <c r="D769" s="27">
        <f t="shared" si="68"/>
        <v>0</v>
      </c>
      <c r="E769" s="28"/>
      <c r="F769" s="12" t="str">
        <f t="shared" si="69"/>
        <v/>
      </c>
      <c r="G769" s="12" t="str">
        <f t="shared" si="70"/>
        <v/>
      </c>
      <c r="H769" s="33" t="str">
        <f t="shared" si="71"/>
        <v/>
      </c>
    </row>
    <row r="770" spans="1:8" x14ac:dyDescent="0.25">
      <c r="A770" s="9" t="str">
        <f t="shared" si="72"/>
        <v/>
      </c>
      <c r="B770" s="10" t="str">
        <f>IF($D$10="End of the Period",IF(A770="","",IF(OR(payment_frequency="Weekly",payment_frequency="Bi-weekly",payment_frequency="Semi-monthly"),first_payment_date+A770*VLOOKUP(payment_frequency,periodic_table,2,0),EDATE(first_payment_date,A770*VLOOKUP(payment_frequency,periodic_table,2,0)))),IF(A770="","",IF(OR(payment_frequency="Weekly",payment_frequency="Bi-weekly",payment_frequency="Semi-monthly"),first_payment_date+(A770-1)*VLOOKUP(payment_frequency,periodic_table,2,0),EDATE(first_payment_date,(A770-1)*VLOOKUP(payment_frequency,periodic_table,2,0)))))</f>
        <v/>
      </c>
      <c r="C770" s="12" t="str">
        <f t="shared" si="67"/>
        <v/>
      </c>
      <c r="D770" s="27">
        <f t="shared" si="68"/>
        <v>0</v>
      </c>
      <c r="E770" s="28"/>
      <c r="F770" s="12" t="str">
        <f t="shared" si="69"/>
        <v/>
      </c>
      <c r="G770" s="12" t="str">
        <f t="shared" si="70"/>
        <v/>
      </c>
      <c r="H770" s="33" t="str">
        <f t="shared" si="71"/>
        <v/>
      </c>
    </row>
    <row r="771" spans="1:8" x14ac:dyDescent="0.25">
      <c r="A771" s="9" t="str">
        <f t="shared" si="72"/>
        <v/>
      </c>
      <c r="B771" s="10" t="str">
        <f>IF($D$10="End of the Period",IF(A771="","",IF(OR(payment_frequency="Weekly",payment_frequency="Bi-weekly",payment_frequency="Semi-monthly"),first_payment_date+A771*VLOOKUP(payment_frequency,periodic_table,2,0),EDATE(first_payment_date,A771*VLOOKUP(payment_frequency,periodic_table,2,0)))),IF(A771="","",IF(OR(payment_frequency="Weekly",payment_frequency="Bi-weekly",payment_frequency="Semi-monthly"),first_payment_date+(A771-1)*VLOOKUP(payment_frequency,periodic_table,2,0),EDATE(first_payment_date,(A771-1)*VLOOKUP(payment_frequency,periodic_table,2,0)))))</f>
        <v/>
      </c>
      <c r="C771" s="12" t="str">
        <f t="shared" si="67"/>
        <v/>
      </c>
      <c r="D771" s="27">
        <f t="shared" si="68"/>
        <v>0</v>
      </c>
      <c r="E771" s="28"/>
      <c r="F771" s="12" t="str">
        <f t="shared" si="69"/>
        <v/>
      </c>
      <c r="G771" s="12" t="str">
        <f t="shared" si="70"/>
        <v/>
      </c>
      <c r="H771" s="33" t="str">
        <f t="shared" si="71"/>
        <v/>
      </c>
    </row>
    <row r="772" spans="1:8" x14ac:dyDescent="0.25">
      <c r="A772" s="9" t="str">
        <f t="shared" si="72"/>
        <v/>
      </c>
      <c r="B772" s="10" t="str">
        <f>IF($D$10="End of the Period",IF(A772="","",IF(OR(payment_frequency="Weekly",payment_frequency="Bi-weekly",payment_frequency="Semi-monthly"),first_payment_date+A772*VLOOKUP(payment_frequency,periodic_table,2,0),EDATE(first_payment_date,A772*VLOOKUP(payment_frequency,periodic_table,2,0)))),IF(A772="","",IF(OR(payment_frequency="Weekly",payment_frequency="Bi-weekly",payment_frequency="Semi-monthly"),first_payment_date+(A772-1)*VLOOKUP(payment_frequency,periodic_table,2,0),EDATE(first_payment_date,(A772-1)*VLOOKUP(payment_frequency,periodic_table,2,0)))))</f>
        <v/>
      </c>
      <c r="C772" s="12" t="str">
        <f t="shared" si="67"/>
        <v/>
      </c>
      <c r="D772" s="27">
        <f t="shared" si="68"/>
        <v>0</v>
      </c>
      <c r="E772" s="28"/>
      <c r="F772" s="12" t="str">
        <f t="shared" si="69"/>
        <v/>
      </c>
      <c r="G772" s="12" t="str">
        <f t="shared" si="70"/>
        <v/>
      </c>
      <c r="H772" s="33" t="str">
        <f t="shared" si="71"/>
        <v/>
      </c>
    </row>
    <row r="773" spans="1:8" x14ac:dyDescent="0.25">
      <c r="A773" s="9" t="str">
        <f t="shared" si="72"/>
        <v/>
      </c>
      <c r="B773" s="10" t="str">
        <f>IF($D$10="End of the Period",IF(A773="","",IF(OR(payment_frequency="Weekly",payment_frequency="Bi-weekly",payment_frequency="Semi-monthly"),first_payment_date+A773*VLOOKUP(payment_frequency,periodic_table,2,0),EDATE(first_payment_date,A773*VLOOKUP(payment_frequency,periodic_table,2,0)))),IF(A773="","",IF(OR(payment_frequency="Weekly",payment_frequency="Bi-weekly",payment_frequency="Semi-monthly"),first_payment_date+(A773-1)*VLOOKUP(payment_frequency,periodic_table,2,0),EDATE(first_payment_date,(A773-1)*VLOOKUP(payment_frequency,periodic_table,2,0)))))</f>
        <v/>
      </c>
      <c r="C773" s="12" t="str">
        <f t="shared" si="67"/>
        <v/>
      </c>
      <c r="D773" s="27">
        <f t="shared" si="68"/>
        <v>0</v>
      </c>
      <c r="E773" s="28"/>
      <c r="F773" s="12" t="str">
        <f t="shared" si="69"/>
        <v/>
      </c>
      <c r="G773" s="12" t="str">
        <f t="shared" si="70"/>
        <v/>
      </c>
      <c r="H773" s="33" t="str">
        <f t="shared" si="71"/>
        <v/>
      </c>
    </row>
    <row r="774" spans="1:8" x14ac:dyDescent="0.25">
      <c r="A774" s="9" t="str">
        <f t="shared" si="72"/>
        <v/>
      </c>
      <c r="B774" s="10" t="str">
        <f>IF($D$10="End of the Period",IF(A774="","",IF(OR(payment_frequency="Weekly",payment_frequency="Bi-weekly",payment_frequency="Semi-monthly"),first_payment_date+A774*VLOOKUP(payment_frequency,periodic_table,2,0),EDATE(first_payment_date,A774*VLOOKUP(payment_frequency,periodic_table,2,0)))),IF(A774="","",IF(OR(payment_frequency="Weekly",payment_frequency="Bi-weekly",payment_frequency="Semi-monthly"),first_payment_date+(A774-1)*VLOOKUP(payment_frequency,periodic_table,2,0),EDATE(first_payment_date,(A774-1)*VLOOKUP(payment_frequency,periodic_table,2,0)))))</f>
        <v/>
      </c>
      <c r="C774" s="12" t="str">
        <f t="shared" si="67"/>
        <v/>
      </c>
      <c r="D774" s="27">
        <f t="shared" si="68"/>
        <v>0</v>
      </c>
      <c r="E774" s="28"/>
      <c r="F774" s="12" t="str">
        <f t="shared" si="69"/>
        <v/>
      </c>
      <c r="G774" s="12" t="str">
        <f t="shared" si="70"/>
        <v/>
      </c>
      <c r="H774" s="33" t="str">
        <f t="shared" si="71"/>
        <v/>
      </c>
    </row>
    <row r="775" spans="1:8" x14ac:dyDescent="0.25">
      <c r="A775" s="9" t="str">
        <f t="shared" si="72"/>
        <v/>
      </c>
      <c r="B775" s="10" t="str">
        <f>IF($D$10="End of the Period",IF(A775="","",IF(OR(payment_frequency="Weekly",payment_frequency="Bi-weekly",payment_frequency="Semi-monthly"),first_payment_date+A775*VLOOKUP(payment_frequency,periodic_table,2,0),EDATE(first_payment_date,A775*VLOOKUP(payment_frequency,periodic_table,2,0)))),IF(A775="","",IF(OR(payment_frequency="Weekly",payment_frequency="Bi-weekly",payment_frequency="Semi-monthly"),first_payment_date+(A775-1)*VLOOKUP(payment_frequency,periodic_table,2,0),EDATE(first_payment_date,(A775-1)*VLOOKUP(payment_frequency,periodic_table,2,0)))))</f>
        <v/>
      </c>
      <c r="C775" s="12" t="str">
        <f t="shared" si="67"/>
        <v/>
      </c>
      <c r="D775" s="27">
        <f t="shared" si="68"/>
        <v>0</v>
      </c>
      <c r="E775" s="28"/>
      <c r="F775" s="12" t="str">
        <f t="shared" si="69"/>
        <v/>
      </c>
      <c r="G775" s="12" t="str">
        <f t="shared" si="70"/>
        <v/>
      </c>
      <c r="H775" s="33" t="str">
        <f t="shared" si="71"/>
        <v/>
      </c>
    </row>
    <row r="776" spans="1:8" x14ac:dyDescent="0.25">
      <c r="A776" s="9" t="str">
        <f t="shared" si="72"/>
        <v/>
      </c>
      <c r="B776" s="10" t="str">
        <f>IF($D$10="End of the Period",IF(A776="","",IF(OR(payment_frequency="Weekly",payment_frequency="Bi-weekly",payment_frequency="Semi-monthly"),first_payment_date+A776*VLOOKUP(payment_frequency,periodic_table,2,0),EDATE(first_payment_date,A776*VLOOKUP(payment_frequency,periodic_table,2,0)))),IF(A776="","",IF(OR(payment_frequency="Weekly",payment_frequency="Bi-weekly",payment_frequency="Semi-monthly"),first_payment_date+(A776-1)*VLOOKUP(payment_frequency,periodic_table,2,0),EDATE(first_payment_date,(A776-1)*VLOOKUP(payment_frequency,periodic_table,2,0)))))</f>
        <v/>
      </c>
      <c r="C776" s="12" t="str">
        <f t="shared" si="67"/>
        <v/>
      </c>
      <c r="D776" s="27">
        <f t="shared" si="68"/>
        <v>0</v>
      </c>
      <c r="E776" s="28"/>
      <c r="F776" s="12" t="str">
        <f t="shared" si="69"/>
        <v/>
      </c>
      <c r="G776" s="12" t="str">
        <f t="shared" si="70"/>
        <v/>
      </c>
      <c r="H776" s="33" t="str">
        <f t="shared" si="71"/>
        <v/>
      </c>
    </row>
    <row r="777" spans="1:8" x14ac:dyDescent="0.25">
      <c r="A777" s="9" t="str">
        <f t="shared" si="72"/>
        <v/>
      </c>
      <c r="B777" s="10" t="str">
        <f>IF($D$10="End of the Period",IF(A777="","",IF(OR(payment_frequency="Weekly",payment_frequency="Bi-weekly",payment_frequency="Semi-monthly"),first_payment_date+A777*VLOOKUP(payment_frequency,periodic_table,2,0),EDATE(first_payment_date,A777*VLOOKUP(payment_frequency,periodic_table,2,0)))),IF(A777="","",IF(OR(payment_frequency="Weekly",payment_frequency="Bi-weekly",payment_frequency="Semi-monthly"),first_payment_date+(A777-1)*VLOOKUP(payment_frequency,periodic_table,2,0),EDATE(first_payment_date,(A777-1)*VLOOKUP(payment_frequency,periodic_table,2,0)))))</f>
        <v/>
      </c>
      <c r="C777" s="12" t="str">
        <f t="shared" si="67"/>
        <v/>
      </c>
      <c r="D777" s="27">
        <f t="shared" si="68"/>
        <v>0</v>
      </c>
      <c r="E777" s="28"/>
      <c r="F777" s="12" t="str">
        <f t="shared" si="69"/>
        <v/>
      </c>
      <c r="G777" s="12" t="str">
        <f t="shared" si="70"/>
        <v/>
      </c>
      <c r="H777" s="33" t="str">
        <f t="shared" si="71"/>
        <v/>
      </c>
    </row>
    <row r="778" spans="1:8" x14ac:dyDescent="0.25">
      <c r="A778" s="9" t="str">
        <f t="shared" si="72"/>
        <v/>
      </c>
      <c r="B778" s="10" t="str">
        <f>IF($D$10="End of the Period",IF(A778="","",IF(OR(payment_frequency="Weekly",payment_frequency="Bi-weekly",payment_frequency="Semi-monthly"),first_payment_date+A778*VLOOKUP(payment_frequency,periodic_table,2,0),EDATE(first_payment_date,A778*VLOOKUP(payment_frequency,periodic_table,2,0)))),IF(A778="","",IF(OR(payment_frequency="Weekly",payment_frequency="Bi-weekly",payment_frequency="Semi-monthly"),first_payment_date+(A778-1)*VLOOKUP(payment_frequency,periodic_table,2,0),EDATE(first_payment_date,(A778-1)*VLOOKUP(payment_frequency,periodic_table,2,0)))))</f>
        <v/>
      </c>
      <c r="C778" s="12" t="str">
        <f t="shared" si="67"/>
        <v/>
      </c>
      <c r="D778" s="27">
        <f t="shared" si="68"/>
        <v>0</v>
      </c>
      <c r="E778" s="28"/>
      <c r="F778" s="12" t="str">
        <f t="shared" si="69"/>
        <v/>
      </c>
      <c r="G778" s="12" t="str">
        <f t="shared" si="70"/>
        <v/>
      </c>
      <c r="H778" s="33" t="str">
        <f t="shared" si="71"/>
        <v/>
      </c>
    </row>
    <row r="779" spans="1:8" x14ac:dyDescent="0.25">
      <c r="A779" s="9" t="str">
        <f t="shared" si="72"/>
        <v/>
      </c>
      <c r="B779" s="10" t="str">
        <f>IF($D$10="End of the Period",IF(A779="","",IF(OR(payment_frequency="Weekly",payment_frequency="Bi-weekly",payment_frequency="Semi-monthly"),first_payment_date+A779*VLOOKUP(payment_frequency,periodic_table,2,0),EDATE(first_payment_date,A779*VLOOKUP(payment_frequency,periodic_table,2,0)))),IF(A779="","",IF(OR(payment_frequency="Weekly",payment_frequency="Bi-weekly",payment_frequency="Semi-monthly"),first_payment_date+(A779-1)*VLOOKUP(payment_frequency,periodic_table,2,0),EDATE(first_payment_date,(A779-1)*VLOOKUP(payment_frequency,periodic_table,2,0)))))</f>
        <v/>
      </c>
      <c r="C779" s="12" t="str">
        <f t="shared" si="67"/>
        <v/>
      </c>
      <c r="D779" s="27">
        <f t="shared" si="68"/>
        <v>0</v>
      </c>
      <c r="E779" s="28"/>
      <c r="F779" s="12" t="str">
        <f t="shared" si="69"/>
        <v/>
      </c>
      <c r="G779" s="12" t="str">
        <f t="shared" si="70"/>
        <v/>
      </c>
      <c r="H779" s="33" t="str">
        <f t="shared" si="71"/>
        <v/>
      </c>
    </row>
    <row r="780" spans="1:8" x14ac:dyDescent="0.25">
      <c r="A780" s="9" t="str">
        <f t="shared" si="72"/>
        <v/>
      </c>
      <c r="B780" s="10" t="str">
        <f>IF($D$10="End of the Period",IF(A780="","",IF(OR(payment_frequency="Weekly",payment_frequency="Bi-weekly",payment_frequency="Semi-monthly"),first_payment_date+A780*VLOOKUP(payment_frequency,periodic_table,2,0),EDATE(first_payment_date,A780*VLOOKUP(payment_frequency,periodic_table,2,0)))),IF(A780="","",IF(OR(payment_frequency="Weekly",payment_frequency="Bi-weekly",payment_frequency="Semi-monthly"),first_payment_date+(A780-1)*VLOOKUP(payment_frequency,periodic_table,2,0),EDATE(first_payment_date,(A780-1)*VLOOKUP(payment_frequency,periodic_table,2,0)))))</f>
        <v/>
      </c>
      <c r="C780" s="12" t="str">
        <f t="shared" si="67"/>
        <v/>
      </c>
      <c r="D780" s="27">
        <f t="shared" si="68"/>
        <v>0</v>
      </c>
      <c r="E780" s="28"/>
      <c r="F780" s="12" t="str">
        <f t="shared" si="69"/>
        <v/>
      </c>
      <c r="G780" s="12" t="str">
        <f t="shared" si="70"/>
        <v/>
      </c>
      <c r="H780" s="33" t="str">
        <f t="shared" si="71"/>
        <v/>
      </c>
    </row>
    <row r="781" spans="1:8" x14ac:dyDescent="0.25">
      <c r="A781" s="9" t="str">
        <f t="shared" si="72"/>
        <v/>
      </c>
      <c r="B781" s="10" t="str">
        <f>IF($D$10="End of the Period",IF(A781="","",IF(OR(payment_frequency="Weekly",payment_frequency="Bi-weekly",payment_frequency="Semi-monthly"),first_payment_date+A781*VLOOKUP(payment_frequency,periodic_table,2,0),EDATE(first_payment_date,A781*VLOOKUP(payment_frequency,periodic_table,2,0)))),IF(A781="","",IF(OR(payment_frequency="Weekly",payment_frequency="Bi-weekly",payment_frequency="Semi-monthly"),first_payment_date+(A781-1)*VLOOKUP(payment_frequency,periodic_table,2,0),EDATE(first_payment_date,(A781-1)*VLOOKUP(payment_frequency,periodic_table,2,0)))))</f>
        <v/>
      </c>
      <c r="C781" s="12" t="str">
        <f t="shared" si="67"/>
        <v/>
      </c>
      <c r="D781" s="27">
        <f t="shared" si="68"/>
        <v>0</v>
      </c>
      <c r="E781" s="28"/>
      <c r="F781" s="12" t="str">
        <f t="shared" si="69"/>
        <v/>
      </c>
      <c r="G781" s="12" t="str">
        <f t="shared" si="70"/>
        <v/>
      </c>
      <c r="H781" s="33" t="str">
        <f t="shared" si="71"/>
        <v/>
      </c>
    </row>
    <row r="782" spans="1:8" x14ac:dyDescent="0.25">
      <c r="A782" s="9" t="str">
        <f t="shared" si="72"/>
        <v/>
      </c>
      <c r="B782" s="10" t="str">
        <f>IF($D$10="End of the Period",IF(A782="","",IF(OR(payment_frequency="Weekly",payment_frequency="Bi-weekly",payment_frequency="Semi-monthly"),first_payment_date+A782*VLOOKUP(payment_frequency,periodic_table,2,0),EDATE(first_payment_date,A782*VLOOKUP(payment_frequency,periodic_table,2,0)))),IF(A782="","",IF(OR(payment_frequency="Weekly",payment_frequency="Bi-weekly",payment_frequency="Semi-monthly"),first_payment_date+(A782-1)*VLOOKUP(payment_frequency,periodic_table,2,0),EDATE(first_payment_date,(A782-1)*VLOOKUP(payment_frequency,periodic_table,2,0)))))</f>
        <v/>
      </c>
      <c r="C782" s="12" t="str">
        <f t="shared" si="67"/>
        <v/>
      </c>
      <c r="D782" s="27">
        <f t="shared" si="68"/>
        <v>0</v>
      </c>
      <c r="E782" s="28"/>
      <c r="F782" s="12" t="str">
        <f t="shared" si="69"/>
        <v/>
      </c>
      <c r="G782" s="12" t="str">
        <f t="shared" si="70"/>
        <v/>
      </c>
      <c r="H782" s="33" t="str">
        <f t="shared" si="71"/>
        <v/>
      </c>
    </row>
    <row r="783" spans="1:8" x14ac:dyDescent="0.25">
      <c r="A783" s="9" t="str">
        <f t="shared" si="72"/>
        <v/>
      </c>
      <c r="B783" s="10" t="str">
        <f>IF($D$10="End of the Period",IF(A783="","",IF(OR(payment_frequency="Weekly",payment_frequency="Bi-weekly",payment_frequency="Semi-monthly"),first_payment_date+A783*VLOOKUP(payment_frequency,periodic_table,2,0),EDATE(first_payment_date,A783*VLOOKUP(payment_frequency,periodic_table,2,0)))),IF(A783="","",IF(OR(payment_frequency="Weekly",payment_frequency="Bi-weekly",payment_frequency="Semi-monthly"),first_payment_date+(A783-1)*VLOOKUP(payment_frequency,periodic_table,2,0),EDATE(first_payment_date,(A783-1)*VLOOKUP(payment_frequency,periodic_table,2,0)))))</f>
        <v/>
      </c>
      <c r="C783" s="12" t="str">
        <f t="shared" si="67"/>
        <v/>
      </c>
      <c r="D783" s="27">
        <f t="shared" si="68"/>
        <v>0</v>
      </c>
      <c r="E783" s="28"/>
      <c r="F783" s="12" t="str">
        <f t="shared" si="69"/>
        <v/>
      </c>
      <c r="G783" s="12" t="str">
        <f t="shared" si="70"/>
        <v/>
      </c>
      <c r="H783" s="33" t="str">
        <f t="shared" si="71"/>
        <v/>
      </c>
    </row>
    <row r="784" spans="1:8" x14ac:dyDescent="0.25">
      <c r="A784" s="9" t="str">
        <f t="shared" si="72"/>
        <v/>
      </c>
      <c r="B784" s="10" t="str">
        <f>IF($D$10="End of the Period",IF(A784="","",IF(OR(payment_frequency="Weekly",payment_frequency="Bi-weekly",payment_frequency="Semi-monthly"),first_payment_date+A784*VLOOKUP(payment_frequency,periodic_table,2,0),EDATE(first_payment_date,A784*VLOOKUP(payment_frequency,periodic_table,2,0)))),IF(A784="","",IF(OR(payment_frequency="Weekly",payment_frequency="Bi-weekly",payment_frequency="Semi-monthly"),first_payment_date+(A784-1)*VLOOKUP(payment_frequency,periodic_table,2,0),EDATE(first_payment_date,(A784-1)*VLOOKUP(payment_frequency,periodic_table,2,0)))))</f>
        <v/>
      </c>
      <c r="C784" s="12" t="str">
        <f t="shared" si="67"/>
        <v/>
      </c>
      <c r="D784" s="27">
        <f t="shared" si="68"/>
        <v>0</v>
      </c>
      <c r="E784" s="28"/>
      <c r="F784" s="12" t="str">
        <f t="shared" si="69"/>
        <v/>
      </c>
      <c r="G784" s="12" t="str">
        <f t="shared" si="70"/>
        <v/>
      </c>
      <c r="H784" s="33" t="str">
        <f t="shared" si="71"/>
        <v/>
      </c>
    </row>
    <row r="785" spans="1:8" x14ac:dyDescent="0.25">
      <c r="A785" s="9" t="str">
        <f t="shared" si="72"/>
        <v/>
      </c>
      <c r="B785" s="10" t="str">
        <f>IF($D$10="End of the Period",IF(A785="","",IF(OR(payment_frequency="Weekly",payment_frequency="Bi-weekly",payment_frequency="Semi-monthly"),first_payment_date+A785*VLOOKUP(payment_frequency,periodic_table,2,0),EDATE(first_payment_date,A785*VLOOKUP(payment_frequency,periodic_table,2,0)))),IF(A785="","",IF(OR(payment_frequency="Weekly",payment_frequency="Bi-weekly",payment_frequency="Semi-monthly"),first_payment_date+(A785-1)*VLOOKUP(payment_frequency,periodic_table,2,0),EDATE(first_payment_date,(A785-1)*VLOOKUP(payment_frequency,periodic_table,2,0)))))</f>
        <v/>
      </c>
      <c r="C785" s="12" t="str">
        <f t="shared" si="67"/>
        <v/>
      </c>
      <c r="D785" s="27">
        <f t="shared" si="68"/>
        <v>0</v>
      </c>
      <c r="E785" s="28"/>
      <c r="F785" s="12" t="str">
        <f t="shared" si="69"/>
        <v/>
      </c>
      <c r="G785" s="12" t="str">
        <f t="shared" si="70"/>
        <v/>
      </c>
      <c r="H785" s="33" t="str">
        <f t="shared" si="71"/>
        <v/>
      </c>
    </row>
    <row r="786" spans="1:8" x14ac:dyDescent="0.25">
      <c r="A786" s="9" t="str">
        <f t="shared" si="72"/>
        <v/>
      </c>
      <c r="B786" s="10" t="str">
        <f>IF($D$10="End of the Period",IF(A786="","",IF(OR(payment_frequency="Weekly",payment_frequency="Bi-weekly",payment_frequency="Semi-monthly"),first_payment_date+A786*VLOOKUP(payment_frequency,periodic_table,2,0),EDATE(first_payment_date,A786*VLOOKUP(payment_frequency,periodic_table,2,0)))),IF(A786="","",IF(OR(payment_frequency="Weekly",payment_frequency="Bi-weekly",payment_frequency="Semi-monthly"),first_payment_date+(A786-1)*VLOOKUP(payment_frequency,periodic_table,2,0),EDATE(first_payment_date,(A786-1)*VLOOKUP(payment_frequency,periodic_table,2,0)))))</f>
        <v/>
      </c>
      <c r="C786" s="12" t="str">
        <f t="shared" si="67"/>
        <v/>
      </c>
      <c r="D786" s="27">
        <f t="shared" si="68"/>
        <v>0</v>
      </c>
      <c r="E786" s="28"/>
      <c r="F786" s="12" t="str">
        <f t="shared" si="69"/>
        <v/>
      </c>
      <c r="G786" s="12" t="str">
        <f t="shared" si="70"/>
        <v/>
      </c>
      <c r="H786" s="33" t="str">
        <f t="shared" si="71"/>
        <v/>
      </c>
    </row>
    <row r="787" spans="1:8" x14ac:dyDescent="0.25">
      <c r="A787" s="9" t="str">
        <f t="shared" si="72"/>
        <v/>
      </c>
      <c r="B787" s="10" t="str">
        <f>IF($D$10="End of the Period",IF(A787="","",IF(OR(payment_frequency="Weekly",payment_frequency="Bi-weekly",payment_frequency="Semi-monthly"),first_payment_date+A787*VLOOKUP(payment_frequency,periodic_table,2,0),EDATE(first_payment_date,A787*VLOOKUP(payment_frequency,periodic_table,2,0)))),IF(A787="","",IF(OR(payment_frequency="Weekly",payment_frequency="Bi-weekly",payment_frequency="Semi-monthly"),first_payment_date+(A787-1)*VLOOKUP(payment_frequency,periodic_table,2,0),EDATE(first_payment_date,(A787-1)*VLOOKUP(payment_frequency,periodic_table,2,0)))))</f>
        <v/>
      </c>
      <c r="C787" s="12" t="str">
        <f t="shared" si="67"/>
        <v/>
      </c>
      <c r="D787" s="27">
        <f t="shared" si="68"/>
        <v>0</v>
      </c>
      <c r="E787" s="28"/>
      <c r="F787" s="12" t="str">
        <f t="shared" si="69"/>
        <v/>
      </c>
      <c r="G787" s="12" t="str">
        <f t="shared" si="70"/>
        <v/>
      </c>
      <c r="H787" s="33" t="str">
        <f t="shared" si="71"/>
        <v/>
      </c>
    </row>
    <row r="788" spans="1:8" x14ac:dyDescent="0.25">
      <c r="A788" s="9" t="str">
        <f t="shared" si="72"/>
        <v/>
      </c>
      <c r="B788" s="10" t="str">
        <f>IF($D$10="End of the Period",IF(A788="","",IF(OR(payment_frequency="Weekly",payment_frequency="Bi-weekly",payment_frequency="Semi-monthly"),first_payment_date+A788*VLOOKUP(payment_frequency,periodic_table,2,0),EDATE(first_payment_date,A788*VLOOKUP(payment_frequency,periodic_table,2,0)))),IF(A788="","",IF(OR(payment_frequency="Weekly",payment_frequency="Bi-weekly",payment_frequency="Semi-monthly"),first_payment_date+(A788-1)*VLOOKUP(payment_frequency,periodic_table,2,0),EDATE(first_payment_date,(A788-1)*VLOOKUP(payment_frequency,periodic_table,2,0)))))</f>
        <v/>
      </c>
      <c r="C788" s="12" t="str">
        <f t="shared" si="67"/>
        <v/>
      </c>
      <c r="D788" s="27">
        <f t="shared" si="68"/>
        <v>0</v>
      </c>
      <c r="E788" s="28"/>
      <c r="F788" s="12" t="str">
        <f t="shared" si="69"/>
        <v/>
      </c>
      <c r="G788" s="12" t="str">
        <f t="shared" si="70"/>
        <v/>
      </c>
      <c r="H788" s="33" t="str">
        <f t="shared" si="71"/>
        <v/>
      </c>
    </row>
    <row r="789" spans="1:8" x14ac:dyDescent="0.25">
      <c r="A789" s="9" t="str">
        <f t="shared" si="72"/>
        <v/>
      </c>
      <c r="B789" s="10" t="str">
        <f>IF($D$10="End of the Period",IF(A789="","",IF(OR(payment_frequency="Weekly",payment_frequency="Bi-weekly",payment_frequency="Semi-monthly"),first_payment_date+A789*VLOOKUP(payment_frequency,periodic_table,2,0),EDATE(first_payment_date,A789*VLOOKUP(payment_frequency,periodic_table,2,0)))),IF(A789="","",IF(OR(payment_frequency="Weekly",payment_frequency="Bi-weekly",payment_frequency="Semi-monthly"),first_payment_date+(A789-1)*VLOOKUP(payment_frequency,periodic_table,2,0),EDATE(first_payment_date,(A789-1)*VLOOKUP(payment_frequency,periodic_table,2,0)))))</f>
        <v/>
      </c>
      <c r="C789" s="12" t="str">
        <f t="shared" si="67"/>
        <v/>
      </c>
      <c r="D789" s="27">
        <f t="shared" si="68"/>
        <v>0</v>
      </c>
      <c r="E789" s="28"/>
      <c r="F789" s="12" t="str">
        <f t="shared" si="69"/>
        <v/>
      </c>
      <c r="G789" s="12" t="str">
        <f t="shared" si="70"/>
        <v/>
      </c>
      <c r="H789" s="33" t="str">
        <f t="shared" si="71"/>
        <v/>
      </c>
    </row>
    <row r="790" spans="1:8" x14ac:dyDescent="0.25">
      <c r="A790" s="9" t="str">
        <f t="shared" si="72"/>
        <v/>
      </c>
      <c r="B790" s="10" t="str">
        <f>IF($D$10="End of the Period",IF(A790="","",IF(OR(payment_frequency="Weekly",payment_frequency="Bi-weekly",payment_frequency="Semi-monthly"),first_payment_date+A790*VLOOKUP(payment_frequency,periodic_table,2,0),EDATE(first_payment_date,A790*VLOOKUP(payment_frequency,periodic_table,2,0)))),IF(A790="","",IF(OR(payment_frequency="Weekly",payment_frequency="Bi-weekly",payment_frequency="Semi-monthly"),first_payment_date+(A790-1)*VLOOKUP(payment_frequency,periodic_table,2,0),EDATE(first_payment_date,(A790-1)*VLOOKUP(payment_frequency,periodic_table,2,0)))))</f>
        <v/>
      </c>
      <c r="C790" s="12" t="str">
        <f t="shared" si="67"/>
        <v/>
      </c>
      <c r="D790" s="27">
        <f t="shared" si="68"/>
        <v>0</v>
      </c>
      <c r="E790" s="28"/>
      <c r="F790" s="12" t="str">
        <f t="shared" si="69"/>
        <v/>
      </c>
      <c r="G790" s="12" t="str">
        <f t="shared" si="70"/>
        <v/>
      </c>
      <c r="H790" s="33" t="str">
        <f t="shared" si="71"/>
        <v/>
      </c>
    </row>
    <row r="791" spans="1:8" x14ac:dyDescent="0.25">
      <c r="A791" s="9" t="str">
        <f t="shared" si="72"/>
        <v/>
      </c>
      <c r="B791" s="10" t="str">
        <f>IF($D$10="End of the Period",IF(A791="","",IF(OR(payment_frequency="Weekly",payment_frequency="Bi-weekly",payment_frequency="Semi-monthly"),first_payment_date+A791*VLOOKUP(payment_frequency,periodic_table,2,0),EDATE(first_payment_date,A791*VLOOKUP(payment_frequency,periodic_table,2,0)))),IF(A791="","",IF(OR(payment_frequency="Weekly",payment_frequency="Bi-weekly",payment_frequency="Semi-monthly"),first_payment_date+(A791-1)*VLOOKUP(payment_frequency,periodic_table,2,0),EDATE(first_payment_date,(A791-1)*VLOOKUP(payment_frequency,periodic_table,2,0)))))</f>
        <v/>
      </c>
      <c r="C791" s="12" t="str">
        <f t="shared" si="67"/>
        <v/>
      </c>
      <c r="D791" s="27">
        <f t="shared" si="68"/>
        <v>0</v>
      </c>
      <c r="E791" s="28"/>
      <c r="F791" s="12" t="str">
        <f t="shared" si="69"/>
        <v/>
      </c>
      <c r="G791" s="12" t="str">
        <f t="shared" si="70"/>
        <v/>
      </c>
      <c r="H791" s="33" t="str">
        <f t="shared" si="71"/>
        <v/>
      </c>
    </row>
    <row r="792" spans="1:8" x14ac:dyDescent="0.25">
      <c r="A792" s="9" t="str">
        <f t="shared" si="72"/>
        <v/>
      </c>
      <c r="B792" s="10" t="str">
        <f>IF($D$10="End of the Period",IF(A792="","",IF(OR(payment_frequency="Weekly",payment_frequency="Bi-weekly",payment_frequency="Semi-monthly"),first_payment_date+A792*VLOOKUP(payment_frequency,periodic_table,2,0),EDATE(first_payment_date,A792*VLOOKUP(payment_frequency,periodic_table,2,0)))),IF(A792="","",IF(OR(payment_frequency="Weekly",payment_frequency="Bi-weekly",payment_frequency="Semi-monthly"),first_payment_date+(A792-1)*VLOOKUP(payment_frequency,periodic_table,2,0),EDATE(first_payment_date,(A792-1)*VLOOKUP(payment_frequency,periodic_table,2,0)))))</f>
        <v/>
      </c>
      <c r="C792" s="12" t="str">
        <f t="shared" ref="C792:C855" si="73">IF(A792="","",IF(H791&lt;payment,H791*(1+rate),payment))</f>
        <v/>
      </c>
      <c r="D792" s="27">
        <f t="shared" ref="D792:D855" si="74">IFERROR(IF(H791-C792&lt;$D$13,0,IF(A792=$D$15,$D$13,IF(A792&lt;$D$15,0,IF(MOD(A792-$D$15,$D$18)=0,$D$13,0)))),0)</f>
        <v>0</v>
      </c>
      <c r="E792" s="28"/>
      <c r="F792" s="12" t="str">
        <f t="shared" ref="F792:F855" si="75">IF(AND(payment_type=1,A792=1),0,IF(A792="","",H791*rate))</f>
        <v/>
      </c>
      <c r="G792" s="12" t="str">
        <f t="shared" si="70"/>
        <v/>
      </c>
      <c r="H792" s="33" t="str">
        <f t="shared" si="71"/>
        <v/>
      </c>
    </row>
    <row r="793" spans="1:8" x14ac:dyDescent="0.25">
      <c r="A793" s="9" t="str">
        <f t="shared" si="72"/>
        <v/>
      </c>
      <c r="B793" s="10" t="str">
        <f>IF($D$10="End of the Period",IF(A793="","",IF(OR(payment_frequency="Weekly",payment_frequency="Bi-weekly",payment_frequency="Semi-monthly"),first_payment_date+A793*VLOOKUP(payment_frequency,periodic_table,2,0),EDATE(first_payment_date,A793*VLOOKUP(payment_frequency,periodic_table,2,0)))),IF(A793="","",IF(OR(payment_frequency="Weekly",payment_frequency="Bi-weekly",payment_frequency="Semi-monthly"),first_payment_date+(A793-1)*VLOOKUP(payment_frequency,periodic_table,2,0),EDATE(first_payment_date,(A793-1)*VLOOKUP(payment_frequency,periodic_table,2,0)))))</f>
        <v/>
      </c>
      <c r="C793" s="12" t="str">
        <f t="shared" si="73"/>
        <v/>
      </c>
      <c r="D793" s="27">
        <f t="shared" si="74"/>
        <v>0</v>
      </c>
      <c r="E793" s="28"/>
      <c r="F793" s="12" t="str">
        <f t="shared" si="75"/>
        <v/>
      </c>
      <c r="G793" s="12" t="str">
        <f t="shared" ref="G793:G856" si="76">IF(A793="","",C793-F793+D793+E793)</f>
        <v/>
      </c>
      <c r="H793" s="33" t="str">
        <f t="shared" ref="H793:H856" si="77">IFERROR(IF(G793&lt;=0,"",H792-G793),"")</f>
        <v/>
      </c>
    </row>
    <row r="794" spans="1:8" x14ac:dyDescent="0.25">
      <c r="A794" s="9" t="str">
        <f t="shared" si="72"/>
        <v/>
      </c>
      <c r="B794" s="10" t="str">
        <f>IF($D$10="End of the Period",IF(A794="","",IF(OR(payment_frequency="Weekly",payment_frequency="Bi-weekly",payment_frequency="Semi-monthly"),first_payment_date+A794*VLOOKUP(payment_frequency,periodic_table,2,0),EDATE(first_payment_date,A794*VLOOKUP(payment_frequency,periodic_table,2,0)))),IF(A794="","",IF(OR(payment_frequency="Weekly",payment_frequency="Bi-weekly",payment_frequency="Semi-monthly"),first_payment_date+(A794-1)*VLOOKUP(payment_frequency,periodic_table,2,0),EDATE(first_payment_date,(A794-1)*VLOOKUP(payment_frequency,periodic_table,2,0)))))</f>
        <v/>
      </c>
      <c r="C794" s="12" t="str">
        <f t="shared" si="73"/>
        <v/>
      </c>
      <c r="D794" s="27">
        <f t="shared" si="74"/>
        <v>0</v>
      </c>
      <c r="E794" s="28"/>
      <c r="F794" s="12" t="str">
        <f t="shared" si="75"/>
        <v/>
      </c>
      <c r="G794" s="12" t="str">
        <f t="shared" si="76"/>
        <v/>
      </c>
      <c r="H794" s="33" t="str">
        <f t="shared" si="77"/>
        <v/>
      </c>
    </row>
    <row r="795" spans="1:8" x14ac:dyDescent="0.25">
      <c r="A795" s="9" t="str">
        <f t="shared" si="72"/>
        <v/>
      </c>
      <c r="B795" s="10" t="str">
        <f>IF($D$10="End of the Period",IF(A795="","",IF(OR(payment_frequency="Weekly",payment_frequency="Bi-weekly",payment_frequency="Semi-monthly"),first_payment_date+A795*VLOOKUP(payment_frequency,periodic_table,2,0),EDATE(first_payment_date,A795*VLOOKUP(payment_frequency,periodic_table,2,0)))),IF(A795="","",IF(OR(payment_frequency="Weekly",payment_frequency="Bi-weekly",payment_frequency="Semi-monthly"),first_payment_date+(A795-1)*VLOOKUP(payment_frequency,periodic_table,2,0),EDATE(first_payment_date,(A795-1)*VLOOKUP(payment_frequency,periodic_table,2,0)))))</f>
        <v/>
      </c>
      <c r="C795" s="12" t="str">
        <f t="shared" si="73"/>
        <v/>
      </c>
      <c r="D795" s="27">
        <f t="shared" si="74"/>
        <v>0</v>
      </c>
      <c r="E795" s="28"/>
      <c r="F795" s="12" t="str">
        <f t="shared" si="75"/>
        <v/>
      </c>
      <c r="G795" s="12" t="str">
        <f t="shared" si="76"/>
        <v/>
      </c>
      <c r="H795" s="33" t="str">
        <f t="shared" si="77"/>
        <v/>
      </c>
    </row>
    <row r="796" spans="1:8" x14ac:dyDescent="0.25">
      <c r="A796" s="9" t="str">
        <f t="shared" si="72"/>
        <v/>
      </c>
      <c r="B796" s="10" t="str">
        <f>IF($D$10="End of the Period",IF(A796="","",IF(OR(payment_frequency="Weekly",payment_frequency="Bi-weekly",payment_frequency="Semi-monthly"),first_payment_date+A796*VLOOKUP(payment_frequency,periodic_table,2,0),EDATE(first_payment_date,A796*VLOOKUP(payment_frequency,periodic_table,2,0)))),IF(A796="","",IF(OR(payment_frequency="Weekly",payment_frequency="Bi-weekly",payment_frequency="Semi-monthly"),first_payment_date+(A796-1)*VLOOKUP(payment_frequency,periodic_table,2,0),EDATE(first_payment_date,(A796-1)*VLOOKUP(payment_frequency,periodic_table,2,0)))))</f>
        <v/>
      </c>
      <c r="C796" s="12" t="str">
        <f t="shared" si="73"/>
        <v/>
      </c>
      <c r="D796" s="27">
        <f t="shared" si="74"/>
        <v>0</v>
      </c>
      <c r="E796" s="28"/>
      <c r="F796" s="12" t="str">
        <f t="shared" si="75"/>
        <v/>
      </c>
      <c r="G796" s="12" t="str">
        <f t="shared" si="76"/>
        <v/>
      </c>
      <c r="H796" s="33" t="str">
        <f t="shared" si="77"/>
        <v/>
      </c>
    </row>
    <row r="797" spans="1:8" x14ac:dyDescent="0.25">
      <c r="A797" s="9" t="str">
        <f t="shared" si="72"/>
        <v/>
      </c>
      <c r="B797" s="10" t="str">
        <f>IF($D$10="End of the Period",IF(A797="","",IF(OR(payment_frequency="Weekly",payment_frequency="Bi-weekly",payment_frequency="Semi-monthly"),first_payment_date+A797*VLOOKUP(payment_frequency,periodic_table,2,0),EDATE(first_payment_date,A797*VLOOKUP(payment_frequency,periodic_table,2,0)))),IF(A797="","",IF(OR(payment_frequency="Weekly",payment_frequency="Bi-weekly",payment_frequency="Semi-monthly"),first_payment_date+(A797-1)*VLOOKUP(payment_frequency,periodic_table,2,0),EDATE(first_payment_date,(A797-1)*VLOOKUP(payment_frequency,periodic_table,2,0)))))</f>
        <v/>
      </c>
      <c r="C797" s="12" t="str">
        <f t="shared" si="73"/>
        <v/>
      </c>
      <c r="D797" s="27">
        <f t="shared" si="74"/>
        <v>0</v>
      </c>
      <c r="E797" s="28"/>
      <c r="F797" s="12" t="str">
        <f t="shared" si="75"/>
        <v/>
      </c>
      <c r="G797" s="12" t="str">
        <f t="shared" si="76"/>
        <v/>
      </c>
      <c r="H797" s="33" t="str">
        <f t="shared" si="77"/>
        <v/>
      </c>
    </row>
    <row r="798" spans="1:8" x14ac:dyDescent="0.25">
      <c r="A798" s="9" t="str">
        <f t="shared" si="72"/>
        <v/>
      </c>
      <c r="B798" s="10" t="str">
        <f>IF($D$10="End of the Period",IF(A798="","",IF(OR(payment_frequency="Weekly",payment_frequency="Bi-weekly",payment_frequency="Semi-monthly"),first_payment_date+A798*VLOOKUP(payment_frequency,periodic_table,2,0),EDATE(first_payment_date,A798*VLOOKUP(payment_frequency,periodic_table,2,0)))),IF(A798="","",IF(OR(payment_frequency="Weekly",payment_frequency="Bi-weekly",payment_frequency="Semi-monthly"),first_payment_date+(A798-1)*VLOOKUP(payment_frequency,periodic_table,2,0),EDATE(first_payment_date,(A798-1)*VLOOKUP(payment_frequency,periodic_table,2,0)))))</f>
        <v/>
      </c>
      <c r="C798" s="12" t="str">
        <f t="shared" si="73"/>
        <v/>
      </c>
      <c r="D798" s="27">
        <f t="shared" si="74"/>
        <v>0</v>
      </c>
      <c r="E798" s="28"/>
      <c r="F798" s="12" t="str">
        <f t="shared" si="75"/>
        <v/>
      </c>
      <c r="G798" s="12" t="str">
        <f t="shared" si="76"/>
        <v/>
      </c>
      <c r="H798" s="33" t="str">
        <f t="shared" si="77"/>
        <v/>
      </c>
    </row>
    <row r="799" spans="1:8" x14ac:dyDescent="0.25">
      <c r="A799" s="9" t="str">
        <f t="shared" si="72"/>
        <v/>
      </c>
      <c r="B799" s="10" t="str">
        <f>IF($D$10="End of the Period",IF(A799="","",IF(OR(payment_frequency="Weekly",payment_frequency="Bi-weekly",payment_frequency="Semi-monthly"),first_payment_date+A799*VLOOKUP(payment_frequency,periodic_table,2,0),EDATE(first_payment_date,A799*VLOOKUP(payment_frequency,periodic_table,2,0)))),IF(A799="","",IF(OR(payment_frequency="Weekly",payment_frequency="Bi-weekly",payment_frequency="Semi-monthly"),first_payment_date+(A799-1)*VLOOKUP(payment_frequency,periodic_table,2,0),EDATE(first_payment_date,(A799-1)*VLOOKUP(payment_frequency,periodic_table,2,0)))))</f>
        <v/>
      </c>
      <c r="C799" s="12" t="str">
        <f t="shared" si="73"/>
        <v/>
      </c>
      <c r="D799" s="27">
        <f t="shared" si="74"/>
        <v>0</v>
      </c>
      <c r="E799" s="28"/>
      <c r="F799" s="12" t="str">
        <f t="shared" si="75"/>
        <v/>
      </c>
      <c r="G799" s="12" t="str">
        <f t="shared" si="76"/>
        <v/>
      </c>
      <c r="H799" s="33" t="str">
        <f t="shared" si="77"/>
        <v/>
      </c>
    </row>
    <row r="800" spans="1:8" x14ac:dyDescent="0.25">
      <c r="A800" s="9" t="str">
        <f t="shared" si="72"/>
        <v/>
      </c>
      <c r="B800" s="10" t="str">
        <f>IF($D$10="End of the Period",IF(A800="","",IF(OR(payment_frequency="Weekly",payment_frequency="Bi-weekly",payment_frequency="Semi-monthly"),first_payment_date+A800*VLOOKUP(payment_frequency,periodic_table,2,0),EDATE(first_payment_date,A800*VLOOKUP(payment_frequency,periodic_table,2,0)))),IF(A800="","",IF(OR(payment_frequency="Weekly",payment_frequency="Bi-weekly",payment_frequency="Semi-monthly"),first_payment_date+(A800-1)*VLOOKUP(payment_frequency,periodic_table,2,0),EDATE(first_payment_date,(A800-1)*VLOOKUP(payment_frequency,periodic_table,2,0)))))</f>
        <v/>
      </c>
      <c r="C800" s="12" t="str">
        <f t="shared" si="73"/>
        <v/>
      </c>
      <c r="D800" s="27">
        <f t="shared" si="74"/>
        <v>0</v>
      </c>
      <c r="E800" s="28"/>
      <c r="F800" s="12" t="str">
        <f t="shared" si="75"/>
        <v/>
      </c>
      <c r="G800" s="12" t="str">
        <f t="shared" si="76"/>
        <v/>
      </c>
      <c r="H800" s="33" t="str">
        <f t="shared" si="77"/>
        <v/>
      </c>
    </row>
    <row r="801" spans="1:8" x14ac:dyDescent="0.25">
      <c r="A801" s="9" t="str">
        <f t="shared" si="72"/>
        <v/>
      </c>
      <c r="B801" s="10" t="str">
        <f>IF($D$10="End of the Period",IF(A801="","",IF(OR(payment_frequency="Weekly",payment_frequency="Bi-weekly",payment_frequency="Semi-monthly"),first_payment_date+A801*VLOOKUP(payment_frequency,periodic_table,2,0),EDATE(first_payment_date,A801*VLOOKUP(payment_frequency,periodic_table,2,0)))),IF(A801="","",IF(OR(payment_frequency="Weekly",payment_frequency="Bi-weekly",payment_frequency="Semi-monthly"),first_payment_date+(A801-1)*VLOOKUP(payment_frequency,periodic_table,2,0),EDATE(first_payment_date,(A801-1)*VLOOKUP(payment_frequency,periodic_table,2,0)))))</f>
        <v/>
      </c>
      <c r="C801" s="12" t="str">
        <f t="shared" si="73"/>
        <v/>
      </c>
      <c r="D801" s="27">
        <f t="shared" si="74"/>
        <v>0</v>
      </c>
      <c r="E801" s="28"/>
      <c r="F801" s="12" t="str">
        <f t="shared" si="75"/>
        <v/>
      </c>
      <c r="G801" s="12" t="str">
        <f t="shared" si="76"/>
        <v/>
      </c>
      <c r="H801" s="33" t="str">
        <f t="shared" si="77"/>
        <v/>
      </c>
    </row>
    <row r="802" spans="1:8" x14ac:dyDescent="0.25">
      <c r="A802" s="9" t="str">
        <f t="shared" si="72"/>
        <v/>
      </c>
      <c r="B802" s="10" t="str">
        <f>IF($D$10="End of the Period",IF(A802="","",IF(OR(payment_frequency="Weekly",payment_frequency="Bi-weekly",payment_frequency="Semi-monthly"),first_payment_date+A802*VLOOKUP(payment_frequency,periodic_table,2,0),EDATE(first_payment_date,A802*VLOOKUP(payment_frequency,periodic_table,2,0)))),IF(A802="","",IF(OR(payment_frequency="Weekly",payment_frequency="Bi-weekly",payment_frequency="Semi-monthly"),first_payment_date+(A802-1)*VLOOKUP(payment_frequency,periodic_table,2,0),EDATE(first_payment_date,(A802-1)*VLOOKUP(payment_frequency,periodic_table,2,0)))))</f>
        <v/>
      </c>
      <c r="C802" s="12" t="str">
        <f t="shared" si="73"/>
        <v/>
      </c>
      <c r="D802" s="27">
        <f t="shared" si="74"/>
        <v>0</v>
      </c>
      <c r="E802" s="28"/>
      <c r="F802" s="12" t="str">
        <f t="shared" si="75"/>
        <v/>
      </c>
      <c r="G802" s="12" t="str">
        <f t="shared" si="76"/>
        <v/>
      </c>
      <c r="H802" s="33" t="str">
        <f t="shared" si="77"/>
        <v/>
      </c>
    </row>
    <row r="803" spans="1:8" x14ac:dyDescent="0.25">
      <c r="A803" s="9" t="str">
        <f t="shared" si="72"/>
        <v/>
      </c>
      <c r="B803" s="10" t="str">
        <f>IF($D$10="End of the Period",IF(A803="","",IF(OR(payment_frequency="Weekly",payment_frequency="Bi-weekly",payment_frequency="Semi-monthly"),first_payment_date+A803*VLOOKUP(payment_frequency,periodic_table,2,0),EDATE(first_payment_date,A803*VLOOKUP(payment_frequency,periodic_table,2,0)))),IF(A803="","",IF(OR(payment_frequency="Weekly",payment_frequency="Bi-weekly",payment_frequency="Semi-monthly"),first_payment_date+(A803-1)*VLOOKUP(payment_frequency,periodic_table,2,0),EDATE(first_payment_date,(A803-1)*VLOOKUP(payment_frequency,periodic_table,2,0)))))</f>
        <v/>
      </c>
      <c r="C803" s="12" t="str">
        <f t="shared" si="73"/>
        <v/>
      </c>
      <c r="D803" s="27">
        <f t="shared" si="74"/>
        <v>0</v>
      </c>
      <c r="E803" s="28"/>
      <c r="F803" s="12" t="str">
        <f t="shared" si="75"/>
        <v/>
      </c>
      <c r="G803" s="12" t="str">
        <f t="shared" si="76"/>
        <v/>
      </c>
      <c r="H803" s="33" t="str">
        <f t="shared" si="77"/>
        <v/>
      </c>
    </row>
    <row r="804" spans="1:8" x14ac:dyDescent="0.25">
      <c r="A804" s="9" t="str">
        <f t="shared" si="72"/>
        <v/>
      </c>
      <c r="B804" s="10" t="str">
        <f>IF($D$10="End of the Period",IF(A804="","",IF(OR(payment_frequency="Weekly",payment_frequency="Bi-weekly",payment_frequency="Semi-monthly"),first_payment_date+A804*VLOOKUP(payment_frequency,periodic_table,2,0),EDATE(first_payment_date,A804*VLOOKUP(payment_frequency,periodic_table,2,0)))),IF(A804="","",IF(OR(payment_frequency="Weekly",payment_frequency="Bi-weekly",payment_frequency="Semi-monthly"),first_payment_date+(A804-1)*VLOOKUP(payment_frequency,periodic_table,2,0),EDATE(first_payment_date,(A804-1)*VLOOKUP(payment_frequency,periodic_table,2,0)))))</f>
        <v/>
      </c>
      <c r="C804" s="12" t="str">
        <f t="shared" si="73"/>
        <v/>
      </c>
      <c r="D804" s="27">
        <f t="shared" si="74"/>
        <v>0</v>
      </c>
      <c r="E804" s="28"/>
      <c r="F804" s="12" t="str">
        <f t="shared" si="75"/>
        <v/>
      </c>
      <c r="G804" s="12" t="str">
        <f t="shared" si="76"/>
        <v/>
      </c>
      <c r="H804" s="33" t="str">
        <f t="shared" si="77"/>
        <v/>
      </c>
    </row>
    <row r="805" spans="1:8" x14ac:dyDescent="0.25">
      <c r="A805" s="9" t="str">
        <f t="shared" si="72"/>
        <v/>
      </c>
      <c r="B805" s="10" t="str">
        <f>IF($D$10="End of the Period",IF(A805="","",IF(OR(payment_frequency="Weekly",payment_frequency="Bi-weekly",payment_frequency="Semi-monthly"),first_payment_date+A805*VLOOKUP(payment_frequency,periodic_table,2,0),EDATE(first_payment_date,A805*VLOOKUP(payment_frequency,periodic_table,2,0)))),IF(A805="","",IF(OR(payment_frequency="Weekly",payment_frequency="Bi-weekly",payment_frequency="Semi-monthly"),first_payment_date+(A805-1)*VLOOKUP(payment_frequency,periodic_table,2,0),EDATE(first_payment_date,(A805-1)*VLOOKUP(payment_frequency,periodic_table,2,0)))))</f>
        <v/>
      </c>
      <c r="C805" s="12" t="str">
        <f t="shared" si="73"/>
        <v/>
      </c>
      <c r="D805" s="27">
        <f t="shared" si="74"/>
        <v>0</v>
      </c>
      <c r="E805" s="28"/>
      <c r="F805" s="12" t="str">
        <f t="shared" si="75"/>
        <v/>
      </c>
      <c r="G805" s="12" t="str">
        <f t="shared" si="76"/>
        <v/>
      </c>
      <c r="H805" s="33" t="str">
        <f t="shared" si="77"/>
        <v/>
      </c>
    </row>
    <row r="806" spans="1:8" x14ac:dyDescent="0.25">
      <c r="A806" s="9" t="str">
        <f t="shared" si="72"/>
        <v/>
      </c>
      <c r="B806" s="10" t="str">
        <f>IF($D$10="End of the Period",IF(A806="","",IF(OR(payment_frequency="Weekly",payment_frequency="Bi-weekly",payment_frequency="Semi-monthly"),first_payment_date+A806*VLOOKUP(payment_frequency,periodic_table,2,0),EDATE(first_payment_date,A806*VLOOKUP(payment_frequency,periodic_table,2,0)))),IF(A806="","",IF(OR(payment_frequency="Weekly",payment_frequency="Bi-weekly",payment_frequency="Semi-monthly"),first_payment_date+(A806-1)*VLOOKUP(payment_frequency,periodic_table,2,0),EDATE(first_payment_date,(A806-1)*VLOOKUP(payment_frequency,periodic_table,2,0)))))</f>
        <v/>
      </c>
      <c r="C806" s="12" t="str">
        <f t="shared" si="73"/>
        <v/>
      </c>
      <c r="D806" s="27">
        <f t="shared" si="74"/>
        <v>0</v>
      </c>
      <c r="E806" s="28"/>
      <c r="F806" s="12" t="str">
        <f t="shared" si="75"/>
        <v/>
      </c>
      <c r="G806" s="12" t="str">
        <f t="shared" si="76"/>
        <v/>
      </c>
      <c r="H806" s="33" t="str">
        <f t="shared" si="77"/>
        <v/>
      </c>
    </row>
    <row r="807" spans="1:8" x14ac:dyDescent="0.25">
      <c r="A807" s="9" t="str">
        <f t="shared" si="72"/>
        <v/>
      </c>
      <c r="B807" s="10" t="str">
        <f>IF($D$10="End of the Period",IF(A807="","",IF(OR(payment_frequency="Weekly",payment_frequency="Bi-weekly",payment_frequency="Semi-monthly"),first_payment_date+A807*VLOOKUP(payment_frequency,periodic_table,2,0),EDATE(first_payment_date,A807*VLOOKUP(payment_frequency,periodic_table,2,0)))),IF(A807="","",IF(OR(payment_frequency="Weekly",payment_frequency="Bi-weekly",payment_frequency="Semi-monthly"),first_payment_date+(A807-1)*VLOOKUP(payment_frequency,periodic_table,2,0),EDATE(first_payment_date,(A807-1)*VLOOKUP(payment_frequency,periodic_table,2,0)))))</f>
        <v/>
      </c>
      <c r="C807" s="12" t="str">
        <f t="shared" si="73"/>
        <v/>
      </c>
      <c r="D807" s="27">
        <f t="shared" si="74"/>
        <v>0</v>
      </c>
      <c r="E807" s="28"/>
      <c r="F807" s="12" t="str">
        <f t="shared" si="75"/>
        <v/>
      </c>
      <c r="G807" s="12" t="str">
        <f t="shared" si="76"/>
        <v/>
      </c>
      <c r="H807" s="33" t="str">
        <f t="shared" si="77"/>
        <v/>
      </c>
    </row>
    <row r="808" spans="1:8" x14ac:dyDescent="0.25">
      <c r="A808" s="9" t="str">
        <f t="shared" si="72"/>
        <v/>
      </c>
      <c r="B808" s="10" t="str">
        <f>IF($D$10="End of the Period",IF(A808="","",IF(OR(payment_frequency="Weekly",payment_frequency="Bi-weekly",payment_frequency="Semi-monthly"),first_payment_date+A808*VLOOKUP(payment_frequency,periodic_table,2,0),EDATE(first_payment_date,A808*VLOOKUP(payment_frequency,periodic_table,2,0)))),IF(A808="","",IF(OR(payment_frequency="Weekly",payment_frequency="Bi-weekly",payment_frequency="Semi-monthly"),first_payment_date+(A808-1)*VLOOKUP(payment_frequency,periodic_table,2,0),EDATE(first_payment_date,(A808-1)*VLOOKUP(payment_frequency,periodic_table,2,0)))))</f>
        <v/>
      </c>
      <c r="C808" s="12" t="str">
        <f t="shared" si="73"/>
        <v/>
      </c>
      <c r="D808" s="27">
        <f t="shared" si="74"/>
        <v>0</v>
      </c>
      <c r="E808" s="28"/>
      <c r="F808" s="12" t="str">
        <f t="shared" si="75"/>
        <v/>
      </c>
      <c r="G808" s="12" t="str">
        <f t="shared" si="76"/>
        <v/>
      </c>
      <c r="H808" s="33" t="str">
        <f t="shared" si="77"/>
        <v/>
      </c>
    </row>
    <row r="809" spans="1:8" x14ac:dyDescent="0.25">
      <c r="A809" s="9" t="str">
        <f t="shared" si="72"/>
        <v/>
      </c>
      <c r="B809" s="10" t="str">
        <f>IF($D$10="End of the Period",IF(A809="","",IF(OR(payment_frequency="Weekly",payment_frequency="Bi-weekly",payment_frequency="Semi-monthly"),first_payment_date+A809*VLOOKUP(payment_frequency,periodic_table,2,0),EDATE(first_payment_date,A809*VLOOKUP(payment_frequency,periodic_table,2,0)))),IF(A809="","",IF(OR(payment_frequency="Weekly",payment_frequency="Bi-weekly",payment_frequency="Semi-monthly"),first_payment_date+(A809-1)*VLOOKUP(payment_frequency,periodic_table,2,0),EDATE(first_payment_date,(A809-1)*VLOOKUP(payment_frequency,periodic_table,2,0)))))</f>
        <v/>
      </c>
      <c r="C809" s="12" t="str">
        <f t="shared" si="73"/>
        <v/>
      </c>
      <c r="D809" s="27">
        <f t="shared" si="74"/>
        <v>0</v>
      </c>
      <c r="E809" s="28"/>
      <c r="F809" s="12" t="str">
        <f t="shared" si="75"/>
        <v/>
      </c>
      <c r="G809" s="12" t="str">
        <f t="shared" si="76"/>
        <v/>
      </c>
      <c r="H809" s="33" t="str">
        <f t="shared" si="77"/>
        <v/>
      </c>
    </row>
    <row r="810" spans="1:8" x14ac:dyDescent="0.25">
      <c r="A810" s="9" t="str">
        <f t="shared" si="72"/>
        <v/>
      </c>
      <c r="B810" s="10" t="str">
        <f>IF($D$10="End of the Period",IF(A810="","",IF(OR(payment_frequency="Weekly",payment_frequency="Bi-weekly",payment_frequency="Semi-monthly"),first_payment_date+A810*VLOOKUP(payment_frequency,periodic_table,2,0),EDATE(first_payment_date,A810*VLOOKUP(payment_frequency,periodic_table,2,0)))),IF(A810="","",IF(OR(payment_frequency="Weekly",payment_frequency="Bi-weekly",payment_frequency="Semi-monthly"),first_payment_date+(A810-1)*VLOOKUP(payment_frequency,periodic_table,2,0),EDATE(first_payment_date,(A810-1)*VLOOKUP(payment_frequency,periodic_table,2,0)))))</f>
        <v/>
      </c>
      <c r="C810" s="12" t="str">
        <f t="shared" si="73"/>
        <v/>
      </c>
      <c r="D810" s="27">
        <f t="shared" si="74"/>
        <v>0</v>
      </c>
      <c r="E810" s="28"/>
      <c r="F810" s="12" t="str">
        <f t="shared" si="75"/>
        <v/>
      </c>
      <c r="G810" s="12" t="str">
        <f t="shared" si="76"/>
        <v/>
      </c>
      <c r="H810" s="33" t="str">
        <f t="shared" si="77"/>
        <v/>
      </c>
    </row>
    <row r="811" spans="1:8" x14ac:dyDescent="0.25">
      <c r="A811" s="9" t="str">
        <f t="shared" si="72"/>
        <v/>
      </c>
      <c r="B811" s="10" t="str">
        <f>IF($D$10="End of the Period",IF(A811="","",IF(OR(payment_frequency="Weekly",payment_frequency="Bi-weekly",payment_frequency="Semi-monthly"),first_payment_date+A811*VLOOKUP(payment_frequency,periodic_table,2,0),EDATE(first_payment_date,A811*VLOOKUP(payment_frequency,periodic_table,2,0)))),IF(A811="","",IF(OR(payment_frequency="Weekly",payment_frequency="Bi-weekly",payment_frequency="Semi-monthly"),first_payment_date+(A811-1)*VLOOKUP(payment_frequency,periodic_table,2,0),EDATE(first_payment_date,(A811-1)*VLOOKUP(payment_frequency,periodic_table,2,0)))))</f>
        <v/>
      </c>
      <c r="C811" s="12" t="str">
        <f t="shared" si="73"/>
        <v/>
      </c>
      <c r="D811" s="27">
        <f t="shared" si="74"/>
        <v>0</v>
      </c>
      <c r="E811" s="28"/>
      <c r="F811" s="12" t="str">
        <f t="shared" si="75"/>
        <v/>
      </c>
      <c r="G811" s="12" t="str">
        <f t="shared" si="76"/>
        <v/>
      </c>
      <c r="H811" s="33" t="str">
        <f t="shared" si="77"/>
        <v/>
      </c>
    </row>
    <row r="812" spans="1:8" x14ac:dyDescent="0.25">
      <c r="A812" s="9" t="str">
        <f t="shared" si="72"/>
        <v/>
      </c>
      <c r="B812" s="10" t="str">
        <f>IF($D$10="End of the Period",IF(A812="","",IF(OR(payment_frequency="Weekly",payment_frequency="Bi-weekly",payment_frequency="Semi-monthly"),first_payment_date+A812*VLOOKUP(payment_frequency,periodic_table,2,0),EDATE(first_payment_date,A812*VLOOKUP(payment_frequency,periodic_table,2,0)))),IF(A812="","",IF(OR(payment_frequency="Weekly",payment_frequency="Bi-weekly",payment_frequency="Semi-monthly"),first_payment_date+(A812-1)*VLOOKUP(payment_frequency,periodic_table,2,0),EDATE(first_payment_date,(A812-1)*VLOOKUP(payment_frequency,periodic_table,2,0)))))</f>
        <v/>
      </c>
      <c r="C812" s="12" t="str">
        <f t="shared" si="73"/>
        <v/>
      </c>
      <c r="D812" s="27">
        <f t="shared" si="74"/>
        <v>0</v>
      </c>
      <c r="E812" s="28"/>
      <c r="F812" s="12" t="str">
        <f t="shared" si="75"/>
        <v/>
      </c>
      <c r="G812" s="12" t="str">
        <f t="shared" si="76"/>
        <v/>
      </c>
      <c r="H812" s="33" t="str">
        <f t="shared" si="77"/>
        <v/>
      </c>
    </row>
    <row r="813" spans="1:8" x14ac:dyDescent="0.25">
      <c r="A813" s="9" t="str">
        <f t="shared" si="72"/>
        <v/>
      </c>
      <c r="B813" s="10" t="str">
        <f>IF($D$10="End of the Period",IF(A813="","",IF(OR(payment_frequency="Weekly",payment_frequency="Bi-weekly",payment_frequency="Semi-monthly"),first_payment_date+A813*VLOOKUP(payment_frequency,periodic_table,2,0),EDATE(first_payment_date,A813*VLOOKUP(payment_frequency,periodic_table,2,0)))),IF(A813="","",IF(OR(payment_frequency="Weekly",payment_frequency="Bi-weekly",payment_frequency="Semi-monthly"),first_payment_date+(A813-1)*VLOOKUP(payment_frequency,periodic_table,2,0),EDATE(first_payment_date,(A813-1)*VLOOKUP(payment_frequency,periodic_table,2,0)))))</f>
        <v/>
      </c>
      <c r="C813" s="12" t="str">
        <f t="shared" si="73"/>
        <v/>
      </c>
      <c r="D813" s="27">
        <f t="shared" si="74"/>
        <v>0</v>
      </c>
      <c r="E813" s="28"/>
      <c r="F813" s="12" t="str">
        <f t="shared" si="75"/>
        <v/>
      </c>
      <c r="G813" s="12" t="str">
        <f t="shared" si="76"/>
        <v/>
      </c>
      <c r="H813" s="33" t="str">
        <f t="shared" si="77"/>
        <v/>
      </c>
    </row>
    <row r="814" spans="1:8" x14ac:dyDescent="0.25">
      <c r="A814" s="9" t="str">
        <f t="shared" si="72"/>
        <v/>
      </c>
      <c r="B814" s="10" t="str">
        <f>IF($D$10="End of the Period",IF(A814="","",IF(OR(payment_frequency="Weekly",payment_frequency="Bi-weekly",payment_frequency="Semi-monthly"),first_payment_date+A814*VLOOKUP(payment_frequency,periodic_table,2,0),EDATE(first_payment_date,A814*VLOOKUP(payment_frequency,periodic_table,2,0)))),IF(A814="","",IF(OR(payment_frequency="Weekly",payment_frequency="Bi-weekly",payment_frequency="Semi-monthly"),first_payment_date+(A814-1)*VLOOKUP(payment_frequency,periodic_table,2,0),EDATE(first_payment_date,(A814-1)*VLOOKUP(payment_frequency,periodic_table,2,0)))))</f>
        <v/>
      </c>
      <c r="C814" s="12" t="str">
        <f t="shared" si="73"/>
        <v/>
      </c>
      <c r="D814" s="27">
        <f t="shared" si="74"/>
        <v>0</v>
      </c>
      <c r="E814" s="28"/>
      <c r="F814" s="12" t="str">
        <f t="shared" si="75"/>
        <v/>
      </c>
      <c r="G814" s="12" t="str">
        <f t="shared" si="76"/>
        <v/>
      </c>
      <c r="H814" s="33" t="str">
        <f t="shared" si="77"/>
        <v/>
      </c>
    </row>
    <row r="815" spans="1:8" x14ac:dyDescent="0.25">
      <c r="A815" s="9" t="str">
        <f t="shared" ref="A815:A878" si="78">IFERROR(IF(H814&lt;=0,"",A814+1),"")</f>
        <v/>
      </c>
      <c r="B815" s="10" t="str">
        <f>IF($D$10="End of the Period",IF(A815="","",IF(OR(payment_frequency="Weekly",payment_frequency="Bi-weekly",payment_frequency="Semi-monthly"),first_payment_date+A815*VLOOKUP(payment_frequency,periodic_table,2,0),EDATE(first_payment_date,A815*VLOOKUP(payment_frequency,periodic_table,2,0)))),IF(A815="","",IF(OR(payment_frequency="Weekly",payment_frequency="Bi-weekly",payment_frequency="Semi-monthly"),first_payment_date+(A815-1)*VLOOKUP(payment_frequency,periodic_table,2,0),EDATE(first_payment_date,(A815-1)*VLOOKUP(payment_frequency,periodic_table,2,0)))))</f>
        <v/>
      </c>
      <c r="C815" s="12" t="str">
        <f t="shared" si="73"/>
        <v/>
      </c>
      <c r="D815" s="27">
        <f t="shared" si="74"/>
        <v>0</v>
      </c>
      <c r="E815" s="28"/>
      <c r="F815" s="12" t="str">
        <f t="shared" si="75"/>
        <v/>
      </c>
      <c r="G815" s="12" t="str">
        <f t="shared" si="76"/>
        <v/>
      </c>
      <c r="H815" s="33" t="str">
        <f t="shared" si="77"/>
        <v/>
      </c>
    </row>
    <row r="816" spans="1:8" x14ac:dyDescent="0.25">
      <c r="A816" s="9" t="str">
        <f t="shared" si="78"/>
        <v/>
      </c>
      <c r="B816" s="10" t="str">
        <f>IF($D$10="End of the Period",IF(A816="","",IF(OR(payment_frequency="Weekly",payment_frequency="Bi-weekly",payment_frequency="Semi-monthly"),first_payment_date+A816*VLOOKUP(payment_frequency,periodic_table,2,0),EDATE(first_payment_date,A816*VLOOKUP(payment_frequency,periodic_table,2,0)))),IF(A816="","",IF(OR(payment_frequency="Weekly",payment_frequency="Bi-weekly",payment_frequency="Semi-monthly"),first_payment_date+(A816-1)*VLOOKUP(payment_frequency,periodic_table,2,0),EDATE(first_payment_date,(A816-1)*VLOOKUP(payment_frequency,periodic_table,2,0)))))</f>
        <v/>
      </c>
      <c r="C816" s="12" t="str">
        <f t="shared" si="73"/>
        <v/>
      </c>
      <c r="D816" s="27">
        <f t="shared" si="74"/>
        <v>0</v>
      </c>
      <c r="E816" s="28"/>
      <c r="F816" s="12" t="str">
        <f t="shared" si="75"/>
        <v/>
      </c>
      <c r="G816" s="12" t="str">
        <f t="shared" si="76"/>
        <v/>
      </c>
      <c r="H816" s="33" t="str">
        <f t="shared" si="77"/>
        <v/>
      </c>
    </row>
    <row r="817" spans="1:8" x14ac:dyDescent="0.25">
      <c r="A817" s="9" t="str">
        <f t="shared" si="78"/>
        <v/>
      </c>
      <c r="B817" s="10" t="str">
        <f>IF($D$10="End of the Period",IF(A817="","",IF(OR(payment_frequency="Weekly",payment_frequency="Bi-weekly",payment_frequency="Semi-monthly"),first_payment_date+A817*VLOOKUP(payment_frequency,periodic_table,2,0),EDATE(first_payment_date,A817*VLOOKUP(payment_frequency,periodic_table,2,0)))),IF(A817="","",IF(OR(payment_frequency="Weekly",payment_frequency="Bi-weekly",payment_frequency="Semi-monthly"),first_payment_date+(A817-1)*VLOOKUP(payment_frequency,periodic_table,2,0),EDATE(first_payment_date,(A817-1)*VLOOKUP(payment_frequency,periodic_table,2,0)))))</f>
        <v/>
      </c>
      <c r="C817" s="12" t="str">
        <f t="shared" si="73"/>
        <v/>
      </c>
      <c r="D817" s="27">
        <f t="shared" si="74"/>
        <v>0</v>
      </c>
      <c r="E817" s="28"/>
      <c r="F817" s="12" t="str">
        <f t="shared" si="75"/>
        <v/>
      </c>
      <c r="G817" s="12" t="str">
        <f t="shared" si="76"/>
        <v/>
      </c>
      <c r="H817" s="33" t="str">
        <f t="shared" si="77"/>
        <v/>
      </c>
    </row>
    <row r="818" spans="1:8" x14ac:dyDescent="0.25">
      <c r="A818" s="9" t="str">
        <f t="shared" si="78"/>
        <v/>
      </c>
      <c r="B818" s="10" t="str">
        <f>IF($D$10="End of the Period",IF(A818="","",IF(OR(payment_frequency="Weekly",payment_frequency="Bi-weekly",payment_frequency="Semi-monthly"),first_payment_date+A818*VLOOKUP(payment_frequency,periodic_table,2,0),EDATE(first_payment_date,A818*VLOOKUP(payment_frequency,periodic_table,2,0)))),IF(A818="","",IF(OR(payment_frequency="Weekly",payment_frequency="Bi-weekly",payment_frequency="Semi-monthly"),first_payment_date+(A818-1)*VLOOKUP(payment_frequency,periodic_table,2,0),EDATE(first_payment_date,(A818-1)*VLOOKUP(payment_frequency,periodic_table,2,0)))))</f>
        <v/>
      </c>
      <c r="C818" s="12" t="str">
        <f t="shared" si="73"/>
        <v/>
      </c>
      <c r="D818" s="27">
        <f t="shared" si="74"/>
        <v>0</v>
      </c>
      <c r="E818" s="28"/>
      <c r="F818" s="12" t="str">
        <f t="shared" si="75"/>
        <v/>
      </c>
      <c r="G818" s="12" t="str">
        <f t="shared" si="76"/>
        <v/>
      </c>
      <c r="H818" s="33" t="str">
        <f t="shared" si="77"/>
        <v/>
      </c>
    </row>
    <row r="819" spans="1:8" x14ac:dyDescent="0.25">
      <c r="A819" s="9" t="str">
        <f t="shared" si="78"/>
        <v/>
      </c>
      <c r="B819" s="10" t="str">
        <f>IF($D$10="End of the Period",IF(A819="","",IF(OR(payment_frequency="Weekly",payment_frequency="Bi-weekly",payment_frequency="Semi-monthly"),first_payment_date+A819*VLOOKUP(payment_frequency,periodic_table,2,0),EDATE(first_payment_date,A819*VLOOKUP(payment_frequency,periodic_table,2,0)))),IF(A819="","",IF(OR(payment_frequency="Weekly",payment_frequency="Bi-weekly",payment_frequency="Semi-monthly"),first_payment_date+(A819-1)*VLOOKUP(payment_frequency,periodic_table,2,0),EDATE(first_payment_date,(A819-1)*VLOOKUP(payment_frequency,periodic_table,2,0)))))</f>
        <v/>
      </c>
      <c r="C819" s="12" t="str">
        <f t="shared" si="73"/>
        <v/>
      </c>
      <c r="D819" s="27">
        <f t="shared" si="74"/>
        <v>0</v>
      </c>
      <c r="E819" s="28"/>
      <c r="F819" s="12" t="str">
        <f t="shared" si="75"/>
        <v/>
      </c>
      <c r="G819" s="12" t="str">
        <f t="shared" si="76"/>
        <v/>
      </c>
      <c r="H819" s="33" t="str">
        <f t="shared" si="77"/>
        <v/>
      </c>
    </row>
    <row r="820" spans="1:8" x14ac:dyDescent="0.25">
      <c r="A820" s="9" t="str">
        <f t="shared" si="78"/>
        <v/>
      </c>
      <c r="B820" s="10" t="str">
        <f>IF($D$10="End of the Period",IF(A820="","",IF(OR(payment_frequency="Weekly",payment_frequency="Bi-weekly",payment_frequency="Semi-monthly"),first_payment_date+A820*VLOOKUP(payment_frequency,periodic_table,2,0),EDATE(first_payment_date,A820*VLOOKUP(payment_frequency,periodic_table,2,0)))),IF(A820="","",IF(OR(payment_frequency="Weekly",payment_frequency="Bi-weekly",payment_frequency="Semi-monthly"),first_payment_date+(A820-1)*VLOOKUP(payment_frequency,periodic_table,2,0),EDATE(first_payment_date,(A820-1)*VLOOKUP(payment_frequency,periodic_table,2,0)))))</f>
        <v/>
      </c>
      <c r="C820" s="12" t="str">
        <f t="shared" si="73"/>
        <v/>
      </c>
      <c r="D820" s="27">
        <f t="shared" si="74"/>
        <v>0</v>
      </c>
      <c r="E820" s="28"/>
      <c r="F820" s="12" t="str">
        <f t="shared" si="75"/>
        <v/>
      </c>
      <c r="G820" s="12" t="str">
        <f t="shared" si="76"/>
        <v/>
      </c>
      <c r="H820" s="33" t="str">
        <f t="shared" si="77"/>
        <v/>
      </c>
    </row>
    <row r="821" spans="1:8" x14ac:dyDescent="0.25">
      <c r="A821" s="9" t="str">
        <f t="shared" si="78"/>
        <v/>
      </c>
      <c r="B821" s="10" t="str">
        <f>IF($D$10="End of the Period",IF(A821="","",IF(OR(payment_frequency="Weekly",payment_frequency="Bi-weekly",payment_frequency="Semi-monthly"),first_payment_date+A821*VLOOKUP(payment_frequency,periodic_table,2,0),EDATE(first_payment_date,A821*VLOOKUP(payment_frequency,periodic_table,2,0)))),IF(A821="","",IF(OR(payment_frequency="Weekly",payment_frequency="Bi-weekly",payment_frequency="Semi-monthly"),first_payment_date+(A821-1)*VLOOKUP(payment_frequency,periodic_table,2,0),EDATE(first_payment_date,(A821-1)*VLOOKUP(payment_frequency,periodic_table,2,0)))))</f>
        <v/>
      </c>
      <c r="C821" s="12" t="str">
        <f t="shared" si="73"/>
        <v/>
      </c>
      <c r="D821" s="27">
        <f t="shared" si="74"/>
        <v>0</v>
      </c>
      <c r="E821" s="28"/>
      <c r="F821" s="12" t="str">
        <f t="shared" si="75"/>
        <v/>
      </c>
      <c r="G821" s="12" t="str">
        <f t="shared" si="76"/>
        <v/>
      </c>
      <c r="H821" s="33" t="str">
        <f t="shared" si="77"/>
        <v/>
      </c>
    </row>
    <row r="822" spans="1:8" x14ac:dyDescent="0.25">
      <c r="A822" s="9" t="str">
        <f t="shared" si="78"/>
        <v/>
      </c>
      <c r="B822" s="10" t="str">
        <f>IF($D$10="End of the Period",IF(A822="","",IF(OR(payment_frequency="Weekly",payment_frequency="Bi-weekly",payment_frequency="Semi-monthly"),first_payment_date+A822*VLOOKUP(payment_frequency,periodic_table,2,0),EDATE(first_payment_date,A822*VLOOKUP(payment_frequency,periodic_table,2,0)))),IF(A822="","",IF(OR(payment_frequency="Weekly",payment_frequency="Bi-weekly",payment_frequency="Semi-monthly"),first_payment_date+(A822-1)*VLOOKUP(payment_frequency,periodic_table,2,0),EDATE(first_payment_date,(A822-1)*VLOOKUP(payment_frequency,periodic_table,2,0)))))</f>
        <v/>
      </c>
      <c r="C822" s="12" t="str">
        <f t="shared" si="73"/>
        <v/>
      </c>
      <c r="D822" s="27">
        <f t="shared" si="74"/>
        <v>0</v>
      </c>
      <c r="E822" s="28"/>
      <c r="F822" s="12" t="str">
        <f t="shared" si="75"/>
        <v/>
      </c>
      <c r="G822" s="12" t="str">
        <f t="shared" si="76"/>
        <v/>
      </c>
      <c r="H822" s="33" t="str">
        <f t="shared" si="77"/>
        <v/>
      </c>
    </row>
    <row r="823" spans="1:8" x14ac:dyDescent="0.25">
      <c r="A823" s="9" t="str">
        <f t="shared" si="78"/>
        <v/>
      </c>
      <c r="B823" s="10" t="str">
        <f>IF($D$10="End of the Period",IF(A823="","",IF(OR(payment_frequency="Weekly",payment_frequency="Bi-weekly",payment_frequency="Semi-monthly"),first_payment_date+A823*VLOOKUP(payment_frequency,periodic_table,2,0),EDATE(first_payment_date,A823*VLOOKUP(payment_frequency,periodic_table,2,0)))),IF(A823="","",IF(OR(payment_frequency="Weekly",payment_frequency="Bi-weekly",payment_frequency="Semi-monthly"),first_payment_date+(A823-1)*VLOOKUP(payment_frequency,periodic_table,2,0),EDATE(first_payment_date,(A823-1)*VLOOKUP(payment_frequency,periodic_table,2,0)))))</f>
        <v/>
      </c>
      <c r="C823" s="12" t="str">
        <f t="shared" si="73"/>
        <v/>
      </c>
      <c r="D823" s="27">
        <f t="shared" si="74"/>
        <v>0</v>
      </c>
      <c r="E823" s="28"/>
      <c r="F823" s="12" t="str">
        <f t="shared" si="75"/>
        <v/>
      </c>
      <c r="G823" s="12" t="str">
        <f t="shared" si="76"/>
        <v/>
      </c>
      <c r="H823" s="33" t="str">
        <f t="shared" si="77"/>
        <v/>
      </c>
    </row>
    <row r="824" spans="1:8" x14ac:dyDescent="0.25">
      <c r="A824" s="9" t="str">
        <f t="shared" si="78"/>
        <v/>
      </c>
      <c r="B824" s="10" t="str">
        <f>IF($D$10="End of the Period",IF(A824="","",IF(OR(payment_frequency="Weekly",payment_frequency="Bi-weekly",payment_frequency="Semi-monthly"),first_payment_date+A824*VLOOKUP(payment_frequency,periodic_table,2,0),EDATE(first_payment_date,A824*VLOOKUP(payment_frequency,periodic_table,2,0)))),IF(A824="","",IF(OR(payment_frequency="Weekly",payment_frequency="Bi-weekly",payment_frequency="Semi-monthly"),first_payment_date+(A824-1)*VLOOKUP(payment_frequency,periodic_table,2,0),EDATE(first_payment_date,(A824-1)*VLOOKUP(payment_frequency,periodic_table,2,0)))))</f>
        <v/>
      </c>
      <c r="C824" s="12" t="str">
        <f t="shared" si="73"/>
        <v/>
      </c>
      <c r="D824" s="27">
        <f t="shared" si="74"/>
        <v>0</v>
      </c>
      <c r="E824" s="28"/>
      <c r="F824" s="12" t="str">
        <f t="shared" si="75"/>
        <v/>
      </c>
      <c r="G824" s="12" t="str">
        <f t="shared" si="76"/>
        <v/>
      </c>
      <c r="H824" s="33" t="str">
        <f t="shared" si="77"/>
        <v/>
      </c>
    </row>
    <row r="825" spans="1:8" x14ac:dyDescent="0.25">
      <c r="A825" s="9" t="str">
        <f t="shared" si="78"/>
        <v/>
      </c>
      <c r="B825" s="10" t="str">
        <f>IF($D$10="End of the Period",IF(A825="","",IF(OR(payment_frequency="Weekly",payment_frequency="Bi-weekly",payment_frequency="Semi-monthly"),first_payment_date+A825*VLOOKUP(payment_frequency,periodic_table,2,0),EDATE(first_payment_date,A825*VLOOKUP(payment_frequency,periodic_table,2,0)))),IF(A825="","",IF(OR(payment_frequency="Weekly",payment_frequency="Bi-weekly",payment_frequency="Semi-monthly"),first_payment_date+(A825-1)*VLOOKUP(payment_frequency,periodic_table,2,0),EDATE(first_payment_date,(A825-1)*VLOOKUP(payment_frequency,periodic_table,2,0)))))</f>
        <v/>
      </c>
      <c r="C825" s="12" t="str">
        <f t="shared" si="73"/>
        <v/>
      </c>
      <c r="D825" s="27">
        <f t="shared" si="74"/>
        <v>0</v>
      </c>
      <c r="E825" s="28"/>
      <c r="F825" s="12" t="str">
        <f t="shared" si="75"/>
        <v/>
      </c>
      <c r="G825" s="12" t="str">
        <f t="shared" si="76"/>
        <v/>
      </c>
      <c r="H825" s="33" t="str">
        <f t="shared" si="77"/>
        <v/>
      </c>
    </row>
    <row r="826" spans="1:8" x14ac:dyDescent="0.25">
      <c r="A826" s="9" t="str">
        <f t="shared" si="78"/>
        <v/>
      </c>
      <c r="B826" s="10" t="str">
        <f>IF($D$10="End of the Period",IF(A826="","",IF(OR(payment_frequency="Weekly",payment_frequency="Bi-weekly",payment_frequency="Semi-monthly"),first_payment_date+A826*VLOOKUP(payment_frequency,periodic_table,2,0),EDATE(first_payment_date,A826*VLOOKUP(payment_frequency,periodic_table,2,0)))),IF(A826="","",IF(OR(payment_frequency="Weekly",payment_frequency="Bi-weekly",payment_frequency="Semi-monthly"),first_payment_date+(A826-1)*VLOOKUP(payment_frequency,periodic_table,2,0),EDATE(first_payment_date,(A826-1)*VLOOKUP(payment_frequency,periodic_table,2,0)))))</f>
        <v/>
      </c>
      <c r="C826" s="12" t="str">
        <f t="shared" si="73"/>
        <v/>
      </c>
      <c r="D826" s="27">
        <f t="shared" si="74"/>
        <v>0</v>
      </c>
      <c r="E826" s="28"/>
      <c r="F826" s="12" t="str">
        <f t="shared" si="75"/>
        <v/>
      </c>
      <c r="G826" s="12" t="str">
        <f t="shared" si="76"/>
        <v/>
      </c>
      <c r="H826" s="33" t="str">
        <f t="shared" si="77"/>
        <v/>
      </c>
    </row>
    <row r="827" spans="1:8" x14ac:dyDescent="0.25">
      <c r="A827" s="9" t="str">
        <f t="shared" si="78"/>
        <v/>
      </c>
      <c r="B827" s="10" t="str">
        <f>IF($D$10="End of the Period",IF(A827="","",IF(OR(payment_frequency="Weekly",payment_frequency="Bi-weekly",payment_frequency="Semi-monthly"),first_payment_date+A827*VLOOKUP(payment_frequency,periodic_table,2,0),EDATE(first_payment_date,A827*VLOOKUP(payment_frequency,periodic_table,2,0)))),IF(A827="","",IF(OR(payment_frequency="Weekly",payment_frequency="Bi-weekly",payment_frequency="Semi-monthly"),first_payment_date+(A827-1)*VLOOKUP(payment_frequency,periodic_table,2,0),EDATE(first_payment_date,(A827-1)*VLOOKUP(payment_frequency,periodic_table,2,0)))))</f>
        <v/>
      </c>
      <c r="C827" s="12" t="str">
        <f t="shared" si="73"/>
        <v/>
      </c>
      <c r="D827" s="27">
        <f t="shared" si="74"/>
        <v>0</v>
      </c>
      <c r="E827" s="28"/>
      <c r="F827" s="12" t="str">
        <f t="shared" si="75"/>
        <v/>
      </c>
      <c r="G827" s="12" t="str">
        <f t="shared" si="76"/>
        <v/>
      </c>
      <c r="H827" s="33" t="str">
        <f t="shared" si="77"/>
        <v/>
      </c>
    </row>
    <row r="828" spans="1:8" x14ac:dyDescent="0.25">
      <c r="A828" s="9" t="str">
        <f t="shared" si="78"/>
        <v/>
      </c>
      <c r="B828" s="10" t="str">
        <f>IF($D$10="End of the Period",IF(A828="","",IF(OR(payment_frequency="Weekly",payment_frequency="Bi-weekly",payment_frequency="Semi-monthly"),first_payment_date+A828*VLOOKUP(payment_frequency,periodic_table,2,0),EDATE(first_payment_date,A828*VLOOKUP(payment_frequency,periodic_table,2,0)))),IF(A828="","",IF(OR(payment_frequency="Weekly",payment_frequency="Bi-weekly",payment_frequency="Semi-monthly"),first_payment_date+(A828-1)*VLOOKUP(payment_frequency,periodic_table,2,0),EDATE(first_payment_date,(A828-1)*VLOOKUP(payment_frequency,periodic_table,2,0)))))</f>
        <v/>
      </c>
      <c r="C828" s="12" t="str">
        <f t="shared" si="73"/>
        <v/>
      </c>
      <c r="D828" s="27">
        <f t="shared" si="74"/>
        <v>0</v>
      </c>
      <c r="E828" s="28"/>
      <c r="F828" s="12" t="str">
        <f t="shared" si="75"/>
        <v/>
      </c>
      <c r="G828" s="12" t="str">
        <f t="shared" si="76"/>
        <v/>
      </c>
      <c r="H828" s="33" t="str">
        <f t="shared" si="77"/>
        <v/>
      </c>
    </row>
    <row r="829" spans="1:8" x14ac:dyDescent="0.25">
      <c r="A829" s="9" t="str">
        <f t="shared" si="78"/>
        <v/>
      </c>
      <c r="B829" s="10" t="str">
        <f>IF($D$10="End of the Period",IF(A829="","",IF(OR(payment_frequency="Weekly",payment_frequency="Bi-weekly",payment_frequency="Semi-monthly"),first_payment_date+A829*VLOOKUP(payment_frequency,periodic_table,2,0),EDATE(first_payment_date,A829*VLOOKUP(payment_frequency,periodic_table,2,0)))),IF(A829="","",IF(OR(payment_frequency="Weekly",payment_frequency="Bi-weekly",payment_frequency="Semi-monthly"),first_payment_date+(A829-1)*VLOOKUP(payment_frequency,periodic_table,2,0),EDATE(first_payment_date,(A829-1)*VLOOKUP(payment_frequency,periodic_table,2,0)))))</f>
        <v/>
      </c>
      <c r="C829" s="12" t="str">
        <f t="shared" si="73"/>
        <v/>
      </c>
      <c r="D829" s="27">
        <f t="shared" si="74"/>
        <v>0</v>
      </c>
      <c r="E829" s="28"/>
      <c r="F829" s="12" t="str">
        <f t="shared" si="75"/>
        <v/>
      </c>
      <c r="G829" s="12" t="str">
        <f t="shared" si="76"/>
        <v/>
      </c>
      <c r="H829" s="33" t="str">
        <f t="shared" si="77"/>
        <v/>
      </c>
    </row>
    <row r="830" spans="1:8" x14ac:dyDescent="0.25">
      <c r="A830" s="9" t="str">
        <f t="shared" si="78"/>
        <v/>
      </c>
      <c r="B830" s="10" t="str">
        <f>IF($D$10="End of the Period",IF(A830="","",IF(OR(payment_frequency="Weekly",payment_frequency="Bi-weekly",payment_frequency="Semi-monthly"),first_payment_date+A830*VLOOKUP(payment_frequency,periodic_table,2,0),EDATE(first_payment_date,A830*VLOOKUP(payment_frequency,periodic_table,2,0)))),IF(A830="","",IF(OR(payment_frequency="Weekly",payment_frequency="Bi-weekly",payment_frequency="Semi-monthly"),first_payment_date+(A830-1)*VLOOKUP(payment_frequency,periodic_table,2,0),EDATE(first_payment_date,(A830-1)*VLOOKUP(payment_frequency,periodic_table,2,0)))))</f>
        <v/>
      </c>
      <c r="C830" s="12" t="str">
        <f t="shared" si="73"/>
        <v/>
      </c>
      <c r="D830" s="27">
        <f t="shared" si="74"/>
        <v>0</v>
      </c>
      <c r="E830" s="28"/>
      <c r="F830" s="12" t="str">
        <f t="shared" si="75"/>
        <v/>
      </c>
      <c r="G830" s="12" t="str">
        <f t="shared" si="76"/>
        <v/>
      </c>
      <c r="H830" s="33" t="str">
        <f t="shared" si="77"/>
        <v/>
      </c>
    </row>
    <row r="831" spans="1:8" x14ac:dyDescent="0.25">
      <c r="A831" s="9" t="str">
        <f t="shared" si="78"/>
        <v/>
      </c>
      <c r="B831" s="10" t="str">
        <f>IF($D$10="End of the Period",IF(A831="","",IF(OR(payment_frequency="Weekly",payment_frequency="Bi-weekly",payment_frequency="Semi-monthly"),first_payment_date+A831*VLOOKUP(payment_frequency,periodic_table,2,0),EDATE(first_payment_date,A831*VLOOKUP(payment_frequency,periodic_table,2,0)))),IF(A831="","",IF(OR(payment_frequency="Weekly",payment_frequency="Bi-weekly",payment_frequency="Semi-monthly"),first_payment_date+(A831-1)*VLOOKUP(payment_frequency,periodic_table,2,0),EDATE(first_payment_date,(A831-1)*VLOOKUP(payment_frequency,periodic_table,2,0)))))</f>
        <v/>
      </c>
      <c r="C831" s="12" t="str">
        <f t="shared" si="73"/>
        <v/>
      </c>
      <c r="D831" s="27">
        <f t="shared" si="74"/>
        <v>0</v>
      </c>
      <c r="E831" s="28"/>
      <c r="F831" s="12" t="str">
        <f t="shared" si="75"/>
        <v/>
      </c>
      <c r="G831" s="12" t="str">
        <f t="shared" si="76"/>
        <v/>
      </c>
      <c r="H831" s="33" t="str">
        <f t="shared" si="77"/>
        <v/>
      </c>
    </row>
    <row r="832" spans="1:8" x14ac:dyDescent="0.25">
      <c r="A832" s="9" t="str">
        <f t="shared" si="78"/>
        <v/>
      </c>
      <c r="B832" s="10" t="str">
        <f>IF($D$10="End of the Period",IF(A832="","",IF(OR(payment_frequency="Weekly",payment_frequency="Bi-weekly",payment_frequency="Semi-monthly"),first_payment_date+A832*VLOOKUP(payment_frequency,periodic_table,2,0),EDATE(first_payment_date,A832*VLOOKUP(payment_frequency,periodic_table,2,0)))),IF(A832="","",IF(OR(payment_frequency="Weekly",payment_frequency="Bi-weekly",payment_frequency="Semi-monthly"),first_payment_date+(A832-1)*VLOOKUP(payment_frequency,periodic_table,2,0),EDATE(first_payment_date,(A832-1)*VLOOKUP(payment_frequency,periodic_table,2,0)))))</f>
        <v/>
      </c>
      <c r="C832" s="12" t="str">
        <f t="shared" si="73"/>
        <v/>
      </c>
      <c r="D832" s="27">
        <f t="shared" si="74"/>
        <v>0</v>
      </c>
      <c r="E832" s="28"/>
      <c r="F832" s="12" t="str">
        <f t="shared" si="75"/>
        <v/>
      </c>
      <c r="G832" s="12" t="str">
        <f t="shared" si="76"/>
        <v/>
      </c>
      <c r="H832" s="33" t="str">
        <f t="shared" si="77"/>
        <v/>
      </c>
    </row>
    <row r="833" spans="1:8" x14ac:dyDescent="0.25">
      <c r="A833" s="9" t="str">
        <f t="shared" si="78"/>
        <v/>
      </c>
      <c r="B833" s="10" t="str">
        <f>IF($D$10="End of the Period",IF(A833="","",IF(OR(payment_frequency="Weekly",payment_frequency="Bi-weekly",payment_frequency="Semi-monthly"),first_payment_date+A833*VLOOKUP(payment_frequency,periodic_table,2,0),EDATE(first_payment_date,A833*VLOOKUP(payment_frequency,periodic_table,2,0)))),IF(A833="","",IF(OR(payment_frequency="Weekly",payment_frequency="Bi-weekly",payment_frequency="Semi-monthly"),first_payment_date+(A833-1)*VLOOKUP(payment_frequency,periodic_table,2,0),EDATE(first_payment_date,(A833-1)*VLOOKUP(payment_frequency,periodic_table,2,0)))))</f>
        <v/>
      </c>
      <c r="C833" s="12" t="str">
        <f t="shared" si="73"/>
        <v/>
      </c>
      <c r="D833" s="27">
        <f t="shared" si="74"/>
        <v>0</v>
      </c>
      <c r="E833" s="28"/>
      <c r="F833" s="12" t="str">
        <f t="shared" si="75"/>
        <v/>
      </c>
      <c r="G833" s="12" t="str">
        <f t="shared" si="76"/>
        <v/>
      </c>
      <c r="H833" s="33" t="str">
        <f t="shared" si="77"/>
        <v/>
      </c>
    </row>
    <row r="834" spans="1:8" x14ac:dyDescent="0.25">
      <c r="A834" s="9" t="str">
        <f t="shared" si="78"/>
        <v/>
      </c>
      <c r="B834" s="10" t="str">
        <f>IF($D$10="End of the Period",IF(A834="","",IF(OR(payment_frequency="Weekly",payment_frequency="Bi-weekly",payment_frequency="Semi-monthly"),first_payment_date+A834*VLOOKUP(payment_frequency,periodic_table,2,0),EDATE(first_payment_date,A834*VLOOKUP(payment_frequency,periodic_table,2,0)))),IF(A834="","",IF(OR(payment_frequency="Weekly",payment_frequency="Bi-weekly",payment_frequency="Semi-monthly"),first_payment_date+(A834-1)*VLOOKUP(payment_frequency,periodic_table,2,0),EDATE(first_payment_date,(A834-1)*VLOOKUP(payment_frequency,periodic_table,2,0)))))</f>
        <v/>
      </c>
      <c r="C834" s="12" t="str">
        <f t="shared" si="73"/>
        <v/>
      </c>
      <c r="D834" s="27">
        <f t="shared" si="74"/>
        <v>0</v>
      </c>
      <c r="E834" s="28"/>
      <c r="F834" s="12" t="str">
        <f t="shared" si="75"/>
        <v/>
      </c>
      <c r="G834" s="12" t="str">
        <f t="shared" si="76"/>
        <v/>
      </c>
      <c r="H834" s="33" t="str">
        <f t="shared" si="77"/>
        <v/>
      </c>
    </row>
    <row r="835" spans="1:8" x14ac:dyDescent="0.25">
      <c r="A835" s="9" t="str">
        <f t="shared" si="78"/>
        <v/>
      </c>
      <c r="B835" s="10" t="str">
        <f>IF($D$10="End of the Period",IF(A835="","",IF(OR(payment_frequency="Weekly",payment_frequency="Bi-weekly",payment_frequency="Semi-monthly"),first_payment_date+A835*VLOOKUP(payment_frequency,periodic_table,2,0),EDATE(first_payment_date,A835*VLOOKUP(payment_frequency,periodic_table,2,0)))),IF(A835="","",IF(OR(payment_frequency="Weekly",payment_frequency="Bi-weekly",payment_frequency="Semi-monthly"),first_payment_date+(A835-1)*VLOOKUP(payment_frequency,periodic_table,2,0),EDATE(first_payment_date,(A835-1)*VLOOKUP(payment_frequency,periodic_table,2,0)))))</f>
        <v/>
      </c>
      <c r="C835" s="12" t="str">
        <f t="shared" si="73"/>
        <v/>
      </c>
      <c r="D835" s="27">
        <f t="shared" si="74"/>
        <v>0</v>
      </c>
      <c r="E835" s="28"/>
      <c r="F835" s="12" t="str">
        <f t="shared" si="75"/>
        <v/>
      </c>
      <c r="G835" s="12" t="str">
        <f t="shared" si="76"/>
        <v/>
      </c>
      <c r="H835" s="33" t="str">
        <f t="shared" si="77"/>
        <v/>
      </c>
    </row>
    <row r="836" spans="1:8" x14ac:dyDescent="0.25">
      <c r="A836" s="9" t="str">
        <f t="shared" si="78"/>
        <v/>
      </c>
      <c r="B836" s="10" t="str">
        <f>IF($D$10="End of the Period",IF(A836="","",IF(OR(payment_frequency="Weekly",payment_frequency="Bi-weekly",payment_frequency="Semi-monthly"),first_payment_date+A836*VLOOKUP(payment_frequency,periodic_table,2,0),EDATE(first_payment_date,A836*VLOOKUP(payment_frequency,periodic_table,2,0)))),IF(A836="","",IF(OR(payment_frequency="Weekly",payment_frequency="Bi-weekly",payment_frequency="Semi-monthly"),first_payment_date+(A836-1)*VLOOKUP(payment_frequency,periodic_table,2,0),EDATE(first_payment_date,(A836-1)*VLOOKUP(payment_frequency,periodic_table,2,0)))))</f>
        <v/>
      </c>
      <c r="C836" s="12" t="str">
        <f t="shared" si="73"/>
        <v/>
      </c>
      <c r="D836" s="27">
        <f t="shared" si="74"/>
        <v>0</v>
      </c>
      <c r="E836" s="28"/>
      <c r="F836" s="12" t="str">
        <f t="shared" si="75"/>
        <v/>
      </c>
      <c r="G836" s="12" t="str">
        <f t="shared" si="76"/>
        <v/>
      </c>
      <c r="H836" s="33" t="str">
        <f t="shared" si="77"/>
        <v/>
      </c>
    </row>
    <row r="837" spans="1:8" x14ac:dyDescent="0.25">
      <c r="A837" s="9" t="str">
        <f t="shared" si="78"/>
        <v/>
      </c>
      <c r="B837" s="10" t="str">
        <f>IF($D$10="End of the Period",IF(A837="","",IF(OR(payment_frequency="Weekly",payment_frequency="Bi-weekly",payment_frequency="Semi-monthly"),first_payment_date+A837*VLOOKUP(payment_frequency,periodic_table,2,0),EDATE(first_payment_date,A837*VLOOKUP(payment_frequency,periodic_table,2,0)))),IF(A837="","",IF(OR(payment_frequency="Weekly",payment_frequency="Bi-weekly",payment_frequency="Semi-monthly"),first_payment_date+(A837-1)*VLOOKUP(payment_frequency,periodic_table,2,0),EDATE(first_payment_date,(A837-1)*VLOOKUP(payment_frequency,periodic_table,2,0)))))</f>
        <v/>
      </c>
      <c r="C837" s="12" t="str">
        <f t="shared" si="73"/>
        <v/>
      </c>
      <c r="D837" s="27">
        <f t="shared" si="74"/>
        <v>0</v>
      </c>
      <c r="E837" s="28"/>
      <c r="F837" s="12" t="str">
        <f t="shared" si="75"/>
        <v/>
      </c>
      <c r="G837" s="12" t="str">
        <f t="shared" si="76"/>
        <v/>
      </c>
      <c r="H837" s="33" t="str">
        <f t="shared" si="77"/>
        <v/>
      </c>
    </row>
    <row r="838" spans="1:8" x14ac:dyDescent="0.25">
      <c r="A838" s="9" t="str">
        <f t="shared" si="78"/>
        <v/>
      </c>
      <c r="B838" s="10" t="str">
        <f>IF($D$10="End of the Period",IF(A838="","",IF(OR(payment_frequency="Weekly",payment_frequency="Bi-weekly",payment_frequency="Semi-monthly"),first_payment_date+A838*VLOOKUP(payment_frequency,periodic_table,2,0),EDATE(first_payment_date,A838*VLOOKUP(payment_frequency,periodic_table,2,0)))),IF(A838="","",IF(OR(payment_frequency="Weekly",payment_frequency="Bi-weekly",payment_frequency="Semi-monthly"),first_payment_date+(A838-1)*VLOOKUP(payment_frequency,periodic_table,2,0),EDATE(first_payment_date,(A838-1)*VLOOKUP(payment_frequency,periodic_table,2,0)))))</f>
        <v/>
      </c>
      <c r="C838" s="12" t="str">
        <f t="shared" si="73"/>
        <v/>
      </c>
      <c r="D838" s="27">
        <f t="shared" si="74"/>
        <v>0</v>
      </c>
      <c r="E838" s="28"/>
      <c r="F838" s="12" t="str">
        <f t="shared" si="75"/>
        <v/>
      </c>
      <c r="G838" s="12" t="str">
        <f t="shared" si="76"/>
        <v/>
      </c>
      <c r="H838" s="33" t="str">
        <f t="shared" si="77"/>
        <v/>
      </c>
    </row>
    <row r="839" spans="1:8" x14ac:dyDescent="0.25">
      <c r="A839" s="9" t="str">
        <f t="shared" si="78"/>
        <v/>
      </c>
      <c r="B839" s="10" t="str">
        <f>IF($D$10="End of the Period",IF(A839="","",IF(OR(payment_frequency="Weekly",payment_frequency="Bi-weekly",payment_frequency="Semi-monthly"),first_payment_date+A839*VLOOKUP(payment_frequency,periodic_table,2,0),EDATE(first_payment_date,A839*VLOOKUP(payment_frequency,periodic_table,2,0)))),IF(A839="","",IF(OR(payment_frequency="Weekly",payment_frequency="Bi-weekly",payment_frequency="Semi-monthly"),first_payment_date+(A839-1)*VLOOKUP(payment_frequency,periodic_table,2,0),EDATE(first_payment_date,(A839-1)*VLOOKUP(payment_frequency,periodic_table,2,0)))))</f>
        <v/>
      </c>
      <c r="C839" s="12" t="str">
        <f t="shared" si="73"/>
        <v/>
      </c>
      <c r="D839" s="27">
        <f t="shared" si="74"/>
        <v>0</v>
      </c>
      <c r="E839" s="28"/>
      <c r="F839" s="12" t="str">
        <f t="shared" si="75"/>
        <v/>
      </c>
      <c r="G839" s="12" t="str">
        <f t="shared" si="76"/>
        <v/>
      </c>
      <c r="H839" s="33" t="str">
        <f t="shared" si="77"/>
        <v/>
      </c>
    </row>
    <row r="840" spans="1:8" x14ac:dyDescent="0.25">
      <c r="A840" s="9" t="str">
        <f t="shared" si="78"/>
        <v/>
      </c>
      <c r="B840" s="10" t="str">
        <f>IF($D$10="End of the Period",IF(A840="","",IF(OR(payment_frequency="Weekly",payment_frequency="Bi-weekly",payment_frequency="Semi-monthly"),first_payment_date+A840*VLOOKUP(payment_frequency,periodic_table,2,0),EDATE(first_payment_date,A840*VLOOKUP(payment_frequency,periodic_table,2,0)))),IF(A840="","",IF(OR(payment_frequency="Weekly",payment_frequency="Bi-weekly",payment_frequency="Semi-monthly"),first_payment_date+(A840-1)*VLOOKUP(payment_frequency,periodic_table,2,0),EDATE(first_payment_date,(A840-1)*VLOOKUP(payment_frequency,periodic_table,2,0)))))</f>
        <v/>
      </c>
      <c r="C840" s="12" t="str">
        <f t="shared" si="73"/>
        <v/>
      </c>
      <c r="D840" s="27">
        <f t="shared" si="74"/>
        <v>0</v>
      </c>
      <c r="E840" s="28"/>
      <c r="F840" s="12" t="str">
        <f t="shared" si="75"/>
        <v/>
      </c>
      <c r="G840" s="12" t="str">
        <f t="shared" si="76"/>
        <v/>
      </c>
      <c r="H840" s="33" t="str">
        <f t="shared" si="77"/>
        <v/>
      </c>
    </row>
    <row r="841" spans="1:8" x14ac:dyDescent="0.25">
      <c r="A841" s="9" t="str">
        <f t="shared" si="78"/>
        <v/>
      </c>
      <c r="B841" s="10" t="str">
        <f>IF($D$10="End of the Period",IF(A841="","",IF(OR(payment_frequency="Weekly",payment_frequency="Bi-weekly",payment_frequency="Semi-monthly"),first_payment_date+A841*VLOOKUP(payment_frequency,periodic_table,2,0),EDATE(first_payment_date,A841*VLOOKUP(payment_frequency,periodic_table,2,0)))),IF(A841="","",IF(OR(payment_frequency="Weekly",payment_frequency="Bi-weekly",payment_frequency="Semi-monthly"),first_payment_date+(A841-1)*VLOOKUP(payment_frequency,periodic_table,2,0),EDATE(first_payment_date,(A841-1)*VLOOKUP(payment_frequency,periodic_table,2,0)))))</f>
        <v/>
      </c>
      <c r="C841" s="12" t="str">
        <f t="shared" si="73"/>
        <v/>
      </c>
      <c r="D841" s="27">
        <f t="shared" si="74"/>
        <v>0</v>
      </c>
      <c r="E841" s="28"/>
      <c r="F841" s="12" t="str">
        <f t="shared" si="75"/>
        <v/>
      </c>
      <c r="G841" s="12" t="str">
        <f t="shared" si="76"/>
        <v/>
      </c>
      <c r="H841" s="33" t="str">
        <f t="shared" si="77"/>
        <v/>
      </c>
    </row>
    <row r="842" spans="1:8" x14ac:dyDescent="0.25">
      <c r="A842" s="9" t="str">
        <f t="shared" si="78"/>
        <v/>
      </c>
      <c r="B842" s="10" t="str">
        <f>IF($D$10="End of the Period",IF(A842="","",IF(OR(payment_frequency="Weekly",payment_frequency="Bi-weekly",payment_frequency="Semi-monthly"),first_payment_date+A842*VLOOKUP(payment_frequency,periodic_table,2,0),EDATE(first_payment_date,A842*VLOOKUP(payment_frequency,periodic_table,2,0)))),IF(A842="","",IF(OR(payment_frequency="Weekly",payment_frequency="Bi-weekly",payment_frequency="Semi-monthly"),first_payment_date+(A842-1)*VLOOKUP(payment_frequency,periodic_table,2,0),EDATE(first_payment_date,(A842-1)*VLOOKUP(payment_frequency,periodic_table,2,0)))))</f>
        <v/>
      </c>
      <c r="C842" s="12" t="str">
        <f t="shared" si="73"/>
        <v/>
      </c>
      <c r="D842" s="27">
        <f t="shared" si="74"/>
        <v>0</v>
      </c>
      <c r="E842" s="28"/>
      <c r="F842" s="12" t="str">
        <f t="shared" si="75"/>
        <v/>
      </c>
      <c r="G842" s="12" t="str">
        <f t="shared" si="76"/>
        <v/>
      </c>
      <c r="H842" s="33" t="str">
        <f t="shared" si="77"/>
        <v/>
      </c>
    </row>
    <row r="843" spans="1:8" x14ac:dyDescent="0.25">
      <c r="A843" s="9" t="str">
        <f t="shared" si="78"/>
        <v/>
      </c>
      <c r="B843" s="10" t="str">
        <f>IF($D$10="End of the Period",IF(A843="","",IF(OR(payment_frequency="Weekly",payment_frequency="Bi-weekly",payment_frequency="Semi-monthly"),first_payment_date+A843*VLOOKUP(payment_frequency,periodic_table,2,0),EDATE(first_payment_date,A843*VLOOKUP(payment_frequency,periodic_table,2,0)))),IF(A843="","",IF(OR(payment_frequency="Weekly",payment_frequency="Bi-weekly",payment_frequency="Semi-monthly"),first_payment_date+(A843-1)*VLOOKUP(payment_frequency,periodic_table,2,0),EDATE(first_payment_date,(A843-1)*VLOOKUP(payment_frequency,periodic_table,2,0)))))</f>
        <v/>
      </c>
      <c r="C843" s="12" t="str">
        <f t="shared" si="73"/>
        <v/>
      </c>
      <c r="D843" s="27">
        <f t="shared" si="74"/>
        <v>0</v>
      </c>
      <c r="E843" s="28"/>
      <c r="F843" s="12" t="str">
        <f t="shared" si="75"/>
        <v/>
      </c>
      <c r="G843" s="12" t="str">
        <f t="shared" si="76"/>
        <v/>
      </c>
      <c r="H843" s="33" t="str">
        <f t="shared" si="77"/>
        <v/>
      </c>
    </row>
    <row r="844" spans="1:8" x14ac:dyDescent="0.25">
      <c r="A844" s="9" t="str">
        <f t="shared" si="78"/>
        <v/>
      </c>
      <c r="B844" s="10" t="str">
        <f>IF($D$10="End of the Period",IF(A844="","",IF(OR(payment_frequency="Weekly",payment_frequency="Bi-weekly",payment_frequency="Semi-monthly"),first_payment_date+A844*VLOOKUP(payment_frequency,periodic_table,2,0),EDATE(first_payment_date,A844*VLOOKUP(payment_frequency,periodic_table,2,0)))),IF(A844="","",IF(OR(payment_frequency="Weekly",payment_frequency="Bi-weekly",payment_frequency="Semi-monthly"),first_payment_date+(A844-1)*VLOOKUP(payment_frequency,periodic_table,2,0),EDATE(first_payment_date,(A844-1)*VLOOKUP(payment_frequency,periodic_table,2,0)))))</f>
        <v/>
      </c>
      <c r="C844" s="12" t="str">
        <f t="shared" si="73"/>
        <v/>
      </c>
      <c r="D844" s="27">
        <f t="shared" si="74"/>
        <v>0</v>
      </c>
      <c r="E844" s="28"/>
      <c r="F844" s="12" t="str">
        <f t="shared" si="75"/>
        <v/>
      </c>
      <c r="G844" s="12" t="str">
        <f t="shared" si="76"/>
        <v/>
      </c>
      <c r="H844" s="33" t="str">
        <f t="shared" si="77"/>
        <v/>
      </c>
    </row>
    <row r="845" spans="1:8" x14ac:dyDescent="0.25">
      <c r="A845" s="9" t="str">
        <f t="shared" si="78"/>
        <v/>
      </c>
      <c r="B845" s="10" t="str">
        <f>IF($D$10="End of the Period",IF(A845="","",IF(OR(payment_frequency="Weekly",payment_frequency="Bi-weekly",payment_frequency="Semi-monthly"),first_payment_date+A845*VLOOKUP(payment_frequency,periodic_table,2,0),EDATE(first_payment_date,A845*VLOOKUP(payment_frequency,periodic_table,2,0)))),IF(A845="","",IF(OR(payment_frequency="Weekly",payment_frequency="Bi-weekly",payment_frequency="Semi-monthly"),first_payment_date+(A845-1)*VLOOKUP(payment_frequency,periodic_table,2,0),EDATE(first_payment_date,(A845-1)*VLOOKUP(payment_frequency,periodic_table,2,0)))))</f>
        <v/>
      </c>
      <c r="C845" s="12" t="str">
        <f t="shared" si="73"/>
        <v/>
      </c>
      <c r="D845" s="27">
        <f t="shared" si="74"/>
        <v>0</v>
      </c>
      <c r="E845" s="28"/>
      <c r="F845" s="12" t="str">
        <f t="shared" si="75"/>
        <v/>
      </c>
      <c r="G845" s="12" t="str">
        <f t="shared" si="76"/>
        <v/>
      </c>
      <c r="H845" s="33" t="str">
        <f t="shared" si="77"/>
        <v/>
      </c>
    </row>
    <row r="846" spans="1:8" x14ac:dyDescent="0.25">
      <c r="A846" s="9" t="str">
        <f t="shared" si="78"/>
        <v/>
      </c>
      <c r="B846" s="10" t="str">
        <f>IF($D$10="End of the Period",IF(A846="","",IF(OR(payment_frequency="Weekly",payment_frequency="Bi-weekly",payment_frequency="Semi-monthly"),first_payment_date+A846*VLOOKUP(payment_frequency,periodic_table,2,0),EDATE(first_payment_date,A846*VLOOKUP(payment_frequency,periodic_table,2,0)))),IF(A846="","",IF(OR(payment_frequency="Weekly",payment_frequency="Bi-weekly",payment_frequency="Semi-monthly"),first_payment_date+(A846-1)*VLOOKUP(payment_frequency,periodic_table,2,0),EDATE(first_payment_date,(A846-1)*VLOOKUP(payment_frequency,periodic_table,2,0)))))</f>
        <v/>
      </c>
      <c r="C846" s="12" t="str">
        <f t="shared" si="73"/>
        <v/>
      </c>
      <c r="D846" s="27">
        <f t="shared" si="74"/>
        <v>0</v>
      </c>
      <c r="E846" s="28"/>
      <c r="F846" s="12" t="str">
        <f t="shared" si="75"/>
        <v/>
      </c>
      <c r="G846" s="12" t="str">
        <f t="shared" si="76"/>
        <v/>
      </c>
      <c r="H846" s="33" t="str">
        <f t="shared" si="77"/>
        <v/>
      </c>
    </row>
    <row r="847" spans="1:8" x14ac:dyDescent="0.25">
      <c r="A847" s="9" t="str">
        <f t="shared" si="78"/>
        <v/>
      </c>
      <c r="B847" s="10" t="str">
        <f>IF($D$10="End of the Period",IF(A847="","",IF(OR(payment_frequency="Weekly",payment_frequency="Bi-weekly",payment_frequency="Semi-monthly"),first_payment_date+A847*VLOOKUP(payment_frequency,periodic_table,2,0),EDATE(first_payment_date,A847*VLOOKUP(payment_frequency,periodic_table,2,0)))),IF(A847="","",IF(OR(payment_frequency="Weekly",payment_frequency="Bi-weekly",payment_frequency="Semi-monthly"),first_payment_date+(A847-1)*VLOOKUP(payment_frequency,periodic_table,2,0),EDATE(first_payment_date,(A847-1)*VLOOKUP(payment_frequency,periodic_table,2,0)))))</f>
        <v/>
      </c>
      <c r="C847" s="12" t="str">
        <f t="shared" si="73"/>
        <v/>
      </c>
      <c r="D847" s="27">
        <f t="shared" si="74"/>
        <v>0</v>
      </c>
      <c r="E847" s="28"/>
      <c r="F847" s="12" t="str">
        <f t="shared" si="75"/>
        <v/>
      </c>
      <c r="G847" s="12" t="str">
        <f t="shared" si="76"/>
        <v/>
      </c>
      <c r="H847" s="33" t="str">
        <f t="shared" si="77"/>
        <v/>
      </c>
    </row>
    <row r="848" spans="1:8" x14ac:dyDescent="0.25">
      <c r="A848" s="9" t="str">
        <f t="shared" si="78"/>
        <v/>
      </c>
      <c r="B848" s="10" t="str">
        <f>IF($D$10="End of the Period",IF(A848="","",IF(OR(payment_frequency="Weekly",payment_frequency="Bi-weekly",payment_frequency="Semi-monthly"),first_payment_date+A848*VLOOKUP(payment_frequency,periodic_table,2,0),EDATE(first_payment_date,A848*VLOOKUP(payment_frequency,periodic_table,2,0)))),IF(A848="","",IF(OR(payment_frequency="Weekly",payment_frequency="Bi-weekly",payment_frequency="Semi-monthly"),first_payment_date+(A848-1)*VLOOKUP(payment_frequency,periodic_table,2,0),EDATE(first_payment_date,(A848-1)*VLOOKUP(payment_frequency,periodic_table,2,0)))))</f>
        <v/>
      </c>
      <c r="C848" s="12" t="str">
        <f t="shared" si="73"/>
        <v/>
      </c>
      <c r="D848" s="27">
        <f t="shared" si="74"/>
        <v>0</v>
      </c>
      <c r="E848" s="28"/>
      <c r="F848" s="12" t="str">
        <f t="shared" si="75"/>
        <v/>
      </c>
      <c r="G848" s="12" t="str">
        <f t="shared" si="76"/>
        <v/>
      </c>
      <c r="H848" s="33" t="str">
        <f t="shared" si="77"/>
        <v/>
      </c>
    </row>
    <row r="849" spans="1:8" x14ac:dyDescent="0.25">
      <c r="A849" s="9" t="str">
        <f t="shared" si="78"/>
        <v/>
      </c>
      <c r="B849" s="10" t="str">
        <f>IF($D$10="End of the Period",IF(A849="","",IF(OR(payment_frequency="Weekly",payment_frequency="Bi-weekly",payment_frequency="Semi-monthly"),first_payment_date+A849*VLOOKUP(payment_frequency,periodic_table,2,0),EDATE(first_payment_date,A849*VLOOKUP(payment_frequency,periodic_table,2,0)))),IF(A849="","",IF(OR(payment_frequency="Weekly",payment_frequency="Bi-weekly",payment_frequency="Semi-monthly"),first_payment_date+(A849-1)*VLOOKUP(payment_frequency,periodic_table,2,0),EDATE(first_payment_date,(A849-1)*VLOOKUP(payment_frequency,periodic_table,2,0)))))</f>
        <v/>
      </c>
      <c r="C849" s="12" t="str">
        <f t="shared" si="73"/>
        <v/>
      </c>
      <c r="D849" s="27">
        <f t="shared" si="74"/>
        <v>0</v>
      </c>
      <c r="E849" s="28"/>
      <c r="F849" s="12" t="str">
        <f t="shared" si="75"/>
        <v/>
      </c>
      <c r="G849" s="12" t="str">
        <f t="shared" si="76"/>
        <v/>
      </c>
      <c r="H849" s="33" t="str">
        <f t="shared" si="77"/>
        <v/>
      </c>
    </row>
    <row r="850" spans="1:8" x14ac:dyDescent="0.25">
      <c r="A850" s="9" t="str">
        <f t="shared" si="78"/>
        <v/>
      </c>
      <c r="B850" s="10" t="str">
        <f>IF($D$10="End of the Period",IF(A850="","",IF(OR(payment_frequency="Weekly",payment_frequency="Bi-weekly",payment_frequency="Semi-monthly"),first_payment_date+A850*VLOOKUP(payment_frequency,periodic_table,2,0),EDATE(first_payment_date,A850*VLOOKUP(payment_frequency,periodic_table,2,0)))),IF(A850="","",IF(OR(payment_frequency="Weekly",payment_frequency="Bi-weekly",payment_frequency="Semi-monthly"),first_payment_date+(A850-1)*VLOOKUP(payment_frequency,periodic_table,2,0),EDATE(first_payment_date,(A850-1)*VLOOKUP(payment_frequency,periodic_table,2,0)))))</f>
        <v/>
      </c>
      <c r="C850" s="12" t="str">
        <f t="shared" si="73"/>
        <v/>
      </c>
      <c r="D850" s="27">
        <f t="shared" si="74"/>
        <v>0</v>
      </c>
      <c r="E850" s="28"/>
      <c r="F850" s="12" t="str">
        <f t="shared" si="75"/>
        <v/>
      </c>
      <c r="G850" s="12" t="str">
        <f t="shared" si="76"/>
        <v/>
      </c>
      <c r="H850" s="33" t="str">
        <f t="shared" si="77"/>
        <v/>
      </c>
    </row>
    <row r="851" spans="1:8" x14ac:dyDescent="0.25">
      <c r="A851" s="9" t="str">
        <f t="shared" si="78"/>
        <v/>
      </c>
      <c r="B851" s="10" t="str">
        <f>IF($D$10="End of the Period",IF(A851="","",IF(OR(payment_frequency="Weekly",payment_frequency="Bi-weekly",payment_frequency="Semi-monthly"),first_payment_date+A851*VLOOKUP(payment_frequency,periodic_table,2,0),EDATE(first_payment_date,A851*VLOOKUP(payment_frequency,periodic_table,2,0)))),IF(A851="","",IF(OR(payment_frequency="Weekly",payment_frequency="Bi-weekly",payment_frequency="Semi-monthly"),first_payment_date+(A851-1)*VLOOKUP(payment_frequency,periodic_table,2,0),EDATE(first_payment_date,(A851-1)*VLOOKUP(payment_frequency,periodic_table,2,0)))))</f>
        <v/>
      </c>
      <c r="C851" s="12" t="str">
        <f t="shared" si="73"/>
        <v/>
      </c>
      <c r="D851" s="27">
        <f t="shared" si="74"/>
        <v>0</v>
      </c>
      <c r="E851" s="28"/>
      <c r="F851" s="12" t="str">
        <f t="shared" si="75"/>
        <v/>
      </c>
      <c r="G851" s="12" t="str">
        <f t="shared" si="76"/>
        <v/>
      </c>
      <c r="H851" s="33" t="str">
        <f t="shared" si="77"/>
        <v/>
      </c>
    </row>
    <row r="852" spans="1:8" x14ac:dyDescent="0.25">
      <c r="A852" s="9" t="str">
        <f t="shared" si="78"/>
        <v/>
      </c>
      <c r="B852" s="10" t="str">
        <f>IF($D$10="End of the Period",IF(A852="","",IF(OR(payment_frequency="Weekly",payment_frequency="Bi-weekly",payment_frequency="Semi-monthly"),first_payment_date+A852*VLOOKUP(payment_frequency,periodic_table,2,0),EDATE(first_payment_date,A852*VLOOKUP(payment_frequency,periodic_table,2,0)))),IF(A852="","",IF(OR(payment_frequency="Weekly",payment_frequency="Bi-weekly",payment_frequency="Semi-monthly"),first_payment_date+(A852-1)*VLOOKUP(payment_frequency,periodic_table,2,0),EDATE(first_payment_date,(A852-1)*VLOOKUP(payment_frequency,periodic_table,2,0)))))</f>
        <v/>
      </c>
      <c r="C852" s="12" t="str">
        <f t="shared" si="73"/>
        <v/>
      </c>
      <c r="D852" s="27">
        <f t="shared" si="74"/>
        <v>0</v>
      </c>
      <c r="E852" s="28"/>
      <c r="F852" s="12" t="str">
        <f t="shared" si="75"/>
        <v/>
      </c>
      <c r="G852" s="12" t="str">
        <f t="shared" si="76"/>
        <v/>
      </c>
      <c r="H852" s="33" t="str">
        <f t="shared" si="77"/>
        <v/>
      </c>
    </row>
    <row r="853" spans="1:8" x14ac:dyDescent="0.25">
      <c r="A853" s="9" t="str">
        <f t="shared" si="78"/>
        <v/>
      </c>
      <c r="B853" s="10" t="str">
        <f>IF($D$10="End of the Period",IF(A853="","",IF(OR(payment_frequency="Weekly",payment_frequency="Bi-weekly",payment_frequency="Semi-monthly"),first_payment_date+A853*VLOOKUP(payment_frequency,periodic_table,2,0),EDATE(first_payment_date,A853*VLOOKUP(payment_frequency,periodic_table,2,0)))),IF(A853="","",IF(OR(payment_frequency="Weekly",payment_frequency="Bi-weekly",payment_frequency="Semi-monthly"),first_payment_date+(A853-1)*VLOOKUP(payment_frequency,periodic_table,2,0),EDATE(first_payment_date,(A853-1)*VLOOKUP(payment_frequency,periodic_table,2,0)))))</f>
        <v/>
      </c>
      <c r="C853" s="12" t="str">
        <f t="shared" si="73"/>
        <v/>
      </c>
      <c r="D853" s="27">
        <f t="shared" si="74"/>
        <v>0</v>
      </c>
      <c r="E853" s="28"/>
      <c r="F853" s="12" t="str">
        <f t="shared" si="75"/>
        <v/>
      </c>
      <c r="G853" s="12" t="str">
        <f t="shared" si="76"/>
        <v/>
      </c>
      <c r="H853" s="33" t="str">
        <f t="shared" si="77"/>
        <v/>
      </c>
    </row>
    <row r="854" spans="1:8" x14ac:dyDescent="0.25">
      <c r="A854" s="9" t="str">
        <f t="shared" si="78"/>
        <v/>
      </c>
      <c r="B854" s="10" t="str">
        <f>IF($D$10="End of the Period",IF(A854="","",IF(OR(payment_frequency="Weekly",payment_frequency="Bi-weekly",payment_frequency="Semi-monthly"),first_payment_date+A854*VLOOKUP(payment_frequency,periodic_table,2,0),EDATE(first_payment_date,A854*VLOOKUP(payment_frequency,periodic_table,2,0)))),IF(A854="","",IF(OR(payment_frequency="Weekly",payment_frequency="Bi-weekly",payment_frequency="Semi-monthly"),first_payment_date+(A854-1)*VLOOKUP(payment_frequency,periodic_table,2,0),EDATE(first_payment_date,(A854-1)*VLOOKUP(payment_frequency,periodic_table,2,0)))))</f>
        <v/>
      </c>
      <c r="C854" s="12" t="str">
        <f t="shared" si="73"/>
        <v/>
      </c>
      <c r="D854" s="27">
        <f t="shared" si="74"/>
        <v>0</v>
      </c>
      <c r="E854" s="28"/>
      <c r="F854" s="12" t="str">
        <f t="shared" si="75"/>
        <v/>
      </c>
      <c r="G854" s="12" t="str">
        <f t="shared" si="76"/>
        <v/>
      </c>
      <c r="H854" s="33" t="str">
        <f t="shared" si="77"/>
        <v/>
      </c>
    </row>
    <row r="855" spans="1:8" x14ac:dyDescent="0.25">
      <c r="A855" s="9" t="str">
        <f t="shared" si="78"/>
        <v/>
      </c>
      <c r="B855" s="10" t="str">
        <f>IF($D$10="End of the Period",IF(A855="","",IF(OR(payment_frequency="Weekly",payment_frequency="Bi-weekly",payment_frequency="Semi-monthly"),first_payment_date+A855*VLOOKUP(payment_frequency,periodic_table,2,0),EDATE(first_payment_date,A855*VLOOKUP(payment_frequency,periodic_table,2,0)))),IF(A855="","",IF(OR(payment_frequency="Weekly",payment_frequency="Bi-weekly",payment_frequency="Semi-monthly"),first_payment_date+(A855-1)*VLOOKUP(payment_frequency,periodic_table,2,0),EDATE(first_payment_date,(A855-1)*VLOOKUP(payment_frequency,periodic_table,2,0)))))</f>
        <v/>
      </c>
      <c r="C855" s="12" t="str">
        <f t="shared" si="73"/>
        <v/>
      </c>
      <c r="D855" s="27">
        <f t="shared" si="74"/>
        <v>0</v>
      </c>
      <c r="E855" s="28"/>
      <c r="F855" s="12" t="str">
        <f t="shared" si="75"/>
        <v/>
      </c>
      <c r="G855" s="12" t="str">
        <f t="shared" si="76"/>
        <v/>
      </c>
      <c r="H855" s="33" t="str">
        <f t="shared" si="77"/>
        <v/>
      </c>
    </row>
    <row r="856" spans="1:8" x14ac:dyDescent="0.25">
      <c r="A856" s="9" t="str">
        <f t="shared" si="78"/>
        <v/>
      </c>
      <c r="B856" s="10" t="str">
        <f>IF($D$10="End of the Period",IF(A856="","",IF(OR(payment_frequency="Weekly",payment_frequency="Bi-weekly",payment_frequency="Semi-monthly"),first_payment_date+A856*VLOOKUP(payment_frequency,periodic_table,2,0),EDATE(first_payment_date,A856*VLOOKUP(payment_frequency,periodic_table,2,0)))),IF(A856="","",IF(OR(payment_frequency="Weekly",payment_frequency="Bi-weekly",payment_frequency="Semi-monthly"),first_payment_date+(A856-1)*VLOOKUP(payment_frequency,periodic_table,2,0),EDATE(first_payment_date,(A856-1)*VLOOKUP(payment_frequency,periodic_table,2,0)))))</f>
        <v/>
      </c>
      <c r="C856" s="12" t="str">
        <f t="shared" ref="C856:C919" si="79">IF(A856="","",IF(H855&lt;payment,H855*(1+rate),payment))</f>
        <v/>
      </c>
      <c r="D856" s="27">
        <f t="shared" ref="D856:D919" si="80">IFERROR(IF(H855-C856&lt;$D$13,0,IF(A856=$D$15,$D$13,IF(A856&lt;$D$15,0,IF(MOD(A856-$D$15,$D$18)=0,$D$13,0)))),0)</f>
        <v>0</v>
      </c>
      <c r="E856" s="28"/>
      <c r="F856" s="12" t="str">
        <f t="shared" ref="F856:F919" si="81">IF(AND(payment_type=1,A856=1),0,IF(A856="","",H855*rate))</f>
        <v/>
      </c>
      <c r="G856" s="12" t="str">
        <f t="shared" si="76"/>
        <v/>
      </c>
      <c r="H856" s="33" t="str">
        <f t="shared" si="77"/>
        <v/>
      </c>
    </row>
    <row r="857" spans="1:8" x14ac:dyDescent="0.25">
      <c r="A857" s="9" t="str">
        <f t="shared" si="78"/>
        <v/>
      </c>
      <c r="B857" s="10" t="str">
        <f>IF($D$10="End of the Period",IF(A857="","",IF(OR(payment_frequency="Weekly",payment_frequency="Bi-weekly",payment_frequency="Semi-monthly"),first_payment_date+A857*VLOOKUP(payment_frequency,periodic_table,2,0),EDATE(first_payment_date,A857*VLOOKUP(payment_frequency,periodic_table,2,0)))),IF(A857="","",IF(OR(payment_frequency="Weekly",payment_frequency="Bi-weekly",payment_frequency="Semi-monthly"),first_payment_date+(A857-1)*VLOOKUP(payment_frequency,periodic_table,2,0),EDATE(first_payment_date,(A857-1)*VLOOKUP(payment_frequency,periodic_table,2,0)))))</f>
        <v/>
      </c>
      <c r="C857" s="12" t="str">
        <f t="shared" si="79"/>
        <v/>
      </c>
      <c r="D857" s="27">
        <f t="shared" si="80"/>
        <v>0</v>
      </c>
      <c r="E857" s="28"/>
      <c r="F857" s="12" t="str">
        <f t="shared" si="81"/>
        <v/>
      </c>
      <c r="G857" s="12" t="str">
        <f t="shared" ref="G857:G920" si="82">IF(A857="","",C857-F857+D857+E857)</f>
        <v/>
      </c>
      <c r="H857" s="33" t="str">
        <f t="shared" ref="H857:H920" si="83">IFERROR(IF(G857&lt;=0,"",H856-G857),"")</f>
        <v/>
      </c>
    </row>
    <row r="858" spans="1:8" x14ac:dyDescent="0.25">
      <c r="A858" s="9" t="str">
        <f t="shared" si="78"/>
        <v/>
      </c>
      <c r="B858" s="10" t="str">
        <f>IF($D$10="End of the Period",IF(A858="","",IF(OR(payment_frequency="Weekly",payment_frequency="Bi-weekly",payment_frequency="Semi-monthly"),first_payment_date+A858*VLOOKUP(payment_frequency,periodic_table,2,0),EDATE(first_payment_date,A858*VLOOKUP(payment_frequency,periodic_table,2,0)))),IF(A858="","",IF(OR(payment_frequency="Weekly",payment_frequency="Bi-weekly",payment_frequency="Semi-monthly"),first_payment_date+(A858-1)*VLOOKUP(payment_frequency,periodic_table,2,0),EDATE(first_payment_date,(A858-1)*VLOOKUP(payment_frequency,periodic_table,2,0)))))</f>
        <v/>
      </c>
      <c r="C858" s="12" t="str">
        <f t="shared" si="79"/>
        <v/>
      </c>
      <c r="D858" s="27">
        <f t="shared" si="80"/>
        <v>0</v>
      </c>
      <c r="E858" s="28"/>
      <c r="F858" s="12" t="str">
        <f t="shared" si="81"/>
        <v/>
      </c>
      <c r="G858" s="12" t="str">
        <f t="shared" si="82"/>
        <v/>
      </c>
      <c r="H858" s="33" t="str">
        <f t="shared" si="83"/>
        <v/>
      </c>
    </row>
    <row r="859" spans="1:8" x14ac:dyDescent="0.25">
      <c r="A859" s="9" t="str">
        <f t="shared" si="78"/>
        <v/>
      </c>
      <c r="B859" s="10" t="str">
        <f>IF($D$10="End of the Period",IF(A859="","",IF(OR(payment_frequency="Weekly",payment_frequency="Bi-weekly",payment_frequency="Semi-monthly"),first_payment_date+A859*VLOOKUP(payment_frequency,periodic_table,2,0),EDATE(first_payment_date,A859*VLOOKUP(payment_frequency,periodic_table,2,0)))),IF(A859="","",IF(OR(payment_frequency="Weekly",payment_frequency="Bi-weekly",payment_frequency="Semi-monthly"),first_payment_date+(A859-1)*VLOOKUP(payment_frequency,periodic_table,2,0),EDATE(first_payment_date,(A859-1)*VLOOKUP(payment_frequency,periodic_table,2,0)))))</f>
        <v/>
      </c>
      <c r="C859" s="12" t="str">
        <f t="shared" si="79"/>
        <v/>
      </c>
      <c r="D859" s="27">
        <f t="shared" si="80"/>
        <v>0</v>
      </c>
      <c r="E859" s="28"/>
      <c r="F859" s="12" t="str">
        <f t="shared" si="81"/>
        <v/>
      </c>
      <c r="G859" s="12" t="str">
        <f t="shared" si="82"/>
        <v/>
      </c>
      <c r="H859" s="33" t="str">
        <f t="shared" si="83"/>
        <v/>
      </c>
    </row>
    <row r="860" spans="1:8" x14ac:dyDescent="0.25">
      <c r="A860" s="9" t="str">
        <f t="shared" si="78"/>
        <v/>
      </c>
      <c r="B860" s="10" t="str">
        <f>IF($D$10="End of the Period",IF(A860="","",IF(OR(payment_frequency="Weekly",payment_frequency="Bi-weekly",payment_frequency="Semi-monthly"),first_payment_date+A860*VLOOKUP(payment_frequency,periodic_table,2,0),EDATE(first_payment_date,A860*VLOOKUP(payment_frequency,periodic_table,2,0)))),IF(A860="","",IF(OR(payment_frequency="Weekly",payment_frequency="Bi-weekly",payment_frequency="Semi-monthly"),first_payment_date+(A860-1)*VLOOKUP(payment_frequency,periodic_table,2,0),EDATE(first_payment_date,(A860-1)*VLOOKUP(payment_frequency,periodic_table,2,0)))))</f>
        <v/>
      </c>
      <c r="C860" s="12" t="str">
        <f t="shared" si="79"/>
        <v/>
      </c>
      <c r="D860" s="27">
        <f t="shared" si="80"/>
        <v>0</v>
      </c>
      <c r="E860" s="28"/>
      <c r="F860" s="12" t="str">
        <f t="shared" si="81"/>
        <v/>
      </c>
      <c r="G860" s="12" t="str">
        <f t="shared" si="82"/>
        <v/>
      </c>
      <c r="H860" s="33" t="str">
        <f t="shared" si="83"/>
        <v/>
      </c>
    </row>
    <row r="861" spans="1:8" x14ac:dyDescent="0.25">
      <c r="A861" s="9" t="str">
        <f t="shared" si="78"/>
        <v/>
      </c>
      <c r="B861" s="10" t="str">
        <f>IF($D$10="End of the Period",IF(A861="","",IF(OR(payment_frequency="Weekly",payment_frequency="Bi-weekly",payment_frequency="Semi-monthly"),first_payment_date+A861*VLOOKUP(payment_frequency,periodic_table,2,0),EDATE(first_payment_date,A861*VLOOKUP(payment_frequency,periodic_table,2,0)))),IF(A861="","",IF(OR(payment_frequency="Weekly",payment_frequency="Bi-weekly",payment_frequency="Semi-monthly"),first_payment_date+(A861-1)*VLOOKUP(payment_frequency,periodic_table,2,0),EDATE(first_payment_date,(A861-1)*VLOOKUP(payment_frequency,periodic_table,2,0)))))</f>
        <v/>
      </c>
      <c r="C861" s="12" t="str">
        <f t="shared" si="79"/>
        <v/>
      </c>
      <c r="D861" s="27">
        <f t="shared" si="80"/>
        <v>0</v>
      </c>
      <c r="E861" s="28"/>
      <c r="F861" s="12" t="str">
        <f t="shared" si="81"/>
        <v/>
      </c>
      <c r="G861" s="12" t="str">
        <f t="shared" si="82"/>
        <v/>
      </c>
      <c r="H861" s="33" t="str">
        <f t="shared" si="83"/>
        <v/>
      </c>
    </row>
    <row r="862" spans="1:8" x14ac:dyDescent="0.25">
      <c r="A862" s="9" t="str">
        <f t="shared" si="78"/>
        <v/>
      </c>
      <c r="B862" s="10" t="str">
        <f>IF($D$10="End of the Period",IF(A862="","",IF(OR(payment_frequency="Weekly",payment_frequency="Bi-weekly",payment_frequency="Semi-monthly"),first_payment_date+A862*VLOOKUP(payment_frequency,periodic_table,2,0),EDATE(first_payment_date,A862*VLOOKUP(payment_frequency,periodic_table,2,0)))),IF(A862="","",IF(OR(payment_frequency="Weekly",payment_frequency="Bi-weekly",payment_frequency="Semi-monthly"),first_payment_date+(A862-1)*VLOOKUP(payment_frequency,periodic_table,2,0),EDATE(first_payment_date,(A862-1)*VLOOKUP(payment_frequency,periodic_table,2,0)))))</f>
        <v/>
      </c>
      <c r="C862" s="12" t="str">
        <f t="shared" si="79"/>
        <v/>
      </c>
      <c r="D862" s="27">
        <f t="shared" si="80"/>
        <v>0</v>
      </c>
      <c r="E862" s="28"/>
      <c r="F862" s="12" t="str">
        <f t="shared" si="81"/>
        <v/>
      </c>
      <c r="G862" s="12" t="str">
        <f t="shared" si="82"/>
        <v/>
      </c>
      <c r="H862" s="33" t="str">
        <f t="shared" si="83"/>
        <v/>
      </c>
    </row>
    <row r="863" spans="1:8" x14ac:dyDescent="0.25">
      <c r="A863" s="9" t="str">
        <f t="shared" si="78"/>
        <v/>
      </c>
      <c r="B863" s="10" t="str">
        <f>IF($D$10="End of the Period",IF(A863="","",IF(OR(payment_frequency="Weekly",payment_frequency="Bi-weekly",payment_frequency="Semi-monthly"),first_payment_date+A863*VLOOKUP(payment_frequency,periodic_table,2,0),EDATE(first_payment_date,A863*VLOOKUP(payment_frequency,periodic_table,2,0)))),IF(A863="","",IF(OR(payment_frequency="Weekly",payment_frequency="Bi-weekly",payment_frequency="Semi-monthly"),first_payment_date+(A863-1)*VLOOKUP(payment_frequency,periodic_table,2,0),EDATE(first_payment_date,(A863-1)*VLOOKUP(payment_frequency,periodic_table,2,0)))))</f>
        <v/>
      </c>
      <c r="C863" s="12" t="str">
        <f t="shared" si="79"/>
        <v/>
      </c>
      <c r="D863" s="27">
        <f t="shared" si="80"/>
        <v>0</v>
      </c>
      <c r="E863" s="28"/>
      <c r="F863" s="12" t="str">
        <f t="shared" si="81"/>
        <v/>
      </c>
      <c r="G863" s="12" t="str">
        <f t="shared" si="82"/>
        <v/>
      </c>
      <c r="H863" s="33" t="str">
        <f t="shared" si="83"/>
        <v/>
      </c>
    </row>
    <row r="864" spans="1:8" x14ac:dyDescent="0.25">
      <c r="A864" s="9" t="str">
        <f t="shared" si="78"/>
        <v/>
      </c>
      <c r="B864" s="10" t="str">
        <f>IF($D$10="End of the Period",IF(A864="","",IF(OR(payment_frequency="Weekly",payment_frequency="Bi-weekly",payment_frequency="Semi-monthly"),first_payment_date+A864*VLOOKUP(payment_frequency,periodic_table,2,0),EDATE(first_payment_date,A864*VLOOKUP(payment_frequency,periodic_table,2,0)))),IF(A864="","",IF(OR(payment_frequency="Weekly",payment_frequency="Bi-weekly",payment_frequency="Semi-monthly"),first_payment_date+(A864-1)*VLOOKUP(payment_frequency,periodic_table,2,0),EDATE(first_payment_date,(A864-1)*VLOOKUP(payment_frequency,periodic_table,2,0)))))</f>
        <v/>
      </c>
      <c r="C864" s="12" t="str">
        <f t="shared" si="79"/>
        <v/>
      </c>
      <c r="D864" s="27">
        <f t="shared" si="80"/>
        <v>0</v>
      </c>
      <c r="E864" s="28"/>
      <c r="F864" s="12" t="str">
        <f t="shared" si="81"/>
        <v/>
      </c>
      <c r="G864" s="12" t="str">
        <f t="shared" si="82"/>
        <v/>
      </c>
      <c r="H864" s="33" t="str">
        <f t="shared" si="83"/>
        <v/>
      </c>
    </row>
    <row r="865" spans="1:8" x14ac:dyDescent="0.25">
      <c r="A865" s="9" t="str">
        <f t="shared" si="78"/>
        <v/>
      </c>
      <c r="B865" s="10" t="str">
        <f>IF($D$10="End of the Period",IF(A865="","",IF(OR(payment_frequency="Weekly",payment_frequency="Bi-weekly",payment_frequency="Semi-monthly"),first_payment_date+A865*VLOOKUP(payment_frequency,periodic_table,2,0),EDATE(first_payment_date,A865*VLOOKUP(payment_frequency,periodic_table,2,0)))),IF(A865="","",IF(OR(payment_frequency="Weekly",payment_frequency="Bi-weekly",payment_frequency="Semi-monthly"),first_payment_date+(A865-1)*VLOOKUP(payment_frequency,periodic_table,2,0),EDATE(first_payment_date,(A865-1)*VLOOKUP(payment_frequency,periodic_table,2,0)))))</f>
        <v/>
      </c>
      <c r="C865" s="12" t="str">
        <f t="shared" si="79"/>
        <v/>
      </c>
      <c r="D865" s="27">
        <f t="shared" si="80"/>
        <v>0</v>
      </c>
      <c r="E865" s="28"/>
      <c r="F865" s="12" t="str">
        <f t="shared" si="81"/>
        <v/>
      </c>
      <c r="G865" s="12" t="str">
        <f t="shared" si="82"/>
        <v/>
      </c>
      <c r="H865" s="33" t="str">
        <f t="shared" si="83"/>
        <v/>
      </c>
    </row>
    <row r="866" spans="1:8" x14ac:dyDescent="0.25">
      <c r="A866" s="9" t="str">
        <f t="shared" si="78"/>
        <v/>
      </c>
      <c r="B866" s="10" t="str">
        <f>IF($D$10="End of the Period",IF(A866="","",IF(OR(payment_frequency="Weekly",payment_frequency="Bi-weekly",payment_frequency="Semi-monthly"),first_payment_date+A866*VLOOKUP(payment_frequency,periodic_table,2,0),EDATE(first_payment_date,A866*VLOOKUP(payment_frequency,periodic_table,2,0)))),IF(A866="","",IF(OR(payment_frequency="Weekly",payment_frequency="Bi-weekly",payment_frequency="Semi-monthly"),first_payment_date+(A866-1)*VLOOKUP(payment_frequency,periodic_table,2,0),EDATE(first_payment_date,(A866-1)*VLOOKUP(payment_frequency,periodic_table,2,0)))))</f>
        <v/>
      </c>
      <c r="C866" s="12" t="str">
        <f t="shared" si="79"/>
        <v/>
      </c>
      <c r="D866" s="27">
        <f t="shared" si="80"/>
        <v>0</v>
      </c>
      <c r="E866" s="28"/>
      <c r="F866" s="12" t="str">
        <f t="shared" si="81"/>
        <v/>
      </c>
      <c r="G866" s="12" t="str">
        <f t="shared" si="82"/>
        <v/>
      </c>
      <c r="H866" s="33" t="str">
        <f t="shared" si="83"/>
        <v/>
      </c>
    </row>
    <row r="867" spans="1:8" x14ac:dyDescent="0.25">
      <c r="A867" s="9" t="str">
        <f t="shared" si="78"/>
        <v/>
      </c>
      <c r="B867" s="10" t="str">
        <f>IF($D$10="End of the Period",IF(A867="","",IF(OR(payment_frequency="Weekly",payment_frequency="Bi-weekly",payment_frequency="Semi-monthly"),first_payment_date+A867*VLOOKUP(payment_frequency,periodic_table,2,0),EDATE(first_payment_date,A867*VLOOKUP(payment_frequency,periodic_table,2,0)))),IF(A867="","",IF(OR(payment_frequency="Weekly",payment_frequency="Bi-weekly",payment_frequency="Semi-monthly"),first_payment_date+(A867-1)*VLOOKUP(payment_frequency,periodic_table,2,0),EDATE(first_payment_date,(A867-1)*VLOOKUP(payment_frequency,periodic_table,2,0)))))</f>
        <v/>
      </c>
      <c r="C867" s="12" t="str">
        <f t="shared" si="79"/>
        <v/>
      </c>
      <c r="D867" s="27">
        <f t="shared" si="80"/>
        <v>0</v>
      </c>
      <c r="E867" s="28"/>
      <c r="F867" s="12" t="str">
        <f t="shared" si="81"/>
        <v/>
      </c>
      <c r="G867" s="12" t="str">
        <f t="shared" si="82"/>
        <v/>
      </c>
      <c r="H867" s="33" t="str">
        <f t="shared" si="83"/>
        <v/>
      </c>
    </row>
    <row r="868" spans="1:8" x14ac:dyDescent="0.25">
      <c r="A868" s="9" t="str">
        <f t="shared" si="78"/>
        <v/>
      </c>
      <c r="B868" s="10" t="str">
        <f>IF($D$10="End of the Period",IF(A868="","",IF(OR(payment_frequency="Weekly",payment_frequency="Bi-weekly",payment_frequency="Semi-monthly"),first_payment_date+A868*VLOOKUP(payment_frequency,periodic_table,2,0),EDATE(first_payment_date,A868*VLOOKUP(payment_frequency,periodic_table,2,0)))),IF(A868="","",IF(OR(payment_frequency="Weekly",payment_frequency="Bi-weekly",payment_frequency="Semi-monthly"),first_payment_date+(A868-1)*VLOOKUP(payment_frequency,periodic_table,2,0),EDATE(first_payment_date,(A868-1)*VLOOKUP(payment_frequency,periodic_table,2,0)))))</f>
        <v/>
      </c>
      <c r="C868" s="12" t="str">
        <f t="shared" si="79"/>
        <v/>
      </c>
      <c r="D868" s="27">
        <f t="shared" si="80"/>
        <v>0</v>
      </c>
      <c r="E868" s="28"/>
      <c r="F868" s="12" t="str">
        <f t="shared" si="81"/>
        <v/>
      </c>
      <c r="G868" s="12" t="str">
        <f t="shared" si="82"/>
        <v/>
      </c>
      <c r="H868" s="33" t="str">
        <f t="shared" si="83"/>
        <v/>
      </c>
    </row>
    <row r="869" spans="1:8" x14ac:dyDescent="0.25">
      <c r="A869" s="9" t="str">
        <f t="shared" si="78"/>
        <v/>
      </c>
      <c r="B869" s="10" t="str">
        <f>IF($D$10="End of the Period",IF(A869="","",IF(OR(payment_frequency="Weekly",payment_frequency="Bi-weekly",payment_frequency="Semi-monthly"),first_payment_date+A869*VLOOKUP(payment_frequency,periodic_table,2,0),EDATE(first_payment_date,A869*VLOOKUP(payment_frequency,periodic_table,2,0)))),IF(A869="","",IF(OR(payment_frequency="Weekly",payment_frequency="Bi-weekly",payment_frequency="Semi-monthly"),first_payment_date+(A869-1)*VLOOKUP(payment_frequency,periodic_table,2,0),EDATE(first_payment_date,(A869-1)*VLOOKUP(payment_frequency,periodic_table,2,0)))))</f>
        <v/>
      </c>
      <c r="C869" s="12" t="str">
        <f t="shared" si="79"/>
        <v/>
      </c>
      <c r="D869" s="27">
        <f t="shared" si="80"/>
        <v>0</v>
      </c>
      <c r="E869" s="28"/>
      <c r="F869" s="12" t="str">
        <f t="shared" si="81"/>
        <v/>
      </c>
      <c r="G869" s="12" t="str">
        <f t="shared" si="82"/>
        <v/>
      </c>
      <c r="H869" s="33" t="str">
        <f t="shared" si="83"/>
        <v/>
      </c>
    </row>
    <row r="870" spans="1:8" x14ac:dyDescent="0.25">
      <c r="A870" s="9" t="str">
        <f t="shared" si="78"/>
        <v/>
      </c>
      <c r="B870" s="10" t="str">
        <f>IF($D$10="End of the Period",IF(A870="","",IF(OR(payment_frequency="Weekly",payment_frequency="Bi-weekly",payment_frequency="Semi-monthly"),first_payment_date+A870*VLOOKUP(payment_frequency,periodic_table,2,0),EDATE(first_payment_date,A870*VLOOKUP(payment_frequency,periodic_table,2,0)))),IF(A870="","",IF(OR(payment_frequency="Weekly",payment_frequency="Bi-weekly",payment_frequency="Semi-monthly"),first_payment_date+(A870-1)*VLOOKUP(payment_frequency,periodic_table,2,0),EDATE(first_payment_date,(A870-1)*VLOOKUP(payment_frequency,periodic_table,2,0)))))</f>
        <v/>
      </c>
      <c r="C870" s="12" t="str">
        <f t="shared" si="79"/>
        <v/>
      </c>
      <c r="D870" s="27">
        <f t="shared" si="80"/>
        <v>0</v>
      </c>
      <c r="E870" s="28"/>
      <c r="F870" s="12" t="str">
        <f t="shared" si="81"/>
        <v/>
      </c>
      <c r="G870" s="12" t="str">
        <f t="shared" si="82"/>
        <v/>
      </c>
      <c r="H870" s="33" t="str">
        <f t="shared" si="83"/>
        <v/>
      </c>
    </row>
    <row r="871" spans="1:8" x14ac:dyDescent="0.25">
      <c r="A871" s="9" t="str">
        <f t="shared" si="78"/>
        <v/>
      </c>
      <c r="B871" s="10" t="str">
        <f>IF($D$10="End of the Period",IF(A871="","",IF(OR(payment_frequency="Weekly",payment_frequency="Bi-weekly",payment_frequency="Semi-monthly"),first_payment_date+A871*VLOOKUP(payment_frequency,periodic_table,2,0),EDATE(first_payment_date,A871*VLOOKUP(payment_frequency,periodic_table,2,0)))),IF(A871="","",IF(OR(payment_frequency="Weekly",payment_frequency="Bi-weekly",payment_frequency="Semi-monthly"),first_payment_date+(A871-1)*VLOOKUP(payment_frequency,periodic_table,2,0),EDATE(first_payment_date,(A871-1)*VLOOKUP(payment_frequency,periodic_table,2,0)))))</f>
        <v/>
      </c>
      <c r="C871" s="12" t="str">
        <f t="shared" si="79"/>
        <v/>
      </c>
      <c r="D871" s="27">
        <f t="shared" si="80"/>
        <v>0</v>
      </c>
      <c r="E871" s="28"/>
      <c r="F871" s="12" t="str">
        <f t="shared" si="81"/>
        <v/>
      </c>
      <c r="G871" s="12" t="str">
        <f t="shared" si="82"/>
        <v/>
      </c>
      <c r="H871" s="33" t="str">
        <f t="shared" si="83"/>
        <v/>
      </c>
    </row>
    <row r="872" spans="1:8" x14ac:dyDescent="0.25">
      <c r="A872" s="9" t="str">
        <f t="shared" si="78"/>
        <v/>
      </c>
      <c r="B872" s="10" t="str">
        <f>IF($D$10="End of the Period",IF(A872="","",IF(OR(payment_frequency="Weekly",payment_frequency="Bi-weekly",payment_frequency="Semi-monthly"),first_payment_date+A872*VLOOKUP(payment_frequency,periodic_table,2,0),EDATE(first_payment_date,A872*VLOOKUP(payment_frequency,periodic_table,2,0)))),IF(A872="","",IF(OR(payment_frequency="Weekly",payment_frequency="Bi-weekly",payment_frequency="Semi-monthly"),first_payment_date+(A872-1)*VLOOKUP(payment_frequency,periodic_table,2,0),EDATE(first_payment_date,(A872-1)*VLOOKUP(payment_frequency,periodic_table,2,0)))))</f>
        <v/>
      </c>
      <c r="C872" s="12" t="str">
        <f t="shared" si="79"/>
        <v/>
      </c>
      <c r="D872" s="27">
        <f t="shared" si="80"/>
        <v>0</v>
      </c>
      <c r="E872" s="28"/>
      <c r="F872" s="12" t="str">
        <f t="shared" si="81"/>
        <v/>
      </c>
      <c r="G872" s="12" t="str">
        <f t="shared" si="82"/>
        <v/>
      </c>
      <c r="H872" s="33" t="str">
        <f t="shared" si="83"/>
        <v/>
      </c>
    </row>
    <row r="873" spans="1:8" x14ac:dyDescent="0.25">
      <c r="A873" s="9" t="str">
        <f t="shared" si="78"/>
        <v/>
      </c>
      <c r="B873" s="10" t="str">
        <f>IF($D$10="End of the Period",IF(A873="","",IF(OR(payment_frequency="Weekly",payment_frequency="Bi-weekly",payment_frequency="Semi-monthly"),first_payment_date+A873*VLOOKUP(payment_frequency,periodic_table,2,0),EDATE(first_payment_date,A873*VLOOKUP(payment_frequency,periodic_table,2,0)))),IF(A873="","",IF(OR(payment_frequency="Weekly",payment_frequency="Bi-weekly",payment_frequency="Semi-monthly"),first_payment_date+(A873-1)*VLOOKUP(payment_frequency,periodic_table,2,0),EDATE(first_payment_date,(A873-1)*VLOOKUP(payment_frequency,periodic_table,2,0)))))</f>
        <v/>
      </c>
      <c r="C873" s="12" t="str">
        <f t="shared" si="79"/>
        <v/>
      </c>
      <c r="D873" s="27">
        <f t="shared" si="80"/>
        <v>0</v>
      </c>
      <c r="E873" s="28"/>
      <c r="F873" s="12" t="str">
        <f t="shared" si="81"/>
        <v/>
      </c>
      <c r="G873" s="12" t="str">
        <f t="shared" si="82"/>
        <v/>
      </c>
      <c r="H873" s="33" t="str">
        <f t="shared" si="83"/>
        <v/>
      </c>
    </row>
    <row r="874" spans="1:8" x14ac:dyDescent="0.25">
      <c r="A874" s="9" t="str">
        <f t="shared" si="78"/>
        <v/>
      </c>
      <c r="B874" s="10" t="str">
        <f>IF($D$10="End of the Period",IF(A874="","",IF(OR(payment_frequency="Weekly",payment_frequency="Bi-weekly",payment_frequency="Semi-monthly"),first_payment_date+A874*VLOOKUP(payment_frequency,periodic_table,2,0),EDATE(first_payment_date,A874*VLOOKUP(payment_frequency,periodic_table,2,0)))),IF(A874="","",IF(OR(payment_frequency="Weekly",payment_frequency="Bi-weekly",payment_frequency="Semi-monthly"),first_payment_date+(A874-1)*VLOOKUP(payment_frequency,periodic_table,2,0),EDATE(first_payment_date,(A874-1)*VLOOKUP(payment_frequency,periodic_table,2,0)))))</f>
        <v/>
      </c>
      <c r="C874" s="12" t="str">
        <f t="shared" si="79"/>
        <v/>
      </c>
      <c r="D874" s="27">
        <f t="shared" si="80"/>
        <v>0</v>
      </c>
      <c r="E874" s="28"/>
      <c r="F874" s="12" t="str">
        <f t="shared" si="81"/>
        <v/>
      </c>
      <c r="G874" s="12" t="str">
        <f t="shared" si="82"/>
        <v/>
      </c>
      <c r="H874" s="33" t="str">
        <f t="shared" si="83"/>
        <v/>
      </c>
    </row>
    <row r="875" spans="1:8" x14ac:dyDescent="0.25">
      <c r="A875" s="9" t="str">
        <f t="shared" si="78"/>
        <v/>
      </c>
      <c r="B875" s="10" t="str">
        <f>IF($D$10="End of the Period",IF(A875="","",IF(OR(payment_frequency="Weekly",payment_frequency="Bi-weekly",payment_frequency="Semi-monthly"),first_payment_date+A875*VLOOKUP(payment_frequency,periodic_table,2,0),EDATE(first_payment_date,A875*VLOOKUP(payment_frequency,periodic_table,2,0)))),IF(A875="","",IF(OR(payment_frequency="Weekly",payment_frequency="Bi-weekly",payment_frequency="Semi-monthly"),first_payment_date+(A875-1)*VLOOKUP(payment_frequency,periodic_table,2,0),EDATE(first_payment_date,(A875-1)*VLOOKUP(payment_frequency,periodic_table,2,0)))))</f>
        <v/>
      </c>
      <c r="C875" s="12" t="str">
        <f t="shared" si="79"/>
        <v/>
      </c>
      <c r="D875" s="27">
        <f t="shared" si="80"/>
        <v>0</v>
      </c>
      <c r="E875" s="28"/>
      <c r="F875" s="12" t="str">
        <f t="shared" si="81"/>
        <v/>
      </c>
      <c r="G875" s="12" t="str">
        <f t="shared" si="82"/>
        <v/>
      </c>
      <c r="H875" s="33" t="str">
        <f t="shared" si="83"/>
        <v/>
      </c>
    </row>
    <row r="876" spans="1:8" x14ac:dyDescent="0.25">
      <c r="A876" s="9" t="str">
        <f t="shared" si="78"/>
        <v/>
      </c>
      <c r="B876" s="10" t="str">
        <f>IF($D$10="End of the Period",IF(A876="","",IF(OR(payment_frequency="Weekly",payment_frequency="Bi-weekly",payment_frequency="Semi-monthly"),first_payment_date+A876*VLOOKUP(payment_frequency,periodic_table,2,0),EDATE(first_payment_date,A876*VLOOKUP(payment_frequency,periodic_table,2,0)))),IF(A876="","",IF(OR(payment_frequency="Weekly",payment_frequency="Bi-weekly",payment_frequency="Semi-monthly"),first_payment_date+(A876-1)*VLOOKUP(payment_frequency,periodic_table,2,0),EDATE(first_payment_date,(A876-1)*VLOOKUP(payment_frequency,periodic_table,2,0)))))</f>
        <v/>
      </c>
      <c r="C876" s="12" t="str">
        <f t="shared" si="79"/>
        <v/>
      </c>
      <c r="D876" s="27">
        <f t="shared" si="80"/>
        <v>0</v>
      </c>
      <c r="E876" s="28"/>
      <c r="F876" s="12" t="str">
        <f t="shared" si="81"/>
        <v/>
      </c>
      <c r="G876" s="12" t="str">
        <f t="shared" si="82"/>
        <v/>
      </c>
      <c r="H876" s="33" t="str">
        <f t="shared" si="83"/>
        <v/>
      </c>
    </row>
    <row r="877" spans="1:8" x14ac:dyDescent="0.25">
      <c r="A877" s="9" t="str">
        <f t="shared" si="78"/>
        <v/>
      </c>
      <c r="B877" s="10" t="str">
        <f>IF($D$10="End of the Period",IF(A877="","",IF(OR(payment_frequency="Weekly",payment_frequency="Bi-weekly",payment_frequency="Semi-monthly"),first_payment_date+A877*VLOOKUP(payment_frequency,periodic_table,2,0),EDATE(first_payment_date,A877*VLOOKUP(payment_frequency,periodic_table,2,0)))),IF(A877="","",IF(OR(payment_frequency="Weekly",payment_frequency="Bi-weekly",payment_frequency="Semi-monthly"),first_payment_date+(A877-1)*VLOOKUP(payment_frequency,periodic_table,2,0),EDATE(first_payment_date,(A877-1)*VLOOKUP(payment_frequency,periodic_table,2,0)))))</f>
        <v/>
      </c>
      <c r="C877" s="12" t="str">
        <f t="shared" si="79"/>
        <v/>
      </c>
      <c r="D877" s="27">
        <f t="shared" si="80"/>
        <v>0</v>
      </c>
      <c r="E877" s="28"/>
      <c r="F877" s="12" t="str">
        <f t="shared" si="81"/>
        <v/>
      </c>
      <c r="G877" s="12" t="str">
        <f t="shared" si="82"/>
        <v/>
      </c>
      <c r="H877" s="33" t="str">
        <f t="shared" si="83"/>
        <v/>
      </c>
    </row>
    <row r="878" spans="1:8" x14ac:dyDescent="0.25">
      <c r="A878" s="9" t="str">
        <f t="shared" si="78"/>
        <v/>
      </c>
      <c r="B878" s="10" t="str">
        <f>IF($D$10="End of the Period",IF(A878="","",IF(OR(payment_frequency="Weekly",payment_frequency="Bi-weekly",payment_frequency="Semi-monthly"),first_payment_date+A878*VLOOKUP(payment_frequency,periodic_table,2,0),EDATE(first_payment_date,A878*VLOOKUP(payment_frequency,periodic_table,2,0)))),IF(A878="","",IF(OR(payment_frequency="Weekly",payment_frequency="Bi-weekly",payment_frequency="Semi-monthly"),first_payment_date+(A878-1)*VLOOKUP(payment_frequency,periodic_table,2,0),EDATE(first_payment_date,(A878-1)*VLOOKUP(payment_frequency,periodic_table,2,0)))))</f>
        <v/>
      </c>
      <c r="C878" s="12" t="str">
        <f t="shared" si="79"/>
        <v/>
      </c>
      <c r="D878" s="27">
        <f t="shared" si="80"/>
        <v>0</v>
      </c>
      <c r="E878" s="28"/>
      <c r="F878" s="12" t="str">
        <f t="shared" si="81"/>
        <v/>
      </c>
      <c r="G878" s="12" t="str">
        <f t="shared" si="82"/>
        <v/>
      </c>
      <c r="H878" s="33" t="str">
        <f t="shared" si="83"/>
        <v/>
      </c>
    </row>
    <row r="879" spans="1:8" x14ac:dyDescent="0.25">
      <c r="A879" s="9" t="str">
        <f t="shared" ref="A879:A942" si="84">IFERROR(IF(H878&lt;=0,"",A878+1),"")</f>
        <v/>
      </c>
      <c r="B879" s="10" t="str">
        <f>IF($D$10="End of the Period",IF(A879="","",IF(OR(payment_frequency="Weekly",payment_frequency="Bi-weekly",payment_frequency="Semi-monthly"),first_payment_date+A879*VLOOKUP(payment_frequency,periodic_table,2,0),EDATE(first_payment_date,A879*VLOOKUP(payment_frequency,periodic_table,2,0)))),IF(A879="","",IF(OR(payment_frequency="Weekly",payment_frequency="Bi-weekly",payment_frequency="Semi-monthly"),first_payment_date+(A879-1)*VLOOKUP(payment_frequency,periodic_table,2,0),EDATE(first_payment_date,(A879-1)*VLOOKUP(payment_frequency,periodic_table,2,0)))))</f>
        <v/>
      </c>
      <c r="C879" s="12" t="str">
        <f t="shared" si="79"/>
        <v/>
      </c>
      <c r="D879" s="27">
        <f t="shared" si="80"/>
        <v>0</v>
      </c>
      <c r="E879" s="28"/>
      <c r="F879" s="12" t="str">
        <f t="shared" si="81"/>
        <v/>
      </c>
      <c r="G879" s="12" t="str">
        <f t="shared" si="82"/>
        <v/>
      </c>
      <c r="H879" s="33" t="str">
        <f t="shared" si="83"/>
        <v/>
      </c>
    </row>
    <row r="880" spans="1:8" x14ac:dyDescent="0.25">
      <c r="A880" s="9" t="str">
        <f t="shared" si="84"/>
        <v/>
      </c>
      <c r="B880" s="10" t="str">
        <f>IF($D$10="End of the Period",IF(A880="","",IF(OR(payment_frequency="Weekly",payment_frequency="Bi-weekly",payment_frequency="Semi-monthly"),first_payment_date+A880*VLOOKUP(payment_frequency,periodic_table,2,0),EDATE(first_payment_date,A880*VLOOKUP(payment_frequency,periodic_table,2,0)))),IF(A880="","",IF(OR(payment_frequency="Weekly",payment_frequency="Bi-weekly",payment_frequency="Semi-monthly"),first_payment_date+(A880-1)*VLOOKUP(payment_frequency,periodic_table,2,0),EDATE(first_payment_date,(A880-1)*VLOOKUP(payment_frequency,periodic_table,2,0)))))</f>
        <v/>
      </c>
      <c r="C880" s="12" t="str">
        <f t="shared" si="79"/>
        <v/>
      </c>
      <c r="D880" s="27">
        <f t="shared" si="80"/>
        <v>0</v>
      </c>
      <c r="E880" s="28"/>
      <c r="F880" s="12" t="str">
        <f t="shared" si="81"/>
        <v/>
      </c>
      <c r="G880" s="12" t="str">
        <f t="shared" si="82"/>
        <v/>
      </c>
      <c r="H880" s="33" t="str">
        <f t="shared" si="83"/>
        <v/>
      </c>
    </row>
    <row r="881" spans="1:8" x14ac:dyDescent="0.25">
      <c r="A881" s="9" t="str">
        <f t="shared" si="84"/>
        <v/>
      </c>
      <c r="B881" s="10" t="str">
        <f>IF($D$10="End of the Period",IF(A881="","",IF(OR(payment_frequency="Weekly",payment_frequency="Bi-weekly",payment_frequency="Semi-monthly"),first_payment_date+A881*VLOOKUP(payment_frequency,periodic_table,2,0),EDATE(first_payment_date,A881*VLOOKUP(payment_frequency,periodic_table,2,0)))),IF(A881="","",IF(OR(payment_frequency="Weekly",payment_frequency="Bi-weekly",payment_frequency="Semi-monthly"),first_payment_date+(A881-1)*VLOOKUP(payment_frequency,periodic_table,2,0),EDATE(first_payment_date,(A881-1)*VLOOKUP(payment_frequency,periodic_table,2,0)))))</f>
        <v/>
      </c>
      <c r="C881" s="12" t="str">
        <f t="shared" si="79"/>
        <v/>
      </c>
      <c r="D881" s="27">
        <f t="shared" si="80"/>
        <v>0</v>
      </c>
      <c r="E881" s="28"/>
      <c r="F881" s="12" t="str">
        <f t="shared" si="81"/>
        <v/>
      </c>
      <c r="G881" s="12" t="str">
        <f t="shared" si="82"/>
        <v/>
      </c>
      <c r="H881" s="33" t="str">
        <f t="shared" si="83"/>
        <v/>
      </c>
    </row>
    <row r="882" spans="1:8" x14ac:dyDescent="0.25">
      <c r="A882" s="9" t="str">
        <f t="shared" si="84"/>
        <v/>
      </c>
      <c r="B882" s="10" t="str">
        <f>IF($D$10="End of the Period",IF(A882="","",IF(OR(payment_frequency="Weekly",payment_frequency="Bi-weekly",payment_frequency="Semi-monthly"),first_payment_date+A882*VLOOKUP(payment_frequency,periodic_table,2,0),EDATE(first_payment_date,A882*VLOOKUP(payment_frequency,periodic_table,2,0)))),IF(A882="","",IF(OR(payment_frequency="Weekly",payment_frequency="Bi-weekly",payment_frequency="Semi-monthly"),first_payment_date+(A882-1)*VLOOKUP(payment_frequency,periodic_table,2,0),EDATE(first_payment_date,(A882-1)*VLOOKUP(payment_frequency,periodic_table,2,0)))))</f>
        <v/>
      </c>
      <c r="C882" s="12" t="str">
        <f t="shared" si="79"/>
        <v/>
      </c>
      <c r="D882" s="27">
        <f t="shared" si="80"/>
        <v>0</v>
      </c>
      <c r="E882" s="28"/>
      <c r="F882" s="12" t="str">
        <f t="shared" si="81"/>
        <v/>
      </c>
      <c r="G882" s="12" t="str">
        <f t="shared" si="82"/>
        <v/>
      </c>
      <c r="H882" s="33" t="str">
        <f t="shared" si="83"/>
        <v/>
      </c>
    </row>
    <row r="883" spans="1:8" x14ac:dyDescent="0.25">
      <c r="A883" s="9" t="str">
        <f t="shared" si="84"/>
        <v/>
      </c>
      <c r="B883" s="10" t="str">
        <f>IF($D$10="End of the Period",IF(A883="","",IF(OR(payment_frequency="Weekly",payment_frequency="Bi-weekly",payment_frequency="Semi-monthly"),first_payment_date+A883*VLOOKUP(payment_frequency,periodic_table,2,0),EDATE(first_payment_date,A883*VLOOKUP(payment_frequency,periodic_table,2,0)))),IF(A883="","",IF(OR(payment_frequency="Weekly",payment_frequency="Bi-weekly",payment_frequency="Semi-monthly"),first_payment_date+(A883-1)*VLOOKUP(payment_frequency,periodic_table,2,0),EDATE(first_payment_date,(A883-1)*VLOOKUP(payment_frequency,periodic_table,2,0)))))</f>
        <v/>
      </c>
      <c r="C883" s="12" t="str">
        <f t="shared" si="79"/>
        <v/>
      </c>
      <c r="D883" s="27">
        <f t="shared" si="80"/>
        <v>0</v>
      </c>
      <c r="E883" s="28"/>
      <c r="F883" s="12" t="str">
        <f t="shared" si="81"/>
        <v/>
      </c>
      <c r="G883" s="12" t="str">
        <f t="shared" si="82"/>
        <v/>
      </c>
      <c r="H883" s="33" t="str">
        <f t="shared" si="83"/>
        <v/>
      </c>
    </row>
    <row r="884" spans="1:8" x14ac:dyDescent="0.25">
      <c r="A884" s="9" t="str">
        <f t="shared" si="84"/>
        <v/>
      </c>
      <c r="B884" s="10" t="str">
        <f>IF($D$10="End of the Period",IF(A884="","",IF(OR(payment_frequency="Weekly",payment_frequency="Bi-weekly",payment_frequency="Semi-monthly"),first_payment_date+A884*VLOOKUP(payment_frequency,periodic_table,2,0),EDATE(first_payment_date,A884*VLOOKUP(payment_frequency,periodic_table,2,0)))),IF(A884="","",IF(OR(payment_frequency="Weekly",payment_frequency="Bi-weekly",payment_frequency="Semi-monthly"),first_payment_date+(A884-1)*VLOOKUP(payment_frequency,periodic_table,2,0),EDATE(first_payment_date,(A884-1)*VLOOKUP(payment_frequency,periodic_table,2,0)))))</f>
        <v/>
      </c>
      <c r="C884" s="12" t="str">
        <f t="shared" si="79"/>
        <v/>
      </c>
      <c r="D884" s="27">
        <f t="shared" si="80"/>
        <v>0</v>
      </c>
      <c r="E884" s="28"/>
      <c r="F884" s="12" t="str">
        <f t="shared" si="81"/>
        <v/>
      </c>
      <c r="G884" s="12" t="str">
        <f t="shared" si="82"/>
        <v/>
      </c>
      <c r="H884" s="33" t="str">
        <f t="shared" si="83"/>
        <v/>
      </c>
    </row>
    <row r="885" spans="1:8" x14ac:dyDescent="0.25">
      <c r="A885" s="9" t="str">
        <f t="shared" si="84"/>
        <v/>
      </c>
      <c r="B885" s="10" t="str">
        <f>IF($D$10="End of the Period",IF(A885="","",IF(OR(payment_frequency="Weekly",payment_frequency="Bi-weekly",payment_frequency="Semi-monthly"),first_payment_date+A885*VLOOKUP(payment_frequency,periodic_table,2,0),EDATE(first_payment_date,A885*VLOOKUP(payment_frequency,periodic_table,2,0)))),IF(A885="","",IF(OR(payment_frequency="Weekly",payment_frequency="Bi-weekly",payment_frequency="Semi-monthly"),first_payment_date+(A885-1)*VLOOKUP(payment_frequency,periodic_table,2,0),EDATE(first_payment_date,(A885-1)*VLOOKUP(payment_frequency,periodic_table,2,0)))))</f>
        <v/>
      </c>
      <c r="C885" s="12" t="str">
        <f t="shared" si="79"/>
        <v/>
      </c>
      <c r="D885" s="27">
        <f t="shared" si="80"/>
        <v>0</v>
      </c>
      <c r="E885" s="28"/>
      <c r="F885" s="12" t="str">
        <f t="shared" si="81"/>
        <v/>
      </c>
      <c r="G885" s="12" t="str">
        <f t="shared" si="82"/>
        <v/>
      </c>
      <c r="H885" s="33" t="str">
        <f t="shared" si="83"/>
        <v/>
      </c>
    </row>
    <row r="886" spans="1:8" x14ac:dyDescent="0.25">
      <c r="A886" s="9" t="str">
        <f t="shared" si="84"/>
        <v/>
      </c>
      <c r="B886" s="10" t="str">
        <f>IF($D$10="End of the Period",IF(A886="","",IF(OR(payment_frequency="Weekly",payment_frequency="Bi-weekly",payment_frequency="Semi-monthly"),first_payment_date+A886*VLOOKUP(payment_frequency,periodic_table,2,0),EDATE(first_payment_date,A886*VLOOKUP(payment_frequency,periodic_table,2,0)))),IF(A886="","",IF(OR(payment_frequency="Weekly",payment_frequency="Bi-weekly",payment_frequency="Semi-monthly"),first_payment_date+(A886-1)*VLOOKUP(payment_frequency,periodic_table,2,0),EDATE(first_payment_date,(A886-1)*VLOOKUP(payment_frequency,periodic_table,2,0)))))</f>
        <v/>
      </c>
      <c r="C886" s="12" t="str">
        <f t="shared" si="79"/>
        <v/>
      </c>
      <c r="D886" s="27">
        <f t="shared" si="80"/>
        <v>0</v>
      </c>
      <c r="E886" s="28"/>
      <c r="F886" s="12" t="str">
        <f t="shared" si="81"/>
        <v/>
      </c>
      <c r="G886" s="12" t="str">
        <f t="shared" si="82"/>
        <v/>
      </c>
      <c r="H886" s="33" t="str">
        <f t="shared" si="83"/>
        <v/>
      </c>
    </row>
    <row r="887" spans="1:8" x14ac:dyDescent="0.25">
      <c r="A887" s="9" t="str">
        <f t="shared" si="84"/>
        <v/>
      </c>
      <c r="B887" s="10" t="str">
        <f>IF($D$10="End of the Period",IF(A887="","",IF(OR(payment_frequency="Weekly",payment_frequency="Bi-weekly",payment_frequency="Semi-monthly"),first_payment_date+A887*VLOOKUP(payment_frequency,periodic_table,2,0),EDATE(first_payment_date,A887*VLOOKUP(payment_frequency,periodic_table,2,0)))),IF(A887="","",IF(OR(payment_frequency="Weekly",payment_frequency="Bi-weekly",payment_frequency="Semi-monthly"),first_payment_date+(A887-1)*VLOOKUP(payment_frequency,periodic_table,2,0),EDATE(first_payment_date,(A887-1)*VLOOKUP(payment_frequency,periodic_table,2,0)))))</f>
        <v/>
      </c>
      <c r="C887" s="12" t="str">
        <f t="shared" si="79"/>
        <v/>
      </c>
      <c r="D887" s="27">
        <f t="shared" si="80"/>
        <v>0</v>
      </c>
      <c r="E887" s="28"/>
      <c r="F887" s="12" t="str">
        <f t="shared" si="81"/>
        <v/>
      </c>
      <c r="G887" s="12" t="str">
        <f t="shared" si="82"/>
        <v/>
      </c>
      <c r="H887" s="33" t="str">
        <f t="shared" si="83"/>
        <v/>
      </c>
    </row>
    <row r="888" spans="1:8" x14ac:dyDescent="0.25">
      <c r="A888" s="9" t="str">
        <f t="shared" si="84"/>
        <v/>
      </c>
      <c r="B888" s="10" t="str">
        <f>IF($D$10="End of the Period",IF(A888="","",IF(OR(payment_frequency="Weekly",payment_frequency="Bi-weekly",payment_frequency="Semi-monthly"),first_payment_date+A888*VLOOKUP(payment_frequency,periodic_table,2,0),EDATE(first_payment_date,A888*VLOOKUP(payment_frequency,periodic_table,2,0)))),IF(A888="","",IF(OR(payment_frequency="Weekly",payment_frequency="Bi-weekly",payment_frequency="Semi-monthly"),first_payment_date+(A888-1)*VLOOKUP(payment_frequency,periodic_table,2,0),EDATE(first_payment_date,(A888-1)*VLOOKUP(payment_frequency,periodic_table,2,0)))))</f>
        <v/>
      </c>
      <c r="C888" s="12" t="str">
        <f t="shared" si="79"/>
        <v/>
      </c>
      <c r="D888" s="27">
        <f t="shared" si="80"/>
        <v>0</v>
      </c>
      <c r="E888" s="28"/>
      <c r="F888" s="12" t="str">
        <f t="shared" si="81"/>
        <v/>
      </c>
      <c r="G888" s="12" t="str">
        <f t="shared" si="82"/>
        <v/>
      </c>
      <c r="H888" s="33" t="str">
        <f t="shared" si="83"/>
        <v/>
      </c>
    </row>
    <row r="889" spans="1:8" x14ac:dyDescent="0.25">
      <c r="A889" s="9" t="str">
        <f t="shared" si="84"/>
        <v/>
      </c>
      <c r="B889" s="10" t="str">
        <f>IF($D$10="End of the Period",IF(A889="","",IF(OR(payment_frequency="Weekly",payment_frequency="Bi-weekly",payment_frequency="Semi-monthly"),first_payment_date+A889*VLOOKUP(payment_frequency,periodic_table,2,0),EDATE(first_payment_date,A889*VLOOKUP(payment_frequency,periodic_table,2,0)))),IF(A889="","",IF(OR(payment_frequency="Weekly",payment_frequency="Bi-weekly",payment_frequency="Semi-monthly"),first_payment_date+(A889-1)*VLOOKUP(payment_frequency,periodic_table,2,0),EDATE(first_payment_date,(A889-1)*VLOOKUP(payment_frequency,periodic_table,2,0)))))</f>
        <v/>
      </c>
      <c r="C889" s="12" t="str">
        <f t="shared" si="79"/>
        <v/>
      </c>
      <c r="D889" s="27">
        <f t="shared" si="80"/>
        <v>0</v>
      </c>
      <c r="E889" s="28"/>
      <c r="F889" s="12" t="str">
        <f t="shared" si="81"/>
        <v/>
      </c>
      <c r="G889" s="12" t="str">
        <f t="shared" si="82"/>
        <v/>
      </c>
      <c r="H889" s="33" t="str">
        <f t="shared" si="83"/>
        <v/>
      </c>
    </row>
    <row r="890" spans="1:8" x14ac:dyDescent="0.25">
      <c r="A890" s="9" t="str">
        <f t="shared" si="84"/>
        <v/>
      </c>
      <c r="B890" s="10" t="str">
        <f>IF($D$10="End of the Period",IF(A890="","",IF(OR(payment_frequency="Weekly",payment_frequency="Bi-weekly",payment_frequency="Semi-monthly"),first_payment_date+A890*VLOOKUP(payment_frequency,periodic_table,2,0),EDATE(first_payment_date,A890*VLOOKUP(payment_frequency,periodic_table,2,0)))),IF(A890="","",IF(OR(payment_frequency="Weekly",payment_frequency="Bi-weekly",payment_frequency="Semi-monthly"),first_payment_date+(A890-1)*VLOOKUP(payment_frequency,periodic_table,2,0),EDATE(first_payment_date,(A890-1)*VLOOKUP(payment_frequency,periodic_table,2,0)))))</f>
        <v/>
      </c>
      <c r="C890" s="12" t="str">
        <f t="shared" si="79"/>
        <v/>
      </c>
      <c r="D890" s="27">
        <f t="shared" si="80"/>
        <v>0</v>
      </c>
      <c r="E890" s="28"/>
      <c r="F890" s="12" t="str">
        <f t="shared" si="81"/>
        <v/>
      </c>
      <c r="G890" s="12" t="str">
        <f t="shared" si="82"/>
        <v/>
      </c>
      <c r="H890" s="33" t="str">
        <f t="shared" si="83"/>
        <v/>
      </c>
    </row>
    <row r="891" spans="1:8" x14ac:dyDescent="0.25">
      <c r="A891" s="9" t="str">
        <f t="shared" si="84"/>
        <v/>
      </c>
      <c r="B891" s="10" t="str">
        <f>IF($D$10="End of the Period",IF(A891="","",IF(OR(payment_frequency="Weekly",payment_frequency="Bi-weekly",payment_frequency="Semi-monthly"),first_payment_date+A891*VLOOKUP(payment_frequency,periodic_table,2,0),EDATE(first_payment_date,A891*VLOOKUP(payment_frequency,periodic_table,2,0)))),IF(A891="","",IF(OR(payment_frequency="Weekly",payment_frequency="Bi-weekly",payment_frequency="Semi-monthly"),first_payment_date+(A891-1)*VLOOKUP(payment_frequency,periodic_table,2,0),EDATE(first_payment_date,(A891-1)*VLOOKUP(payment_frequency,periodic_table,2,0)))))</f>
        <v/>
      </c>
      <c r="C891" s="12" t="str">
        <f t="shared" si="79"/>
        <v/>
      </c>
      <c r="D891" s="27">
        <f t="shared" si="80"/>
        <v>0</v>
      </c>
      <c r="E891" s="28"/>
      <c r="F891" s="12" t="str">
        <f t="shared" si="81"/>
        <v/>
      </c>
      <c r="G891" s="12" t="str">
        <f t="shared" si="82"/>
        <v/>
      </c>
      <c r="H891" s="33" t="str">
        <f t="shared" si="83"/>
        <v/>
      </c>
    </row>
    <row r="892" spans="1:8" x14ac:dyDescent="0.25">
      <c r="A892" s="9" t="str">
        <f t="shared" si="84"/>
        <v/>
      </c>
      <c r="B892" s="10" t="str">
        <f>IF($D$10="End of the Period",IF(A892="","",IF(OR(payment_frequency="Weekly",payment_frequency="Bi-weekly",payment_frequency="Semi-monthly"),first_payment_date+A892*VLOOKUP(payment_frequency,periodic_table,2,0),EDATE(first_payment_date,A892*VLOOKUP(payment_frequency,periodic_table,2,0)))),IF(A892="","",IF(OR(payment_frequency="Weekly",payment_frequency="Bi-weekly",payment_frequency="Semi-monthly"),first_payment_date+(A892-1)*VLOOKUP(payment_frequency,periodic_table,2,0),EDATE(first_payment_date,(A892-1)*VLOOKUP(payment_frequency,periodic_table,2,0)))))</f>
        <v/>
      </c>
      <c r="C892" s="12" t="str">
        <f t="shared" si="79"/>
        <v/>
      </c>
      <c r="D892" s="27">
        <f t="shared" si="80"/>
        <v>0</v>
      </c>
      <c r="E892" s="28"/>
      <c r="F892" s="12" t="str">
        <f t="shared" si="81"/>
        <v/>
      </c>
      <c r="G892" s="12" t="str">
        <f t="shared" si="82"/>
        <v/>
      </c>
      <c r="H892" s="33" t="str">
        <f t="shared" si="83"/>
        <v/>
      </c>
    </row>
    <row r="893" spans="1:8" x14ac:dyDescent="0.25">
      <c r="A893" s="9" t="str">
        <f t="shared" si="84"/>
        <v/>
      </c>
      <c r="B893" s="10" t="str">
        <f>IF($D$10="End of the Period",IF(A893="","",IF(OR(payment_frequency="Weekly",payment_frequency="Bi-weekly",payment_frequency="Semi-monthly"),first_payment_date+A893*VLOOKUP(payment_frequency,periodic_table,2,0),EDATE(first_payment_date,A893*VLOOKUP(payment_frequency,periodic_table,2,0)))),IF(A893="","",IF(OR(payment_frequency="Weekly",payment_frequency="Bi-weekly",payment_frequency="Semi-monthly"),first_payment_date+(A893-1)*VLOOKUP(payment_frequency,periodic_table,2,0),EDATE(first_payment_date,(A893-1)*VLOOKUP(payment_frequency,periodic_table,2,0)))))</f>
        <v/>
      </c>
      <c r="C893" s="12" t="str">
        <f t="shared" si="79"/>
        <v/>
      </c>
      <c r="D893" s="27">
        <f t="shared" si="80"/>
        <v>0</v>
      </c>
      <c r="E893" s="28"/>
      <c r="F893" s="12" t="str">
        <f t="shared" si="81"/>
        <v/>
      </c>
      <c r="G893" s="12" t="str">
        <f t="shared" si="82"/>
        <v/>
      </c>
      <c r="H893" s="33" t="str">
        <f t="shared" si="83"/>
        <v/>
      </c>
    </row>
    <row r="894" spans="1:8" x14ac:dyDescent="0.25">
      <c r="A894" s="9" t="str">
        <f t="shared" si="84"/>
        <v/>
      </c>
      <c r="B894" s="10" t="str">
        <f>IF($D$10="End of the Period",IF(A894="","",IF(OR(payment_frequency="Weekly",payment_frequency="Bi-weekly",payment_frequency="Semi-monthly"),first_payment_date+A894*VLOOKUP(payment_frequency,periodic_table,2,0),EDATE(first_payment_date,A894*VLOOKUP(payment_frequency,periodic_table,2,0)))),IF(A894="","",IF(OR(payment_frequency="Weekly",payment_frequency="Bi-weekly",payment_frequency="Semi-monthly"),first_payment_date+(A894-1)*VLOOKUP(payment_frequency,periodic_table,2,0),EDATE(first_payment_date,(A894-1)*VLOOKUP(payment_frequency,periodic_table,2,0)))))</f>
        <v/>
      </c>
      <c r="C894" s="12" t="str">
        <f t="shared" si="79"/>
        <v/>
      </c>
      <c r="D894" s="27">
        <f t="shared" si="80"/>
        <v>0</v>
      </c>
      <c r="E894" s="28"/>
      <c r="F894" s="12" t="str">
        <f t="shared" si="81"/>
        <v/>
      </c>
      <c r="G894" s="12" t="str">
        <f t="shared" si="82"/>
        <v/>
      </c>
      <c r="H894" s="33" t="str">
        <f t="shared" si="83"/>
        <v/>
      </c>
    </row>
    <row r="895" spans="1:8" x14ac:dyDescent="0.25">
      <c r="A895" s="9" t="str">
        <f t="shared" si="84"/>
        <v/>
      </c>
      <c r="B895" s="10" t="str">
        <f>IF($D$10="End of the Period",IF(A895="","",IF(OR(payment_frequency="Weekly",payment_frequency="Bi-weekly",payment_frequency="Semi-monthly"),first_payment_date+A895*VLOOKUP(payment_frequency,periodic_table,2,0),EDATE(first_payment_date,A895*VLOOKUP(payment_frequency,periodic_table,2,0)))),IF(A895="","",IF(OR(payment_frequency="Weekly",payment_frequency="Bi-weekly",payment_frequency="Semi-monthly"),first_payment_date+(A895-1)*VLOOKUP(payment_frequency,periodic_table,2,0),EDATE(first_payment_date,(A895-1)*VLOOKUP(payment_frequency,periodic_table,2,0)))))</f>
        <v/>
      </c>
      <c r="C895" s="12" t="str">
        <f t="shared" si="79"/>
        <v/>
      </c>
      <c r="D895" s="27">
        <f t="shared" si="80"/>
        <v>0</v>
      </c>
      <c r="E895" s="28"/>
      <c r="F895" s="12" t="str">
        <f t="shared" si="81"/>
        <v/>
      </c>
      <c r="G895" s="12" t="str">
        <f t="shared" si="82"/>
        <v/>
      </c>
      <c r="H895" s="33" t="str">
        <f t="shared" si="83"/>
        <v/>
      </c>
    </row>
    <row r="896" spans="1:8" x14ac:dyDescent="0.25">
      <c r="A896" s="9" t="str">
        <f t="shared" si="84"/>
        <v/>
      </c>
      <c r="B896" s="10" t="str">
        <f>IF($D$10="End of the Period",IF(A896="","",IF(OR(payment_frequency="Weekly",payment_frequency="Bi-weekly",payment_frequency="Semi-monthly"),first_payment_date+A896*VLOOKUP(payment_frequency,periodic_table,2,0),EDATE(first_payment_date,A896*VLOOKUP(payment_frequency,periodic_table,2,0)))),IF(A896="","",IF(OR(payment_frequency="Weekly",payment_frequency="Bi-weekly",payment_frequency="Semi-monthly"),first_payment_date+(A896-1)*VLOOKUP(payment_frequency,periodic_table,2,0),EDATE(first_payment_date,(A896-1)*VLOOKUP(payment_frequency,periodic_table,2,0)))))</f>
        <v/>
      </c>
      <c r="C896" s="12" t="str">
        <f t="shared" si="79"/>
        <v/>
      </c>
      <c r="D896" s="27">
        <f t="shared" si="80"/>
        <v>0</v>
      </c>
      <c r="E896" s="28"/>
      <c r="F896" s="12" t="str">
        <f t="shared" si="81"/>
        <v/>
      </c>
      <c r="G896" s="12" t="str">
        <f t="shared" si="82"/>
        <v/>
      </c>
      <c r="H896" s="33" t="str">
        <f t="shared" si="83"/>
        <v/>
      </c>
    </row>
    <row r="897" spans="1:8" x14ac:dyDescent="0.25">
      <c r="A897" s="9" t="str">
        <f t="shared" si="84"/>
        <v/>
      </c>
      <c r="B897" s="10" t="str">
        <f>IF($D$10="End of the Period",IF(A897="","",IF(OR(payment_frequency="Weekly",payment_frequency="Bi-weekly",payment_frequency="Semi-monthly"),first_payment_date+A897*VLOOKUP(payment_frequency,periodic_table,2,0),EDATE(first_payment_date,A897*VLOOKUP(payment_frequency,periodic_table,2,0)))),IF(A897="","",IF(OR(payment_frequency="Weekly",payment_frequency="Bi-weekly",payment_frequency="Semi-monthly"),first_payment_date+(A897-1)*VLOOKUP(payment_frequency,periodic_table,2,0),EDATE(first_payment_date,(A897-1)*VLOOKUP(payment_frequency,periodic_table,2,0)))))</f>
        <v/>
      </c>
      <c r="C897" s="12" t="str">
        <f t="shared" si="79"/>
        <v/>
      </c>
      <c r="D897" s="27">
        <f t="shared" si="80"/>
        <v>0</v>
      </c>
      <c r="E897" s="28"/>
      <c r="F897" s="12" t="str">
        <f t="shared" si="81"/>
        <v/>
      </c>
      <c r="G897" s="12" t="str">
        <f t="shared" si="82"/>
        <v/>
      </c>
      <c r="H897" s="33" t="str">
        <f t="shared" si="83"/>
        <v/>
      </c>
    </row>
    <row r="898" spans="1:8" x14ac:dyDescent="0.25">
      <c r="A898" s="9" t="str">
        <f t="shared" si="84"/>
        <v/>
      </c>
      <c r="B898" s="10" t="str">
        <f>IF($D$10="End of the Period",IF(A898="","",IF(OR(payment_frequency="Weekly",payment_frequency="Bi-weekly",payment_frequency="Semi-monthly"),first_payment_date+A898*VLOOKUP(payment_frequency,periodic_table,2,0),EDATE(first_payment_date,A898*VLOOKUP(payment_frequency,periodic_table,2,0)))),IF(A898="","",IF(OR(payment_frequency="Weekly",payment_frequency="Bi-weekly",payment_frequency="Semi-monthly"),first_payment_date+(A898-1)*VLOOKUP(payment_frequency,periodic_table,2,0),EDATE(first_payment_date,(A898-1)*VLOOKUP(payment_frequency,periodic_table,2,0)))))</f>
        <v/>
      </c>
      <c r="C898" s="12" t="str">
        <f t="shared" si="79"/>
        <v/>
      </c>
      <c r="D898" s="27">
        <f t="shared" si="80"/>
        <v>0</v>
      </c>
      <c r="E898" s="28"/>
      <c r="F898" s="12" t="str">
        <f t="shared" si="81"/>
        <v/>
      </c>
      <c r="G898" s="12" t="str">
        <f t="shared" si="82"/>
        <v/>
      </c>
      <c r="H898" s="33" t="str">
        <f t="shared" si="83"/>
        <v/>
      </c>
    </row>
    <row r="899" spans="1:8" x14ac:dyDescent="0.25">
      <c r="A899" s="9" t="str">
        <f t="shared" si="84"/>
        <v/>
      </c>
      <c r="B899" s="10" t="str">
        <f>IF($D$10="End of the Period",IF(A899="","",IF(OR(payment_frequency="Weekly",payment_frequency="Bi-weekly",payment_frequency="Semi-monthly"),first_payment_date+A899*VLOOKUP(payment_frequency,periodic_table,2,0),EDATE(first_payment_date,A899*VLOOKUP(payment_frequency,periodic_table,2,0)))),IF(A899="","",IF(OR(payment_frequency="Weekly",payment_frequency="Bi-weekly",payment_frequency="Semi-monthly"),first_payment_date+(A899-1)*VLOOKUP(payment_frequency,periodic_table,2,0),EDATE(first_payment_date,(A899-1)*VLOOKUP(payment_frequency,periodic_table,2,0)))))</f>
        <v/>
      </c>
      <c r="C899" s="12" t="str">
        <f t="shared" si="79"/>
        <v/>
      </c>
      <c r="D899" s="27">
        <f t="shared" si="80"/>
        <v>0</v>
      </c>
      <c r="E899" s="28"/>
      <c r="F899" s="12" t="str">
        <f t="shared" si="81"/>
        <v/>
      </c>
      <c r="G899" s="12" t="str">
        <f t="shared" si="82"/>
        <v/>
      </c>
      <c r="H899" s="33" t="str">
        <f t="shared" si="83"/>
        <v/>
      </c>
    </row>
    <row r="900" spans="1:8" x14ac:dyDescent="0.25">
      <c r="A900" s="9" t="str">
        <f t="shared" si="84"/>
        <v/>
      </c>
      <c r="B900" s="10" t="str">
        <f>IF($D$10="End of the Period",IF(A900="","",IF(OR(payment_frequency="Weekly",payment_frequency="Bi-weekly",payment_frequency="Semi-monthly"),first_payment_date+A900*VLOOKUP(payment_frequency,periodic_table,2,0),EDATE(first_payment_date,A900*VLOOKUP(payment_frequency,periodic_table,2,0)))),IF(A900="","",IF(OR(payment_frequency="Weekly",payment_frequency="Bi-weekly",payment_frequency="Semi-monthly"),first_payment_date+(A900-1)*VLOOKUP(payment_frequency,periodic_table,2,0),EDATE(first_payment_date,(A900-1)*VLOOKUP(payment_frequency,periodic_table,2,0)))))</f>
        <v/>
      </c>
      <c r="C900" s="12" t="str">
        <f t="shared" si="79"/>
        <v/>
      </c>
      <c r="D900" s="27">
        <f t="shared" si="80"/>
        <v>0</v>
      </c>
      <c r="E900" s="28"/>
      <c r="F900" s="12" t="str">
        <f t="shared" si="81"/>
        <v/>
      </c>
      <c r="G900" s="12" t="str">
        <f t="shared" si="82"/>
        <v/>
      </c>
      <c r="H900" s="33" t="str">
        <f t="shared" si="83"/>
        <v/>
      </c>
    </row>
    <row r="901" spans="1:8" x14ac:dyDescent="0.25">
      <c r="A901" s="9" t="str">
        <f t="shared" si="84"/>
        <v/>
      </c>
      <c r="B901" s="10" t="str">
        <f>IF($D$10="End of the Period",IF(A901="","",IF(OR(payment_frequency="Weekly",payment_frequency="Bi-weekly",payment_frequency="Semi-monthly"),first_payment_date+A901*VLOOKUP(payment_frequency,periodic_table,2,0),EDATE(first_payment_date,A901*VLOOKUP(payment_frequency,periodic_table,2,0)))),IF(A901="","",IF(OR(payment_frequency="Weekly",payment_frequency="Bi-weekly",payment_frequency="Semi-monthly"),first_payment_date+(A901-1)*VLOOKUP(payment_frequency,periodic_table,2,0),EDATE(first_payment_date,(A901-1)*VLOOKUP(payment_frequency,periodic_table,2,0)))))</f>
        <v/>
      </c>
      <c r="C901" s="12" t="str">
        <f t="shared" si="79"/>
        <v/>
      </c>
      <c r="D901" s="27">
        <f t="shared" si="80"/>
        <v>0</v>
      </c>
      <c r="E901" s="28"/>
      <c r="F901" s="12" t="str">
        <f t="shared" si="81"/>
        <v/>
      </c>
      <c r="G901" s="12" t="str">
        <f t="shared" si="82"/>
        <v/>
      </c>
      <c r="H901" s="33" t="str">
        <f t="shared" si="83"/>
        <v/>
      </c>
    </row>
    <row r="902" spans="1:8" x14ac:dyDescent="0.25">
      <c r="A902" s="9" t="str">
        <f t="shared" si="84"/>
        <v/>
      </c>
      <c r="B902" s="10" t="str">
        <f>IF($D$10="End of the Period",IF(A902="","",IF(OR(payment_frequency="Weekly",payment_frequency="Bi-weekly",payment_frequency="Semi-monthly"),first_payment_date+A902*VLOOKUP(payment_frequency,periodic_table,2,0),EDATE(first_payment_date,A902*VLOOKUP(payment_frequency,periodic_table,2,0)))),IF(A902="","",IF(OR(payment_frequency="Weekly",payment_frequency="Bi-weekly",payment_frequency="Semi-monthly"),first_payment_date+(A902-1)*VLOOKUP(payment_frequency,periodic_table,2,0),EDATE(first_payment_date,(A902-1)*VLOOKUP(payment_frequency,periodic_table,2,0)))))</f>
        <v/>
      </c>
      <c r="C902" s="12" t="str">
        <f t="shared" si="79"/>
        <v/>
      </c>
      <c r="D902" s="27">
        <f t="shared" si="80"/>
        <v>0</v>
      </c>
      <c r="E902" s="28"/>
      <c r="F902" s="12" t="str">
        <f t="shared" si="81"/>
        <v/>
      </c>
      <c r="G902" s="12" t="str">
        <f t="shared" si="82"/>
        <v/>
      </c>
      <c r="H902" s="33" t="str">
        <f t="shared" si="83"/>
        <v/>
      </c>
    </row>
    <row r="903" spans="1:8" x14ac:dyDescent="0.25">
      <c r="A903" s="9" t="str">
        <f t="shared" si="84"/>
        <v/>
      </c>
      <c r="B903" s="10" t="str">
        <f>IF($D$10="End of the Period",IF(A903="","",IF(OR(payment_frequency="Weekly",payment_frequency="Bi-weekly",payment_frequency="Semi-monthly"),first_payment_date+A903*VLOOKUP(payment_frequency,periodic_table,2,0),EDATE(first_payment_date,A903*VLOOKUP(payment_frequency,periodic_table,2,0)))),IF(A903="","",IF(OR(payment_frequency="Weekly",payment_frequency="Bi-weekly",payment_frequency="Semi-monthly"),first_payment_date+(A903-1)*VLOOKUP(payment_frequency,periodic_table,2,0),EDATE(first_payment_date,(A903-1)*VLOOKUP(payment_frequency,periodic_table,2,0)))))</f>
        <v/>
      </c>
      <c r="C903" s="12" t="str">
        <f t="shared" si="79"/>
        <v/>
      </c>
      <c r="D903" s="27">
        <f t="shared" si="80"/>
        <v>0</v>
      </c>
      <c r="E903" s="28"/>
      <c r="F903" s="12" t="str">
        <f t="shared" si="81"/>
        <v/>
      </c>
      <c r="G903" s="12" t="str">
        <f t="shared" si="82"/>
        <v/>
      </c>
      <c r="H903" s="33" t="str">
        <f t="shared" si="83"/>
        <v/>
      </c>
    </row>
    <row r="904" spans="1:8" x14ac:dyDescent="0.25">
      <c r="A904" s="9" t="str">
        <f t="shared" si="84"/>
        <v/>
      </c>
      <c r="B904" s="10" t="str">
        <f>IF($D$10="End of the Period",IF(A904="","",IF(OR(payment_frequency="Weekly",payment_frequency="Bi-weekly",payment_frequency="Semi-monthly"),first_payment_date+A904*VLOOKUP(payment_frequency,periodic_table,2,0),EDATE(first_payment_date,A904*VLOOKUP(payment_frequency,periodic_table,2,0)))),IF(A904="","",IF(OR(payment_frequency="Weekly",payment_frequency="Bi-weekly",payment_frequency="Semi-monthly"),first_payment_date+(A904-1)*VLOOKUP(payment_frequency,periodic_table,2,0),EDATE(first_payment_date,(A904-1)*VLOOKUP(payment_frequency,periodic_table,2,0)))))</f>
        <v/>
      </c>
      <c r="C904" s="12" t="str">
        <f t="shared" si="79"/>
        <v/>
      </c>
      <c r="D904" s="27">
        <f t="shared" si="80"/>
        <v>0</v>
      </c>
      <c r="E904" s="28"/>
      <c r="F904" s="12" t="str">
        <f t="shared" si="81"/>
        <v/>
      </c>
      <c r="G904" s="12" t="str">
        <f t="shared" si="82"/>
        <v/>
      </c>
      <c r="H904" s="33" t="str">
        <f t="shared" si="83"/>
        <v/>
      </c>
    </row>
    <row r="905" spans="1:8" x14ac:dyDescent="0.25">
      <c r="A905" s="9" t="str">
        <f t="shared" si="84"/>
        <v/>
      </c>
      <c r="B905" s="10" t="str">
        <f>IF($D$10="End of the Period",IF(A905="","",IF(OR(payment_frequency="Weekly",payment_frequency="Bi-weekly",payment_frequency="Semi-monthly"),first_payment_date+A905*VLOOKUP(payment_frequency,periodic_table,2,0),EDATE(first_payment_date,A905*VLOOKUP(payment_frequency,periodic_table,2,0)))),IF(A905="","",IF(OR(payment_frequency="Weekly",payment_frequency="Bi-weekly",payment_frequency="Semi-monthly"),first_payment_date+(A905-1)*VLOOKUP(payment_frequency,periodic_table,2,0),EDATE(first_payment_date,(A905-1)*VLOOKUP(payment_frequency,periodic_table,2,0)))))</f>
        <v/>
      </c>
      <c r="C905" s="12" t="str">
        <f t="shared" si="79"/>
        <v/>
      </c>
      <c r="D905" s="27">
        <f t="shared" si="80"/>
        <v>0</v>
      </c>
      <c r="E905" s="28"/>
      <c r="F905" s="12" t="str">
        <f t="shared" si="81"/>
        <v/>
      </c>
      <c r="G905" s="12" t="str">
        <f t="shared" si="82"/>
        <v/>
      </c>
      <c r="H905" s="33" t="str">
        <f t="shared" si="83"/>
        <v/>
      </c>
    </row>
    <row r="906" spans="1:8" x14ac:dyDescent="0.25">
      <c r="A906" s="9" t="str">
        <f t="shared" si="84"/>
        <v/>
      </c>
      <c r="B906" s="10" t="str">
        <f>IF($D$10="End of the Period",IF(A906="","",IF(OR(payment_frequency="Weekly",payment_frequency="Bi-weekly",payment_frequency="Semi-monthly"),first_payment_date+A906*VLOOKUP(payment_frequency,periodic_table,2,0),EDATE(first_payment_date,A906*VLOOKUP(payment_frequency,periodic_table,2,0)))),IF(A906="","",IF(OR(payment_frequency="Weekly",payment_frequency="Bi-weekly",payment_frequency="Semi-monthly"),first_payment_date+(A906-1)*VLOOKUP(payment_frequency,periodic_table,2,0),EDATE(first_payment_date,(A906-1)*VLOOKUP(payment_frequency,periodic_table,2,0)))))</f>
        <v/>
      </c>
      <c r="C906" s="12" t="str">
        <f t="shared" si="79"/>
        <v/>
      </c>
      <c r="D906" s="27">
        <f t="shared" si="80"/>
        <v>0</v>
      </c>
      <c r="E906" s="28"/>
      <c r="F906" s="12" t="str">
        <f t="shared" si="81"/>
        <v/>
      </c>
      <c r="G906" s="12" t="str">
        <f t="shared" si="82"/>
        <v/>
      </c>
      <c r="H906" s="33" t="str">
        <f t="shared" si="83"/>
        <v/>
      </c>
    </row>
    <row r="907" spans="1:8" x14ac:dyDescent="0.25">
      <c r="A907" s="9" t="str">
        <f t="shared" si="84"/>
        <v/>
      </c>
      <c r="B907" s="10" t="str">
        <f>IF($D$10="End of the Period",IF(A907="","",IF(OR(payment_frequency="Weekly",payment_frequency="Bi-weekly",payment_frequency="Semi-monthly"),first_payment_date+A907*VLOOKUP(payment_frequency,periodic_table,2,0),EDATE(first_payment_date,A907*VLOOKUP(payment_frequency,periodic_table,2,0)))),IF(A907="","",IF(OR(payment_frequency="Weekly",payment_frequency="Bi-weekly",payment_frequency="Semi-monthly"),first_payment_date+(A907-1)*VLOOKUP(payment_frequency,periodic_table,2,0),EDATE(first_payment_date,(A907-1)*VLOOKUP(payment_frequency,periodic_table,2,0)))))</f>
        <v/>
      </c>
      <c r="C907" s="12" t="str">
        <f t="shared" si="79"/>
        <v/>
      </c>
      <c r="D907" s="27">
        <f t="shared" si="80"/>
        <v>0</v>
      </c>
      <c r="E907" s="28"/>
      <c r="F907" s="12" t="str">
        <f t="shared" si="81"/>
        <v/>
      </c>
      <c r="G907" s="12" t="str">
        <f t="shared" si="82"/>
        <v/>
      </c>
      <c r="H907" s="33" t="str">
        <f t="shared" si="83"/>
        <v/>
      </c>
    </row>
    <row r="908" spans="1:8" x14ac:dyDescent="0.25">
      <c r="A908" s="9" t="str">
        <f t="shared" si="84"/>
        <v/>
      </c>
      <c r="B908" s="10" t="str">
        <f>IF($D$10="End of the Period",IF(A908="","",IF(OR(payment_frequency="Weekly",payment_frequency="Bi-weekly",payment_frequency="Semi-monthly"),first_payment_date+A908*VLOOKUP(payment_frequency,periodic_table,2,0),EDATE(first_payment_date,A908*VLOOKUP(payment_frequency,periodic_table,2,0)))),IF(A908="","",IF(OR(payment_frequency="Weekly",payment_frequency="Bi-weekly",payment_frequency="Semi-monthly"),first_payment_date+(A908-1)*VLOOKUP(payment_frequency,periodic_table,2,0),EDATE(first_payment_date,(A908-1)*VLOOKUP(payment_frequency,periodic_table,2,0)))))</f>
        <v/>
      </c>
      <c r="C908" s="12" t="str">
        <f t="shared" si="79"/>
        <v/>
      </c>
      <c r="D908" s="27">
        <f t="shared" si="80"/>
        <v>0</v>
      </c>
      <c r="E908" s="28"/>
      <c r="F908" s="12" t="str">
        <f t="shared" si="81"/>
        <v/>
      </c>
      <c r="G908" s="12" t="str">
        <f t="shared" si="82"/>
        <v/>
      </c>
      <c r="H908" s="33" t="str">
        <f t="shared" si="83"/>
        <v/>
      </c>
    </row>
    <row r="909" spans="1:8" x14ac:dyDescent="0.25">
      <c r="A909" s="9" t="str">
        <f t="shared" si="84"/>
        <v/>
      </c>
      <c r="B909" s="10" t="str">
        <f>IF($D$10="End of the Period",IF(A909="","",IF(OR(payment_frequency="Weekly",payment_frequency="Bi-weekly",payment_frequency="Semi-monthly"),first_payment_date+A909*VLOOKUP(payment_frequency,periodic_table,2,0),EDATE(first_payment_date,A909*VLOOKUP(payment_frequency,periodic_table,2,0)))),IF(A909="","",IF(OR(payment_frequency="Weekly",payment_frequency="Bi-weekly",payment_frequency="Semi-monthly"),first_payment_date+(A909-1)*VLOOKUP(payment_frequency,periodic_table,2,0),EDATE(first_payment_date,(A909-1)*VLOOKUP(payment_frequency,periodic_table,2,0)))))</f>
        <v/>
      </c>
      <c r="C909" s="12" t="str">
        <f t="shared" si="79"/>
        <v/>
      </c>
      <c r="D909" s="27">
        <f t="shared" si="80"/>
        <v>0</v>
      </c>
      <c r="E909" s="28"/>
      <c r="F909" s="12" t="str">
        <f t="shared" si="81"/>
        <v/>
      </c>
      <c r="G909" s="12" t="str">
        <f t="shared" si="82"/>
        <v/>
      </c>
      <c r="H909" s="33" t="str">
        <f t="shared" si="83"/>
        <v/>
      </c>
    </row>
    <row r="910" spans="1:8" x14ac:dyDescent="0.25">
      <c r="A910" s="9" t="str">
        <f t="shared" si="84"/>
        <v/>
      </c>
      <c r="B910" s="10" t="str">
        <f>IF($D$10="End of the Period",IF(A910="","",IF(OR(payment_frequency="Weekly",payment_frequency="Bi-weekly",payment_frequency="Semi-monthly"),first_payment_date+A910*VLOOKUP(payment_frequency,periodic_table,2,0),EDATE(first_payment_date,A910*VLOOKUP(payment_frequency,periodic_table,2,0)))),IF(A910="","",IF(OR(payment_frequency="Weekly",payment_frequency="Bi-weekly",payment_frequency="Semi-monthly"),first_payment_date+(A910-1)*VLOOKUP(payment_frequency,periodic_table,2,0),EDATE(first_payment_date,(A910-1)*VLOOKUP(payment_frequency,periodic_table,2,0)))))</f>
        <v/>
      </c>
      <c r="C910" s="12" t="str">
        <f t="shared" si="79"/>
        <v/>
      </c>
      <c r="D910" s="27">
        <f t="shared" si="80"/>
        <v>0</v>
      </c>
      <c r="E910" s="28"/>
      <c r="F910" s="12" t="str">
        <f t="shared" si="81"/>
        <v/>
      </c>
      <c r="G910" s="12" t="str">
        <f t="shared" si="82"/>
        <v/>
      </c>
      <c r="H910" s="33" t="str">
        <f t="shared" si="83"/>
        <v/>
      </c>
    </row>
    <row r="911" spans="1:8" x14ac:dyDescent="0.25">
      <c r="A911" s="9" t="str">
        <f t="shared" si="84"/>
        <v/>
      </c>
      <c r="B911" s="10" t="str">
        <f>IF($D$10="End of the Period",IF(A911="","",IF(OR(payment_frequency="Weekly",payment_frequency="Bi-weekly",payment_frequency="Semi-monthly"),first_payment_date+A911*VLOOKUP(payment_frequency,periodic_table,2,0),EDATE(first_payment_date,A911*VLOOKUP(payment_frequency,periodic_table,2,0)))),IF(A911="","",IF(OR(payment_frequency="Weekly",payment_frequency="Bi-weekly",payment_frequency="Semi-monthly"),first_payment_date+(A911-1)*VLOOKUP(payment_frequency,periodic_table,2,0),EDATE(first_payment_date,(A911-1)*VLOOKUP(payment_frequency,periodic_table,2,0)))))</f>
        <v/>
      </c>
      <c r="C911" s="12" t="str">
        <f t="shared" si="79"/>
        <v/>
      </c>
      <c r="D911" s="27">
        <f t="shared" si="80"/>
        <v>0</v>
      </c>
      <c r="E911" s="28"/>
      <c r="F911" s="12" t="str">
        <f t="shared" si="81"/>
        <v/>
      </c>
      <c r="G911" s="12" t="str">
        <f t="shared" si="82"/>
        <v/>
      </c>
      <c r="H911" s="33" t="str">
        <f t="shared" si="83"/>
        <v/>
      </c>
    </row>
    <row r="912" spans="1:8" x14ac:dyDescent="0.25">
      <c r="A912" s="9" t="str">
        <f t="shared" si="84"/>
        <v/>
      </c>
      <c r="B912" s="10" t="str">
        <f>IF($D$10="End of the Period",IF(A912="","",IF(OR(payment_frequency="Weekly",payment_frequency="Bi-weekly",payment_frequency="Semi-monthly"),first_payment_date+A912*VLOOKUP(payment_frequency,periodic_table,2,0),EDATE(first_payment_date,A912*VLOOKUP(payment_frequency,periodic_table,2,0)))),IF(A912="","",IF(OR(payment_frequency="Weekly",payment_frequency="Bi-weekly",payment_frequency="Semi-monthly"),first_payment_date+(A912-1)*VLOOKUP(payment_frequency,periodic_table,2,0),EDATE(first_payment_date,(A912-1)*VLOOKUP(payment_frequency,periodic_table,2,0)))))</f>
        <v/>
      </c>
      <c r="C912" s="12" t="str">
        <f t="shared" si="79"/>
        <v/>
      </c>
      <c r="D912" s="27">
        <f t="shared" si="80"/>
        <v>0</v>
      </c>
      <c r="E912" s="28"/>
      <c r="F912" s="12" t="str">
        <f t="shared" si="81"/>
        <v/>
      </c>
      <c r="G912" s="12" t="str">
        <f t="shared" si="82"/>
        <v/>
      </c>
      <c r="H912" s="33" t="str">
        <f t="shared" si="83"/>
        <v/>
      </c>
    </row>
    <row r="913" spans="1:8" x14ac:dyDescent="0.25">
      <c r="A913" s="9" t="str">
        <f t="shared" si="84"/>
        <v/>
      </c>
      <c r="B913" s="10" t="str">
        <f>IF($D$10="End of the Period",IF(A913="","",IF(OR(payment_frequency="Weekly",payment_frequency="Bi-weekly",payment_frequency="Semi-monthly"),first_payment_date+A913*VLOOKUP(payment_frequency,periodic_table,2,0),EDATE(first_payment_date,A913*VLOOKUP(payment_frequency,periodic_table,2,0)))),IF(A913="","",IF(OR(payment_frequency="Weekly",payment_frequency="Bi-weekly",payment_frequency="Semi-monthly"),first_payment_date+(A913-1)*VLOOKUP(payment_frequency,periodic_table,2,0),EDATE(first_payment_date,(A913-1)*VLOOKUP(payment_frequency,periodic_table,2,0)))))</f>
        <v/>
      </c>
      <c r="C913" s="12" t="str">
        <f t="shared" si="79"/>
        <v/>
      </c>
      <c r="D913" s="27">
        <f t="shared" si="80"/>
        <v>0</v>
      </c>
      <c r="E913" s="28"/>
      <c r="F913" s="12" t="str">
        <f t="shared" si="81"/>
        <v/>
      </c>
      <c r="G913" s="12" t="str">
        <f t="shared" si="82"/>
        <v/>
      </c>
      <c r="H913" s="33" t="str">
        <f t="shared" si="83"/>
        <v/>
      </c>
    </row>
    <row r="914" spans="1:8" x14ac:dyDescent="0.25">
      <c r="A914" s="9" t="str">
        <f t="shared" si="84"/>
        <v/>
      </c>
      <c r="B914" s="10" t="str">
        <f>IF($D$10="End of the Period",IF(A914="","",IF(OR(payment_frequency="Weekly",payment_frequency="Bi-weekly",payment_frequency="Semi-monthly"),first_payment_date+A914*VLOOKUP(payment_frequency,periodic_table,2,0),EDATE(first_payment_date,A914*VLOOKUP(payment_frequency,periodic_table,2,0)))),IF(A914="","",IF(OR(payment_frequency="Weekly",payment_frequency="Bi-weekly",payment_frequency="Semi-monthly"),first_payment_date+(A914-1)*VLOOKUP(payment_frequency,periodic_table,2,0),EDATE(first_payment_date,(A914-1)*VLOOKUP(payment_frequency,periodic_table,2,0)))))</f>
        <v/>
      </c>
      <c r="C914" s="12" t="str">
        <f t="shared" si="79"/>
        <v/>
      </c>
      <c r="D914" s="27">
        <f t="shared" si="80"/>
        <v>0</v>
      </c>
      <c r="E914" s="28"/>
      <c r="F914" s="12" t="str">
        <f t="shared" si="81"/>
        <v/>
      </c>
      <c r="G914" s="12" t="str">
        <f t="shared" si="82"/>
        <v/>
      </c>
      <c r="H914" s="33" t="str">
        <f t="shared" si="83"/>
        <v/>
      </c>
    </row>
    <row r="915" spans="1:8" x14ac:dyDescent="0.25">
      <c r="A915" s="9" t="str">
        <f t="shared" si="84"/>
        <v/>
      </c>
      <c r="B915" s="10" t="str">
        <f>IF($D$10="End of the Period",IF(A915="","",IF(OR(payment_frequency="Weekly",payment_frequency="Bi-weekly",payment_frequency="Semi-monthly"),first_payment_date+A915*VLOOKUP(payment_frequency,periodic_table,2,0),EDATE(first_payment_date,A915*VLOOKUP(payment_frequency,periodic_table,2,0)))),IF(A915="","",IF(OR(payment_frequency="Weekly",payment_frequency="Bi-weekly",payment_frequency="Semi-monthly"),first_payment_date+(A915-1)*VLOOKUP(payment_frequency,periodic_table,2,0),EDATE(first_payment_date,(A915-1)*VLOOKUP(payment_frequency,periodic_table,2,0)))))</f>
        <v/>
      </c>
      <c r="C915" s="12" t="str">
        <f t="shared" si="79"/>
        <v/>
      </c>
      <c r="D915" s="27">
        <f t="shared" si="80"/>
        <v>0</v>
      </c>
      <c r="E915" s="28"/>
      <c r="F915" s="12" t="str">
        <f t="shared" si="81"/>
        <v/>
      </c>
      <c r="G915" s="12" t="str">
        <f t="shared" si="82"/>
        <v/>
      </c>
      <c r="H915" s="33" t="str">
        <f t="shared" si="83"/>
        <v/>
      </c>
    </row>
    <row r="916" spans="1:8" x14ac:dyDescent="0.25">
      <c r="A916" s="9" t="str">
        <f t="shared" si="84"/>
        <v/>
      </c>
      <c r="B916" s="10" t="str">
        <f>IF($D$10="End of the Period",IF(A916="","",IF(OR(payment_frequency="Weekly",payment_frequency="Bi-weekly",payment_frequency="Semi-monthly"),first_payment_date+A916*VLOOKUP(payment_frequency,periodic_table,2,0),EDATE(first_payment_date,A916*VLOOKUP(payment_frequency,periodic_table,2,0)))),IF(A916="","",IF(OR(payment_frequency="Weekly",payment_frequency="Bi-weekly",payment_frequency="Semi-monthly"),first_payment_date+(A916-1)*VLOOKUP(payment_frequency,periodic_table,2,0),EDATE(first_payment_date,(A916-1)*VLOOKUP(payment_frequency,periodic_table,2,0)))))</f>
        <v/>
      </c>
      <c r="C916" s="12" t="str">
        <f t="shared" si="79"/>
        <v/>
      </c>
      <c r="D916" s="27">
        <f t="shared" si="80"/>
        <v>0</v>
      </c>
      <c r="E916" s="28"/>
      <c r="F916" s="12" t="str">
        <f t="shared" si="81"/>
        <v/>
      </c>
      <c r="G916" s="12" t="str">
        <f t="shared" si="82"/>
        <v/>
      </c>
      <c r="H916" s="33" t="str">
        <f t="shared" si="83"/>
        <v/>
      </c>
    </row>
    <row r="917" spans="1:8" x14ac:dyDescent="0.25">
      <c r="A917" s="9" t="str">
        <f t="shared" si="84"/>
        <v/>
      </c>
      <c r="B917" s="10" t="str">
        <f>IF($D$10="End of the Period",IF(A917="","",IF(OR(payment_frequency="Weekly",payment_frequency="Bi-weekly",payment_frequency="Semi-monthly"),first_payment_date+A917*VLOOKUP(payment_frequency,periodic_table,2,0),EDATE(first_payment_date,A917*VLOOKUP(payment_frequency,periodic_table,2,0)))),IF(A917="","",IF(OR(payment_frequency="Weekly",payment_frequency="Bi-weekly",payment_frequency="Semi-monthly"),first_payment_date+(A917-1)*VLOOKUP(payment_frequency,periodic_table,2,0),EDATE(first_payment_date,(A917-1)*VLOOKUP(payment_frequency,periodic_table,2,0)))))</f>
        <v/>
      </c>
      <c r="C917" s="12" t="str">
        <f t="shared" si="79"/>
        <v/>
      </c>
      <c r="D917" s="27">
        <f t="shared" si="80"/>
        <v>0</v>
      </c>
      <c r="E917" s="28"/>
      <c r="F917" s="12" t="str">
        <f t="shared" si="81"/>
        <v/>
      </c>
      <c r="G917" s="12" t="str">
        <f t="shared" si="82"/>
        <v/>
      </c>
      <c r="H917" s="33" t="str">
        <f t="shared" si="83"/>
        <v/>
      </c>
    </row>
    <row r="918" spans="1:8" x14ac:dyDescent="0.25">
      <c r="A918" s="9" t="str">
        <f t="shared" si="84"/>
        <v/>
      </c>
      <c r="B918" s="10" t="str">
        <f>IF($D$10="End of the Period",IF(A918="","",IF(OR(payment_frequency="Weekly",payment_frequency="Bi-weekly",payment_frequency="Semi-monthly"),first_payment_date+A918*VLOOKUP(payment_frequency,periodic_table,2,0),EDATE(first_payment_date,A918*VLOOKUP(payment_frequency,periodic_table,2,0)))),IF(A918="","",IF(OR(payment_frequency="Weekly",payment_frequency="Bi-weekly",payment_frequency="Semi-monthly"),first_payment_date+(A918-1)*VLOOKUP(payment_frequency,periodic_table,2,0),EDATE(first_payment_date,(A918-1)*VLOOKUP(payment_frequency,periodic_table,2,0)))))</f>
        <v/>
      </c>
      <c r="C918" s="12" t="str">
        <f t="shared" si="79"/>
        <v/>
      </c>
      <c r="D918" s="27">
        <f t="shared" si="80"/>
        <v>0</v>
      </c>
      <c r="E918" s="28"/>
      <c r="F918" s="12" t="str">
        <f t="shared" si="81"/>
        <v/>
      </c>
      <c r="G918" s="12" t="str">
        <f t="shared" si="82"/>
        <v/>
      </c>
      <c r="H918" s="33" t="str">
        <f t="shared" si="83"/>
        <v/>
      </c>
    </row>
    <row r="919" spans="1:8" x14ac:dyDescent="0.25">
      <c r="A919" s="9" t="str">
        <f t="shared" si="84"/>
        <v/>
      </c>
      <c r="B919" s="10" t="str">
        <f>IF($D$10="End of the Period",IF(A919="","",IF(OR(payment_frequency="Weekly",payment_frequency="Bi-weekly",payment_frequency="Semi-monthly"),first_payment_date+A919*VLOOKUP(payment_frequency,periodic_table,2,0),EDATE(first_payment_date,A919*VLOOKUP(payment_frequency,periodic_table,2,0)))),IF(A919="","",IF(OR(payment_frequency="Weekly",payment_frequency="Bi-weekly",payment_frequency="Semi-monthly"),first_payment_date+(A919-1)*VLOOKUP(payment_frequency,periodic_table,2,0),EDATE(first_payment_date,(A919-1)*VLOOKUP(payment_frequency,periodic_table,2,0)))))</f>
        <v/>
      </c>
      <c r="C919" s="12" t="str">
        <f t="shared" si="79"/>
        <v/>
      </c>
      <c r="D919" s="27">
        <f t="shared" si="80"/>
        <v>0</v>
      </c>
      <c r="E919" s="28"/>
      <c r="F919" s="12" t="str">
        <f t="shared" si="81"/>
        <v/>
      </c>
      <c r="G919" s="12" t="str">
        <f t="shared" si="82"/>
        <v/>
      </c>
      <c r="H919" s="33" t="str">
        <f t="shared" si="83"/>
        <v/>
      </c>
    </row>
    <row r="920" spans="1:8" x14ac:dyDescent="0.25">
      <c r="A920" s="9" t="str">
        <f t="shared" si="84"/>
        <v/>
      </c>
      <c r="B920" s="10" t="str">
        <f>IF($D$10="End of the Period",IF(A920="","",IF(OR(payment_frequency="Weekly",payment_frequency="Bi-weekly",payment_frequency="Semi-monthly"),first_payment_date+A920*VLOOKUP(payment_frequency,periodic_table,2,0),EDATE(first_payment_date,A920*VLOOKUP(payment_frequency,periodic_table,2,0)))),IF(A920="","",IF(OR(payment_frequency="Weekly",payment_frequency="Bi-weekly",payment_frequency="Semi-monthly"),first_payment_date+(A920-1)*VLOOKUP(payment_frequency,periodic_table,2,0),EDATE(first_payment_date,(A920-1)*VLOOKUP(payment_frequency,periodic_table,2,0)))))</f>
        <v/>
      </c>
      <c r="C920" s="12" t="str">
        <f t="shared" ref="C920:C983" si="85">IF(A920="","",IF(H919&lt;payment,H919*(1+rate),payment))</f>
        <v/>
      </c>
      <c r="D920" s="27">
        <f t="shared" ref="D920:D983" si="86">IFERROR(IF(H919-C920&lt;$D$13,0,IF(A920=$D$15,$D$13,IF(A920&lt;$D$15,0,IF(MOD(A920-$D$15,$D$18)=0,$D$13,0)))),0)</f>
        <v>0</v>
      </c>
      <c r="E920" s="28"/>
      <c r="F920" s="12" t="str">
        <f t="shared" ref="F920:F983" si="87">IF(AND(payment_type=1,A920=1),0,IF(A920="","",H919*rate))</f>
        <v/>
      </c>
      <c r="G920" s="12" t="str">
        <f t="shared" si="82"/>
        <v/>
      </c>
      <c r="H920" s="33" t="str">
        <f t="shared" si="83"/>
        <v/>
      </c>
    </row>
    <row r="921" spans="1:8" x14ac:dyDescent="0.25">
      <c r="A921" s="9" t="str">
        <f t="shared" si="84"/>
        <v/>
      </c>
      <c r="B921" s="10" t="str">
        <f>IF($D$10="End of the Period",IF(A921="","",IF(OR(payment_frequency="Weekly",payment_frequency="Bi-weekly",payment_frequency="Semi-monthly"),first_payment_date+A921*VLOOKUP(payment_frequency,periodic_table,2,0),EDATE(first_payment_date,A921*VLOOKUP(payment_frequency,periodic_table,2,0)))),IF(A921="","",IF(OR(payment_frequency="Weekly",payment_frequency="Bi-weekly",payment_frequency="Semi-monthly"),first_payment_date+(A921-1)*VLOOKUP(payment_frequency,periodic_table,2,0),EDATE(first_payment_date,(A921-1)*VLOOKUP(payment_frequency,periodic_table,2,0)))))</f>
        <v/>
      </c>
      <c r="C921" s="12" t="str">
        <f t="shared" si="85"/>
        <v/>
      </c>
      <c r="D921" s="27">
        <f t="shared" si="86"/>
        <v>0</v>
      </c>
      <c r="E921" s="28"/>
      <c r="F921" s="12" t="str">
        <f t="shared" si="87"/>
        <v/>
      </c>
      <c r="G921" s="12" t="str">
        <f t="shared" ref="G921:G984" si="88">IF(A921="","",C921-F921+D921+E921)</f>
        <v/>
      </c>
      <c r="H921" s="33" t="str">
        <f t="shared" ref="H921:H984" si="89">IFERROR(IF(G921&lt;=0,"",H920-G921),"")</f>
        <v/>
      </c>
    </row>
    <row r="922" spans="1:8" x14ac:dyDescent="0.25">
      <c r="A922" s="9" t="str">
        <f t="shared" si="84"/>
        <v/>
      </c>
      <c r="B922" s="10" t="str">
        <f>IF($D$10="End of the Period",IF(A922="","",IF(OR(payment_frequency="Weekly",payment_frequency="Bi-weekly",payment_frequency="Semi-monthly"),first_payment_date+A922*VLOOKUP(payment_frequency,periodic_table,2,0),EDATE(first_payment_date,A922*VLOOKUP(payment_frequency,periodic_table,2,0)))),IF(A922="","",IF(OR(payment_frequency="Weekly",payment_frequency="Bi-weekly",payment_frequency="Semi-monthly"),first_payment_date+(A922-1)*VLOOKUP(payment_frequency,periodic_table,2,0),EDATE(first_payment_date,(A922-1)*VLOOKUP(payment_frequency,periodic_table,2,0)))))</f>
        <v/>
      </c>
      <c r="C922" s="12" t="str">
        <f t="shared" si="85"/>
        <v/>
      </c>
      <c r="D922" s="27">
        <f t="shared" si="86"/>
        <v>0</v>
      </c>
      <c r="E922" s="28"/>
      <c r="F922" s="12" t="str">
        <f t="shared" si="87"/>
        <v/>
      </c>
      <c r="G922" s="12" t="str">
        <f t="shared" si="88"/>
        <v/>
      </c>
      <c r="H922" s="33" t="str">
        <f t="shared" si="89"/>
        <v/>
      </c>
    </row>
    <row r="923" spans="1:8" x14ac:dyDescent="0.25">
      <c r="A923" s="9" t="str">
        <f t="shared" si="84"/>
        <v/>
      </c>
      <c r="B923" s="10" t="str">
        <f>IF($D$10="End of the Period",IF(A923="","",IF(OR(payment_frequency="Weekly",payment_frequency="Bi-weekly",payment_frequency="Semi-monthly"),first_payment_date+A923*VLOOKUP(payment_frequency,periodic_table,2,0),EDATE(first_payment_date,A923*VLOOKUP(payment_frequency,periodic_table,2,0)))),IF(A923="","",IF(OR(payment_frequency="Weekly",payment_frequency="Bi-weekly",payment_frequency="Semi-monthly"),first_payment_date+(A923-1)*VLOOKUP(payment_frequency,periodic_table,2,0),EDATE(first_payment_date,(A923-1)*VLOOKUP(payment_frequency,periodic_table,2,0)))))</f>
        <v/>
      </c>
      <c r="C923" s="12" t="str">
        <f t="shared" si="85"/>
        <v/>
      </c>
      <c r="D923" s="27">
        <f t="shared" si="86"/>
        <v>0</v>
      </c>
      <c r="E923" s="28"/>
      <c r="F923" s="12" t="str">
        <f t="shared" si="87"/>
        <v/>
      </c>
      <c r="G923" s="12" t="str">
        <f t="shared" si="88"/>
        <v/>
      </c>
      <c r="H923" s="33" t="str">
        <f t="shared" si="89"/>
        <v/>
      </c>
    </row>
    <row r="924" spans="1:8" x14ac:dyDescent="0.25">
      <c r="A924" s="9" t="str">
        <f t="shared" si="84"/>
        <v/>
      </c>
      <c r="B924" s="10" t="str">
        <f>IF($D$10="End of the Period",IF(A924="","",IF(OR(payment_frequency="Weekly",payment_frequency="Bi-weekly",payment_frequency="Semi-monthly"),first_payment_date+A924*VLOOKUP(payment_frequency,periodic_table,2,0),EDATE(first_payment_date,A924*VLOOKUP(payment_frequency,periodic_table,2,0)))),IF(A924="","",IF(OR(payment_frequency="Weekly",payment_frequency="Bi-weekly",payment_frequency="Semi-monthly"),first_payment_date+(A924-1)*VLOOKUP(payment_frequency,periodic_table,2,0),EDATE(first_payment_date,(A924-1)*VLOOKUP(payment_frequency,periodic_table,2,0)))))</f>
        <v/>
      </c>
      <c r="C924" s="12" t="str">
        <f t="shared" si="85"/>
        <v/>
      </c>
      <c r="D924" s="27">
        <f t="shared" si="86"/>
        <v>0</v>
      </c>
      <c r="E924" s="28"/>
      <c r="F924" s="12" t="str">
        <f t="shared" si="87"/>
        <v/>
      </c>
      <c r="G924" s="12" t="str">
        <f t="shared" si="88"/>
        <v/>
      </c>
      <c r="H924" s="33" t="str">
        <f t="shared" si="89"/>
        <v/>
      </c>
    </row>
    <row r="925" spans="1:8" x14ac:dyDescent="0.25">
      <c r="A925" s="9" t="str">
        <f t="shared" si="84"/>
        <v/>
      </c>
      <c r="B925" s="10" t="str">
        <f>IF($D$10="End of the Period",IF(A925="","",IF(OR(payment_frequency="Weekly",payment_frequency="Bi-weekly",payment_frequency="Semi-monthly"),first_payment_date+A925*VLOOKUP(payment_frequency,periodic_table,2,0),EDATE(first_payment_date,A925*VLOOKUP(payment_frequency,periodic_table,2,0)))),IF(A925="","",IF(OR(payment_frequency="Weekly",payment_frequency="Bi-weekly",payment_frequency="Semi-monthly"),first_payment_date+(A925-1)*VLOOKUP(payment_frequency,periodic_table,2,0),EDATE(first_payment_date,(A925-1)*VLOOKUP(payment_frequency,periodic_table,2,0)))))</f>
        <v/>
      </c>
      <c r="C925" s="12" t="str">
        <f t="shared" si="85"/>
        <v/>
      </c>
      <c r="D925" s="27">
        <f t="shared" si="86"/>
        <v>0</v>
      </c>
      <c r="E925" s="28"/>
      <c r="F925" s="12" t="str">
        <f t="shared" si="87"/>
        <v/>
      </c>
      <c r="G925" s="12" t="str">
        <f t="shared" si="88"/>
        <v/>
      </c>
      <c r="H925" s="33" t="str">
        <f t="shared" si="89"/>
        <v/>
      </c>
    </row>
    <row r="926" spans="1:8" x14ac:dyDescent="0.25">
      <c r="A926" s="9" t="str">
        <f t="shared" si="84"/>
        <v/>
      </c>
      <c r="B926" s="10" t="str">
        <f>IF($D$10="End of the Period",IF(A926="","",IF(OR(payment_frequency="Weekly",payment_frequency="Bi-weekly",payment_frequency="Semi-monthly"),first_payment_date+A926*VLOOKUP(payment_frequency,periodic_table,2,0),EDATE(first_payment_date,A926*VLOOKUP(payment_frequency,periodic_table,2,0)))),IF(A926="","",IF(OR(payment_frequency="Weekly",payment_frequency="Bi-weekly",payment_frequency="Semi-monthly"),first_payment_date+(A926-1)*VLOOKUP(payment_frequency,periodic_table,2,0),EDATE(first_payment_date,(A926-1)*VLOOKUP(payment_frequency,periodic_table,2,0)))))</f>
        <v/>
      </c>
      <c r="C926" s="12" t="str">
        <f t="shared" si="85"/>
        <v/>
      </c>
      <c r="D926" s="27">
        <f t="shared" si="86"/>
        <v>0</v>
      </c>
      <c r="E926" s="28"/>
      <c r="F926" s="12" t="str">
        <f t="shared" si="87"/>
        <v/>
      </c>
      <c r="G926" s="12" t="str">
        <f t="shared" si="88"/>
        <v/>
      </c>
      <c r="H926" s="33" t="str">
        <f t="shared" si="89"/>
        <v/>
      </c>
    </row>
    <row r="927" spans="1:8" x14ac:dyDescent="0.25">
      <c r="A927" s="9" t="str">
        <f t="shared" si="84"/>
        <v/>
      </c>
      <c r="B927" s="10" t="str">
        <f>IF($D$10="End of the Period",IF(A927="","",IF(OR(payment_frequency="Weekly",payment_frequency="Bi-weekly",payment_frequency="Semi-monthly"),first_payment_date+A927*VLOOKUP(payment_frequency,periodic_table,2,0),EDATE(first_payment_date,A927*VLOOKUP(payment_frequency,periodic_table,2,0)))),IF(A927="","",IF(OR(payment_frequency="Weekly",payment_frequency="Bi-weekly",payment_frequency="Semi-monthly"),first_payment_date+(A927-1)*VLOOKUP(payment_frequency,periodic_table,2,0),EDATE(first_payment_date,(A927-1)*VLOOKUP(payment_frequency,periodic_table,2,0)))))</f>
        <v/>
      </c>
      <c r="C927" s="12" t="str">
        <f t="shared" si="85"/>
        <v/>
      </c>
      <c r="D927" s="27">
        <f t="shared" si="86"/>
        <v>0</v>
      </c>
      <c r="E927" s="28"/>
      <c r="F927" s="12" t="str">
        <f t="shared" si="87"/>
        <v/>
      </c>
      <c r="G927" s="12" t="str">
        <f t="shared" si="88"/>
        <v/>
      </c>
      <c r="H927" s="33" t="str">
        <f t="shared" si="89"/>
        <v/>
      </c>
    </row>
    <row r="928" spans="1:8" x14ac:dyDescent="0.25">
      <c r="A928" s="9" t="str">
        <f t="shared" si="84"/>
        <v/>
      </c>
      <c r="B928" s="10" t="str">
        <f>IF($D$10="End of the Period",IF(A928="","",IF(OR(payment_frequency="Weekly",payment_frequency="Bi-weekly",payment_frequency="Semi-monthly"),first_payment_date+A928*VLOOKUP(payment_frequency,periodic_table,2,0),EDATE(first_payment_date,A928*VLOOKUP(payment_frequency,periodic_table,2,0)))),IF(A928="","",IF(OR(payment_frequency="Weekly",payment_frequency="Bi-weekly",payment_frequency="Semi-monthly"),first_payment_date+(A928-1)*VLOOKUP(payment_frequency,periodic_table,2,0),EDATE(first_payment_date,(A928-1)*VLOOKUP(payment_frequency,periodic_table,2,0)))))</f>
        <v/>
      </c>
      <c r="C928" s="12" t="str">
        <f t="shared" si="85"/>
        <v/>
      </c>
      <c r="D928" s="27">
        <f t="shared" si="86"/>
        <v>0</v>
      </c>
      <c r="E928" s="28"/>
      <c r="F928" s="12" t="str">
        <f t="shared" si="87"/>
        <v/>
      </c>
      <c r="G928" s="12" t="str">
        <f t="shared" si="88"/>
        <v/>
      </c>
      <c r="H928" s="33" t="str">
        <f t="shared" si="89"/>
        <v/>
      </c>
    </row>
    <row r="929" spans="1:8" x14ac:dyDescent="0.25">
      <c r="A929" s="9" t="str">
        <f t="shared" si="84"/>
        <v/>
      </c>
      <c r="B929" s="10" t="str">
        <f>IF($D$10="End of the Period",IF(A929="","",IF(OR(payment_frequency="Weekly",payment_frequency="Bi-weekly",payment_frequency="Semi-monthly"),first_payment_date+A929*VLOOKUP(payment_frequency,periodic_table,2,0),EDATE(first_payment_date,A929*VLOOKUP(payment_frequency,periodic_table,2,0)))),IF(A929="","",IF(OR(payment_frequency="Weekly",payment_frequency="Bi-weekly",payment_frequency="Semi-monthly"),first_payment_date+(A929-1)*VLOOKUP(payment_frequency,periodic_table,2,0),EDATE(first_payment_date,(A929-1)*VLOOKUP(payment_frequency,periodic_table,2,0)))))</f>
        <v/>
      </c>
      <c r="C929" s="12" t="str">
        <f t="shared" si="85"/>
        <v/>
      </c>
      <c r="D929" s="27">
        <f t="shared" si="86"/>
        <v>0</v>
      </c>
      <c r="E929" s="28"/>
      <c r="F929" s="12" t="str">
        <f t="shared" si="87"/>
        <v/>
      </c>
      <c r="G929" s="12" t="str">
        <f t="shared" si="88"/>
        <v/>
      </c>
      <c r="H929" s="33" t="str">
        <f t="shared" si="89"/>
        <v/>
      </c>
    </row>
    <row r="930" spans="1:8" x14ac:dyDescent="0.25">
      <c r="A930" s="9" t="str">
        <f t="shared" si="84"/>
        <v/>
      </c>
      <c r="B930" s="10" t="str">
        <f>IF($D$10="End of the Period",IF(A930="","",IF(OR(payment_frequency="Weekly",payment_frequency="Bi-weekly",payment_frequency="Semi-monthly"),first_payment_date+A930*VLOOKUP(payment_frequency,periodic_table,2,0),EDATE(first_payment_date,A930*VLOOKUP(payment_frequency,periodic_table,2,0)))),IF(A930="","",IF(OR(payment_frequency="Weekly",payment_frequency="Bi-weekly",payment_frequency="Semi-monthly"),first_payment_date+(A930-1)*VLOOKUP(payment_frequency,periodic_table,2,0),EDATE(first_payment_date,(A930-1)*VLOOKUP(payment_frequency,periodic_table,2,0)))))</f>
        <v/>
      </c>
      <c r="C930" s="12" t="str">
        <f t="shared" si="85"/>
        <v/>
      </c>
      <c r="D930" s="27">
        <f t="shared" si="86"/>
        <v>0</v>
      </c>
      <c r="E930" s="28"/>
      <c r="F930" s="12" t="str">
        <f t="shared" si="87"/>
        <v/>
      </c>
      <c r="G930" s="12" t="str">
        <f t="shared" si="88"/>
        <v/>
      </c>
      <c r="H930" s="33" t="str">
        <f t="shared" si="89"/>
        <v/>
      </c>
    </row>
    <row r="931" spans="1:8" x14ac:dyDescent="0.25">
      <c r="A931" s="9" t="str">
        <f t="shared" si="84"/>
        <v/>
      </c>
      <c r="B931" s="10" t="str">
        <f>IF($D$10="End of the Period",IF(A931="","",IF(OR(payment_frequency="Weekly",payment_frequency="Bi-weekly",payment_frequency="Semi-monthly"),first_payment_date+A931*VLOOKUP(payment_frequency,periodic_table,2,0),EDATE(first_payment_date,A931*VLOOKUP(payment_frequency,periodic_table,2,0)))),IF(A931="","",IF(OR(payment_frequency="Weekly",payment_frequency="Bi-weekly",payment_frequency="Semi-monthly"),first_payment_date+(A931-1)*VLOOKUP(payment_frequency,periodic_table,2,0),EDATE(first_payment_date,(A931-1)*VLOOKUP(payment_frequency,periodic_table,2,0)))))</f>
        <v/>
      </c>
      <c r="C931" s="12" t="str">
        <f t="shared" si="85"/>
        <v/>
      </c>
      <c r="D931" s="27">
        <f t="shared" si="86"/>
        <v>0</v>
      </c>
      <c r="E931" s="28"/>
      <c r="F931" s="12" t="str">
        <f t="shared" si="87"/>
        <v/>
      </c>
      <c r="G931" s="12" t="str">
        <f t="shared" si="88"/>
        <v/>
      </c>
      <c r="H931" s="33" t="str">
        <f t="shared" si="89"/>
        <v/>
      </c>
    </row>
    <row r="932" spans="1:8" x14ac:dyDescent="0.25">
      <c r="A932" s="9" t="str">
        <f t="shared" si="84"/>
        <v/>
      </c>
      <c r="B932" s="10" t="str">
        <f>IF($D$10="End of the Period",IF(A932="","",IF(OR(payment_frequency="Weekly",payment_frequency="Bi-weekly",payment_frequency="Semi-monthly"),first_payment_date+A932*VLOOKUP(payment_frequency,periodic_table,2,0),EDATE(first_payment_date,A932*VLOOKUP(payment_frequency,periodic_table,2,0)))),IF(A932="","",IF(OR(payment_frequency="Weekly",payment_frequency="Bi-weekly",payment_frequency="Semi-monthly"),first_payment_date+(A932-1)*VLOOKUP(payment_frequency,periodic_table,2,0),EDATE(first_payment_date,(A932-1)*VLOOKUP(payment_frequency,periodic_table,2,0)))))</f>
        <v/>
      </c>
      <c r="C932" s="12" t="str">
        <f t="shared" si="85"/>
        <v/>
      </c>
      <c r="D932" s="27">
        <f t="shared" si="86"/>
        <v>0</v>
      </c>
      <c r="E932" s="28"/>
      <c r="F932" s="12" t="str">
        <f t="shared" si="87"/>
        <v/>
      </c>
      <c r="G932" s="12" t="str">
        <f t="shared" si="88"/>
        <v/>
      </c>
      <c r="H932" s="33" t="str">
        <f t="shared" si="89"/>
        <v/>
      </c>
    </row>
    <row r="933" spans="1:8" x14ac:dyDescent="0.25">
      <c r="A933" s="9" t="str">
        <f t="shared" si="84"/>
        <v/>
      </c>
      <c r="B933" s="10" t="str">
        <f>IF($D$10="End of the Period",IF(A933="","",IF(OR(payment_frequency="Weekly",payment_frequency="Bi-weekly",payment_frequency="Semi-monthly"),first_payment_date+A933*VLOOKUP(payment_frequency,periodic_table,2,0),EDATE(first_payment_date,A933*VLOOKUP(payment_frequency,periodic_table,2,0)))),IF(A933="","",IF(OR(payment_frequency="Weekly",payment_frequency="Bi-weekly",payment_frequency="Semi-monthly"),first_payment_date+(A933-1)*VLOOKUP(payment_frequency,periodic_table,2,0),EDATE(first_payment_date,(A933-1)*VLOOKUP(payment_frequency,periodic_table,2,0)))))</f>
        <v/>
      </c>
      <c r="C933" s="12" t="str">
        <f t="shared" si="85"/>
        <v/>
      </c>
      <c r="D933" s="27">
        <f t="shared" si="86"/>
        <v>0</v>
      </c>
      <c r="E933" s="28"/>
      <c r="F933" s="12" t="str">
        <f t="shared" si="87"/>
        <v/>
      </c>
      <c r="G933" s="12" t="str">
        <f t="shared" si="88"/>
        <v/>
      </c>
      <c r="H933" s="33" t="str">
        <f t="shared" si="89"/>
        <v/>
      </c>
    </row>
    <row r="934" spans="1:8" x14ac:dyDescent="0.25">
      <c r="A934" s="9" t="str">
        <f t="shared" si="84"/>
        <v/>
      </c>
      <c r="B934" s="10" t="str">
        <f>IF($D$10="End of the Period",IF(A934="","",IF(OR(payment_frequency="Weekly",payment_frequency="Bi-weekly",payment_frequency="Semi-monthly"),first_payment_date+A934*VLOOKUP(payment_frequency,periodic_table,2,0),EDATE(first_payment_date,A934*VLOOKUP(payment_frequency,periodic_table,2,0)))),IF(A934="","",IF(OR(payment_frequency="Weekly",payment_frequency="Bi-weekly",payment_frequency="Semi-monthly"),first_payment_date+(A934-1)*VLOOKUP(payment_frequency,periodic_table,2,0),EDATE(first_payment_date,(A934-1)*VLOOKUP(payment_frequency,periodic_table,2,0)))))</f>
        <v/>
      </c>
      <c r="C934" s="12" t="str">
        <f t="shared" si="85"/>
        <v/>
      </c>
      <c r="D934" s="27">
        <f t="shared" si="86"/>
        <v>0</v>
      </c>
      <c r="E934" s="28"/>
      <c r="F934" s="12" t="str">
        <f t="shared" si="87"/>
        <v/>
      </c>
      <c r="G934" s="12" t="str">
        <f t="shared" si="88"/>
        <v/>
      </c>
      <c r="H934" s="33" t="str">
        <f t="shared" si="89"/>
        <v/>
      </c>
    </row>
    <row r="935" spans="1:8" x14ac:dyDescent="0.25">
      <c r="A935" s="9" t="str">
        <f t="shared" si="84"/>
        <v/>
      </c>
      <c r="B935" s="10" t="str">
        <f>IF($D$10="End of the Period",IF(A935="","",IF(OR(payment_frequency="Weekly",payment_frequency="Bi-weekly",payment_frequency="Semi-monthly"),first_payment_date+A935*VLOOKUP(payment_frequency,periodic_table,2,0),EDATE(first_payment_date,A935*VLOOKUP(payment_frequency,periodic_table,2,0)))),IF(A935="","",IF(OR(payment_frequency="Weekly",payment_frequency="Bi-weekly",payment_frequency="Semi-monthly"),first_payment_date+(A935-1)*VLOOKUP(payment_frequency,periodic_table,2,0),EDATE(first_payment_date,(A935-1)*VLOOKUP(payment_frequency,periodic_table,2,0)))))</f>
        <v/>
      </c>
      <c r="C935" s="12" t="str">
        <f t="shared" si="85"/>
        <v/>
      </c>
      <c r="D935" s="27">
        <f t="shared" si="86"/>
        <v>0</v>
      </c>
      <c r="E935" s="28"/>
      <c r="F935" s="12" t="str">
        <f t="shared" si="87"/>
        <v/>
      </c>
      <c r="G935" s="12" t="str">
        <f t="shared" si="88"/>
        <v/>
      </c>
      <c r="H935" s="33" t="str">
        <f t="shared" si="89"/>
        <v/>
      </c>
    </row>
    <row r="936" spans="1:8" x14ac:dyDescent="0.25">
      <c r="A936" s="9" t="str">
        <f t="shared" si="84"/>
        <v/>
      </c>
      <c r="B936" s="10" t="str">
        <f>IF($D$10="End of the Period",IF(A936="","",IF(OR(payment_frequency="Weekly",payment_frequency="Bi-weekly",payment_frequency="Semi-monthly"),first_payment_date+A936*VLOOKUP(payment_frequency,periodic_table,2,0),EDATE(first_payment_date,A936*VLOOKUP(payment_frequency,periodic_table,2,0)))),IF(A936="","",IF(OR(payment_frequency="Weekly",payment_frequency="Bi-weekly",payment_frequency="Semi-monthly"),first_payment_date+(A936-1)*VLOOKUP(payment_frequency,periodic_table,2,0),EDATE(first_payment_date,(A936-1)*VLOOKUP(payment_frequency,periodic_table,2,0)))))</f>
        <v/>
      </c>
      <c r="C936" s="12" t="str">
        <f t="shared" si="85"/>
        <v/>
      </c>
      <c r="D936" s="27">
        <f t="shared" si="86"/>
        <v>0</v>
      </c>
      <c r="E936" s="28"/>
      <c r="F936" s="12" t="str">
        <f t="shared" si="87"/>
        <v/>
      </c>
      <c r="G936" s="12" t="str">
        <f t="shared" si="88"/>
        <v/>
      </c>
      <c r="H936" s="33" t="str">
        <f t="shared" si="89"/>
        <v/>
      </c>
    </row>
    <row r="937" spans="1:8" x14ac:dyDescent="0.25">
      <c r="A937" s="9" t="str">
        <f t="shared" si="84"/>
        <v/>
      </c>
      <c r="B937" s="10" t="str">
        <f>IF($D$10="End of the Period",IF(A937="","",IF(OR(payment_frequency="Weekly",payment_frequency="Bi-weekly",payment_frequency="Semi-monthly"),first_payment_date+A937*VLOOKUP(payment_frequency,periodic_table,2,0),EDATE(first_payment_date,A937*VLOOKUP(payment_frequency,periodic_table,2,0)))),IF(A937="","",IF(OR(payment_frequency="Weekly",payment_frequency="Bi-weekly",payment_frequency="Semi-monthly"),first_payment_date+(A937-1)*VLOOKUP(payment_frequency,periodic_table,2,0),EDATE(first_payment_date,(A937-1)*VLOOKUP(payment_frequency,periodic_table,2,0)))))</f>
        <v/>
      </c>
      <c r="C937" s="12" t="str">
        <f t="shared" si="85"/>
        <v/>
      </c>
      <c r="D937" s="27">
        <f t="shared" si="86"/>
        <v>0</v>
      </c>
      <c r="E937" s="28"/>
      <c r="F937" s="12" t="str">
        <f t="shared" si="87"/>
        <v/>
      </c>
      <c r="G937" s="12" t="str">
        <f t="shared" si="88"/>
        <v/>
      </c>
      <c r="H937" s="33" t="str">
        <f t="shared" si="89"/>
        <v/>
      </c>
    </row>
    <row r="938" spans="1:8" x14ac:dyDescent="0.25">
      <c r="A938" s="9" t="str">
        <f t="shared" si="84"/>
        <v/>
      </c>
      <c r="B938" s="10" t="str">
        <f>IF($D$10="End of the Period",IF(A938="","",IF(OR(payment_frequency="Weekly",payment_frequency="Bi-weekly",payment_frequency="Semi-monthly"),first_payment_date+A938*VLOOKUP(payment_frequency,periodic_table,2,0),EDATE(first_payment_date,A938*VLOOKUP(payment_frequency,periodic_table,2,0)))),IF(A938="","",IF(OR(payment_frequency="Weekly",payment_frequency="Bi-weekly",payment_frequency="Semi-monthly"),first_payment_date+(A938-1)*VLOOKUP(payment_frequency,periodic_table,2,0),EDATE(first_payment_date,(A938-1)*VLOOKUP(payment_frequency,periodic_table,2,0)))))</f>
        <v/>
      </c>
      <c r="C938" s="12" t="str">
        <f t="shared" si="85"/>
        <v/>
      </c>
      <c r="D938" s="27">
        <f t="shared" si="86"/>
        <v>0</v>
      </c>
      <c r="E938" s="28"/>
      <c r="F938" s="12" t="str">
        <f t="shared" si="87"/>
        <v/>
      </c>
      <c r="G938" s="12" t="str">
        <f t="shared" si="88"/>
        <v/>
      </c>
      <c r="H938" s="33" t="str">
        <f t="shared" si="89"/>
        <v/>
      </c>
    </row>
    <row r="939" spans="1:8" x14ac:dyDescent="0.25">
      <c r="A939" s="9" t="str">
        <f t="shared" si="84"/>
        <v/>
      </c>
      <c r="B939" s="10" t="str">
        <f>IF($D$10="End of the Period",IF(A939="","",IF(OR(payment_frequency="Weekly",payment_frequency="Bi-weekly",payment_frequency="Semi-monthly"),first_payment_date+A939*VLOOKUP(payment_frequency,periodic_table,2,0),EDATE(first_payment_date,A939*VLOOKUP(payment_frequency,periodic_table,2,0)))),IF(A939="","",IF(OR(payment_frequency="Weekly",payment_frequency="Bi-weekly",payment_frequency="Semi-monthly"),first_payment_date+(A939-1)*VLOOKUP(payment_frequency,periodic_table,2,0),EDATE(first_payment_date,(A939-1)*VLOOKUP(payment_frequency,periodic_table,2,0)))))</f>
        <v/>
      </c>
      <c r="C939" s="12" t="str">
        <f t="shared" si="85"/>
        <v/>
      </c>
      <c r="D939" s="27">
        <f t="shared" si="86"/>
        <v>0</v>
      </c>
      <c r="E939" s="28"/>
      <c r="F939" s="12" t="str">
        <f t="shared" si="87"/>
        <v/>
      </c>
      <c r="G939" s="12" t="str">
        <f t="shared" si="88"/>
        <v/>
      </c>
      <c r="H939" s="33" t="str">
        <f t="shared" si="89"/>
        <v/>
      </c>
    </row>
    <row r="940" spans="1:8" x14ac:dyDescent="0.25">
      <c r="A940" s="9" t="str">
        <f t="shared" si="84"/>
        <v/>
      </c>
      <c r="B940" s="10" t="str">
        <f>IF($D$10="End of the Period",IF(A940="","",IF(OR(payment_frequency="Weekly",payment_frequency="Bi-weekly",payment_frequency="Semi-monthly"),first_payment_date+A940*VLOOKUP(payment_frequency,periodic_table,2,0),EDATE(first_payment_date,A940*VLOOKUP(payment_frequency,periodic_table,2,0)))),IF(A940="","",IF(OR(payment_frequency="Weekly",payment_frequency="Bi-weekly",payment_frequency="Semi-monthly"),first_payment_date+(A940-1)*VLOOKUP(payment_frequency,periodic_table,2,0),EDATE(first_payment_date,(A940-1)*VLOOKUP(payment_frequency,periodic_table,2,0)))))</f>
        <v/>
      </c>
      <c r="C940" s="12" t="str">
        <f t="shared" si="85"/>
        <v/>
      </c>
      <c r="D940" s="27">
        <f t="shared" si="86"/>
        <v>0</v>
      </c>
      <c r="E940" s="28"/>
      <c r="F940" s="12" t="str">
        <f t="shared" si="87"/>
        <v/>
      </c>
      <c r="G940" s="12" t="str">
        <f t="shared" si="88"/>
        <v/>
      </c>
      <c r="H940" s="33" t="str">
        <f t="shared" si="89"/>
        <v/>
      </c>
    </row>
    <row r="941" spans="1:8" x14ac:dyDescent="0.25">
      <c r="A941" s="9" t="str">
        <f t="shared" si="84"/>
        <v/>
      </c>
      <c r="B941" s="10" t="str">
        <f>IF($D$10="End of the Period",IF(A941="","",IF(OR(payment_frequency="Weekly",payment_frequency="Bi-weekly",payment_frequency="Semi-monthly"),first_payment_date+A941*VLOOKUP(payment_frequency,periodic_table,2,0),EDATE(first_payment_date,A941*VLOOKUP(payment_frequency,periodic_table,2,0)))),IF(A941="","",IF(OR(payment_frequency="Weekly",payment_frequency="Bi-weekly",payment_frequency="Semi-monthly"),first_payment_date+(A941-1)*VLOOKUP(payment_frequency,periodic_table,2,0),EDATE(first_payment_date,(A941-1)*VLOOKUP(payment_frequency,periodic_table,2,0)))))</f>
        <v/>
      </c>
      <c r="C941" s="12" t="str">
        <f t="shared" si="85"/>
        <v/>
      </c>
      <c r="D941" s="27">
        <f t="shared" si="86"/>
        <v>0</v>
      </c>
      <c r="E941" s="28"/>
      <c r="F941" s="12" t="str">
        <f t="shared" si="87"/>
        <v/>
      </c>
      <c r="G941" s="12" t="str">
        <f t="shared" si="88"/>
        <v/>
      </c>
      <c r="H941" s="33" t="str">
        <f t="shared" si="89"/>
        <v/>
      </c>
    </row>
    <row r="942" spans="1:8" x14ac:dyDescent="0.25">
      <c r="A942" s="9" t="str">
        <f t="shared" si="84"/>
        <v/>
      </c>
      <c r="B942" s="10" t="str">
        <f>IF($D$10="End of the Period",IF(A942="","",IF(OR(payment_frequency="Weekly",payment_frequency="Bi-weekly",payment_frequency="Semi-monthly"),first_payment_date+A942*VLOOKUP(payment_frequency,periodic_table,2,0),EDATE(first_payment_date,A942*VLOOKUP(payment_frequency,periodic_table,2,0)))),IF(A942="","",IF(OR(payment_frequency="Weekly",payment_frequency="Bi-weekly",payment_frequency="Semi-monthly"),first_payment_date+(A942-1)*VLOOKUP(payment_frequency,periodic_table,2,0),EDATE(first_payment_date,(A942-1)*VLOOKUP(payment_frequency,periodic_table,2,0)))))</f>
        <v/>
      </c>
      <c r="C942" s="12" t="str">
        <f t="shared" si="85"/>
        <v/>
      </c>
      <c r="D942" s="27">
        <f t="shared" si="86"/>
        <v>0</v>
      </c>
      <c r="E942" s="28"/>
      <c r="F942" s="12" t="str">
        <f t="shared" si="87"/>
        <v/>
      </c>
      <c r="G942" s="12" t="str">
        <f t="shared" si="88"/>
        <v/>
      </c>
      <c r="H942" s="33" t="str">
        <f t="shared" si="89"/>
        <v/>
      </c>
    </row>
    <row r="943" spans="1:8" x14ac:dyDescent="0.25">
      <c r="A943" s="9" t="str">
        <f t="shared" ref="A943:A1000" si="90">IFERROR(IF(H942&lt;=0,"",A942+1),"")</f>
        <v/>
      </c>
      <c r="B943" s="10" t="str">
        <f>IF($D$10="End of the Period",IF(A943="","",IF(OR(payment_frequency="Weekly",payment_frequency="Bi-weekly",payment_frequency="Semi-monthly"),first_payment_date+A943*VLOOKUP(payment_frequency,periodic_table,2,0),EDATE(first_payment_date,A943*VLOOKUP(payment_frequency,periodic_table,2,0)))),IF(A943="","",IF(OR(payment_frequency="Weekly",payment_frequency="Bi-weekly",payment_frequency="Semi-monthly"),first_payment_date+(A943-1)*VLOOKUP(payment_frequency,periodic_table,2,0),EDATE(first_payment_date,(A943-1)*VLOOKUP(payment_frequency,periodic_table,2,0)))))</f>
        <v/>
      </c>
      <c r="C943" s="12" t="str">
        <f t="shared" si="85"/>
        <v/>
      </c>
      <c r="D943" s="27">
        <f t="shared" si="86"/>
        <v>0</v>
      </c>
      <c r="E943" s="28"/>
      <c r="F943" s="12" t="str">
        <f t="shared" si="87"/>
        <v/>
      </c>
      <c r="G943" s="12" t="str">
        <f t="shared" si="88"/>
        <v/>
      </c>
      <c r="H943" s="33" t="str">
        <f t="shared" si="89"/>
        <v/>
      </c>
    </row>
    <row r="944" spans="1:8" x14ac:dyDescent="0.25">
      <c r="A944" s="9" t="str">
        <f t="shared" si="90"/>
        <v/>
      </c>
      <c r="B944" s="10" t="str">
        <f>IF($D$10="End of the Period",IF(A944="","",IF(OR(payment_frequency="Weekly",payment_frequency="Bi-weekly",payment_frequency="Semi-monthly"),first_payment_date+A944*VLOOKUP(payment_frequency,periodic_table,2,0),EDATE(first_payment_date,A944*VLOOKUP(payment_frequency,periodic_table,2,0)))),IF(A944="","",IF(OR(payment_frequency="Weekly",payment_frequency="Bi-weekly",payment_frequency="Semi-monthly"),first_payment_date+(A944-1)*VLOOKUP(payment_frequency,periodic_table,2,0),EDATE(first_payment_date,(A944-1)*VLOOKUP(payment_frequency,periodic_table,2,0)))))</f>
        <v/>
      </c>
      <c r="C944" s="12" t="str">
        <f t="shared" si="85"/>
        <v/>
      </c>
      <c r="D944" s="27">
        <f t="shared" si="86"/>
        <v>0</v>
      </c>
      <c r="E944" s="28"/>
      <c r="F944" s="12" t="str">
        <f t="shared" si="87"/>
        <v/>
      </c>
      <c r="G944" s="12" t="str">
        <f t="shared" si="88"/>
        <v/>
      </c>
      <c r="H944" s="33" t="str">
        <f t="shared" si="89"/>
        <v/>
      </c>
    </row>
    <row r="945" spans="1:8" x14ac:dyDescent="0.25">
      <c r="A945" s="9" t="str">
        <f t="shared" si="90"/>
        <v/>
      </c>
      <c r="B945" s="10" t="str">
        <f>IF($D$10="End of the Period",IF(A945="","",IF(OR(payment_frequency="Weekly",payment_frequency="Bi-weekly",payment_frequency="Semi-monthly"),first_payment_date+A945*VLOOKUP(payment_frequency,periodic_table,2,0),EDATE(first_payment_date,A945*VLOOKUP(payment_frequency,periodic_table,2,0)))),IF(A945="","",IF(OR(payment_frequency="Weekly",payment_frequency="Bi-weekly",payment_frequency="Semi-monthly"),first_payment_date+(A945-1)*VLOOKUP(payment_frequency,periodic_table,2,0),EDATE(first_payment_date,(A945-1)*VLOOKUP(payment_frequency,periodic_table,2,0)))))</f>
        <v/>
      </c>
      <c r="C945" s="12" t="str">
        <f t="shared" si="85"/>
        <v/>
      </c>
      <c r="D945" s="27">
        <f t="shared" si="86"/>
        <v>0</v>
      </c>
      <c r="E945" s="28"/>
      <c r="F945" s="12" t="str">
        <f t="shared" si="87"/>
        <v/>
      </c>
      <c r="G945" s="12" t="str">
        <f t="shared" si="88"/>
        <v/>
      </c>
      <c r="H945" s="33" t="str">
        <f t="shared" si="89"/>
        <v/>
      </c>
    </row>
    <row r="946" spans="1:8" x14ac:dyDescent="0.25">
      <c r="A946" s="9" t="str">
        <f t="shared" si="90"/>
        <v/>
      </c>
      <c r="B946" s="10" t="str">
        <f>IF($D$10="End of the Period",IF(A946="","",IF(OR(payment_frequency="Weekly",payment_frequency="Bi-weekly",payment_frequency="Semi-monthly"),first_payment_date+A946*VLOOKUP(payment_frequency,periodic_table,2,0),EDATE(first_payment_date,A946*VLOOKUP(payment_frequency,periodic_table,2,0)))),IF(A946="","",IF(OR(payment_frequency="Weekly",payment_frequency="Bi-weekly",payment_frequency="Semi-monthly"),first_payment_date+(A946-1)*VLOOKUP(payment_frequency,periodic_table,2,0),EDATE(first_payment_date,(A946-1)*VLOOKUP(payment_frequency,periodic_table,2,0)))))</f>
        <v/>
      </c>
      <c r="C946" s="12" t="str">
        <f t="shared" si="85"/>
        <v/>
      </c>
      <c r="D946" s="27">
        <f t="shared" si="86"/>
        <v>0</v>
      </c>
      <c r="E946" s="28"/>
      <c r="F946" s="12" t="str">
        <f t="shared" si="87"/>
        <v/>
      </c>
      <c r="G946" s="12" t="str">
        <f t="shared" si="88"/>
        <v/>
      </c>
      <c r="H946" s="33" t="str">
        <f t="shared" si="89"/>
        <v/>
      </c>
    </row>
    <row r="947" spans="1:8" x14ac:dyDescent="0.25">
      <c r="A947" s="9" t="str">
        <f t="shared" si="90"/>
        <v/>
      </c>
      <c r="B947" s="10" t="str">
        <f>IF($D$10="End of the Period",IF(A947="","",IF(OR(payment_frequency="Weekly",payment_frequency="Bi-weekly",payment_frequency="Semi-monthly"),first_payment_date+A947*VLOOKUP(payment_frequency,periodic_table,2,0),EDATE(first_payment_date,A947*VLOOKUP(payment_frequency,periodic_table,2,0)))),IF(A947="","",IF(OR(payment_frequency="Weekly",payment_frequency="Bi-weekly",payment_frequency="Semi-monthly"),first_payment_date+(A947-1)*VLOOKUP(payment_frequency,periodic_table,2,0),EDATE(first_payment_date,(A947-1)*VLOOKUP(payment_frequency,periodic_table,2,0)))))</f>
        <v/>
      </c>
      <c r="C947" s="12" t="str">
        <f t="shared" si="85"/>
        <v/>
      </c>
      <c r="D947" s="27">
        <f t="shared" si="86"/>
        <v>0</v>
      </c>
      <c r="E947" s="28"/>
      <c r="F947" s="12" t="str">
        <f t="shared" si="87"/>
        <v/>
      </c>
      <c r="G947" s="12" t="str">
        <f t="shared" si="88"/>
        <v/>
      </c>
      <c r="H947" s="33" t="str">
        <f t="shared" si="89"/>
        <v/>
      </c>
    </row>
    <row r="948" spans="1:8" x14ac:dyDescent="0.25">
      <c r="A948" s="9" t="str">
        <f t="shared" si="90"/>
        <v/>
      </c>
      <c r="B948" s="10" t="str">
        <f>IF($D$10="End of the Period",IF(A948="","",IF(OR(payment_frequency="Weekly",payment_frequency="Bi-weekly",payment_frequency="Semi-monthly"),first_payment_date+A948*VLOOKUP(payment_frequency,periodic_table,2,0),EDATE(first_payment_date,A948*VLOOKUP(payment_frequency,periodic_table,2,0)))),IF(A948="","",IF(OR(payment_frequency="Weekly",payment_frequency="Bi-weekly",payment_frequency="Semi-monthly"),first_payment_date+(A948-1)*VLOOKUP(payment_frequency,periodic_table,2,0),EDATE(first_payment_date,(A948-1)*VLOOKUP(payment_frequency,periodic_table,2,0)))))</f>
        <v/>
      </c>
      <c r="C948" s="12" t="str">
        <f t="shared" si="85"/>
        <v/>
      </c>
      <c r="D948" s="27">
        <f t="shared" si="86"/>
        <v>0</v>
      </c>
      <c r="E948" s="28"/>
      <c r="F948" s="12" t="str">
        <f t="shared" si="87"/>
        <v/>
      </c>
      <c r="G948" s="12" t="str">
        <f t="shared" si="88"/>
        <v/>
      </c>
      <c r="H948" s="33" t="str">
        <f t="shared" si="89"/>
        <v/>
      </c>
    </row>
    <row r="949" spans="1:8" x14ac:dyDescent="0.25">
      <c r="A949" s="9" t="str">
        <f t="shared" si="90"/>
        <v/>
      </c>
      <c r="B949" s="10" t="str">
        <f>IF($D$10="End of the Period",IF(A949="","",IF(OR(payment_frequency="Weekly",payment_frequency="Bi-weekly",payment_frequency="Semi-monthly"),first_payment_date+A949*VLOOKUP(payment_frequency,periodic_table,2,0),EDATE(first_payment_date,A949*VLOOKUP(payment_frequency,periodic_table,2,0)))),IF(A949="","",IF(OR(payment_frequency="Weekly",payment_frequency="Bi-weekly",payment_frequency="Semi-monthly"),first_payment_date+(A949-1)*VLOOKUP(payment_frequency,periodic_table,2,0),EDATE(first_payment_date,(A949-1)*VLOOKUP(payment_frequency,periodic_table,2,0)))))</f>
        <v/>
      </c>
      <c r="C949" s="12" t="str">
        <f t="shared" si="85"/>
        <v/>
      </c>
      <c r="D949" s="27">
        <f t="shared" si="86"/>
        <v>0</v>
      </c>
      <c r="E949" s="28"/>
      <c r="F949" s="12" t="str">
        <f t="shared" si="87"/>
        <v/>
      </c>
      <c r="G949" s="12" t="str">
        <f t="shared" si="88"/>
        <v/>
      </c>
      <c r="H949" s="33" t="str">
        <f t="shared" si="89"/>
        <v/>
      </c>
    </row>
    <row r="950" spans="1:8" x14ac:dyDescent="0.25">
      <c r="A950" s="9" t="str">
        <f t="shared" si="90"/>
        <v/>
      </c>
      <c r="B950" s="10" t="str">
        <f>IF($D$10="End of the Period",IF(A950="","",IF(OR(payment_frequency="Weekly",payment_frequency="Bi-weekly",payment_frequency="Semi-monthly"),first_payment_date+A950*VLOOKUP(payment_frequency,periodic_table,2,0),EDATE(first_payment_date,A950*VLOOKUP(payment_frequency,periodic_table,2,0)))),IF(A950="","",IF(OR(payment_frequency="Weekly",payment_frequency="Bi-weekly",payment_frequency="Semi-monthly"),first_payment_date+(A950-1)*VLOOKUP(payment_frequency,periodic_table,2,0),EDATE(first_payment_date,(A950-1)*VLOOKUP(payment_frequency,periodic_table,2,0)))))</f>
        <v/>
      </c>
      <c r="C950" s="12" t="str">
        <f t="shared" si="85"/>
        <v/>
      </c>
      <c r="D950" s="27">
        <f t="shared" si="86"/>
        <v>0</v>
      </c>
      <c r="E950" s="28"/>
      <c r="F950" s="12" t="str">
        <f t="shared" si="87"/>
        <v/>
      </c>
      <c r="G950" s="12" t="str">
        <f t="shared" si="88"/>
        <v/>
      </c>
      <c r="H950" s="33" t="str">
        <f t="shared" si="89"/>
        <v/>
      </c>
    </row>
    <row r="951" spans="1:8" x14ac:dyDescent="0.25">
      <c r="A951" s="9" t="str">
        <f t="shared" si="90"/>
        <v/>
      </c>
      <c r="B951" s="10" t="str">
        <f>IF($D$10="End of the Period",IF(A951="","",IF(OR(payment_frequency="Weekly",payment_frequency="Bi-weekly",payment_frequency="Semi-monthly"),first_payment_date+A951*VLOOKUP(payment_frequency,periodic_table,2,0),EDATE(first_payment_date,A951*VLOOKUP(payment_frequency,periodic_table,2,0)))),IF(A951="","",IF(OR(payment_frequency="Weekly",payment_frequency="Bi-weekly",payment_frequency="Semi-monthly"),first_payment_date+(A951-1)*VLOOKUP(payment_frequency,periodic_table,2,0),EDATE(first_payment_date,(A951-1)*VLOOKUP(payment_frequency,periodic_table,2,0)))))</f>
        <v/>
      </c>
      <c r="C951" s="12" t="str">
        <f t="shared" si="85"/>
        <v/>
      </c>
      <c r="D951" s="27">
        <f t="shared" si="86"/>
        <v>0</v>
      </c>
      <c r="E951" s="28"/>
      <c r="F951" s="12" t="str">
        <f t="shared" si="87"/>
        <v/>
      </c>
      <c r="G951" s="12" t="str">
        <f t="shared" si="88"/>
        <v/>
      </c>
      <c r="H951" s="33" t="str">
        <f t="shared" si="89"/>
        <v/>
      </c>
    </row>
    <row r="952" spans="1:8" x14ac:dyDescent="0.25">
      <c r="A952" s="9" t="str">
        <f t="shared" si="90"/>
        <v/>
      </c>
      <c r="B952" s="10" t="str">
        <f>IF($D$10="End of the Period",IF(A952="","",IF(OR(payment_frequency="Weekly",payment_frequency="Bi-weekly",payment_frequency="Semi-monthly"),first_payment_date+A952*VLOOKUP(payment_frequency,periodic_table,2,0),EDATE(first_payment_date,A952*VLOOKUP(payment_frequency,periodic_table,2,0)))),IF(A952="","",IF(OR(payment_frequency="Weekly",payment_frequency="Bi-weekly",payment_frequency="Semi-monthly"),first_payment_date+(A952-1)*VLOOKUP(payment_frequency,periodic_table,2,0),EDATE(first_payment_date,(A952-1)*VLOOKUP(payment_frequency,periodic_table,2,0)))))</f>
        <v/>
      </c>
      <c r="C952" s="12" t="str">
        <f t="shared" si="85"/>
        <v/>
      </c>
      <c r="D952" s="27">
        <f t="shared" si="86"/>
        <v>0</v>
      </c>
      <c r="E952" s="28"/>
      <c r="F952" s="12" t="str">
        <f t="shared" si="87"/>
        <v/>
      </c>
      <c r="G952" s="12" t="str">
        <f t="shared" si="88"/>
        <v/>
      </c>
      <c r="H952" s="33" t="str">
        <f t="shared" si="89"/>
        <v/>
      </c>
    </row>
    <row r="953" spans="1:8" x14ac:dyDescent="0.25">
      <c r="A953" s="9" t="str">
        <f t="shared" si="90"/>
        <v/>
      </c>
      <c r="B953" s="10" t="str">
        <f>IF($D$10="End of the Period",IF(A953="","",IF(OR(payment_frequency="Weekly",payment_frequency="Bi-weekly",payment_frequency="Semi-monthly"),first_payment_date+A953*VLOOKUP(payment_frequency,periodic_table,2,0),EDATE(first_payment_date,A953*VLOOKUP(payment_frequency,periodic_table,2,0)))),IF(A953="","",IF(OR(payment_frequency="Weekly",payment_frequency="Bi-weekly",payment_frequency="Semi-monthly"),first_payment_date+(A953-1)*VLOOKUP(payment_frequency,periodic_table,2,0),EDATE(first_payment_date,(A953-1)*VLOOKUP(payment_frequency,periodic_table,2,0)))))</f>
        <v/>
      </c>
      <c r="C953" s="12" t="str">
        <f t="shared" si="85"/>
        <v/>
      </c>
      <c r="D953" s="27">
        <f t="shared" si="86"/>
        <v>0</v>
      </c>
      <c r="E953" s="28"/>
      <c r="F953" s="12" t="str">
        <f t="shared" si="87"/>
        <v/>
      </c>
      <c r="G953" s="12" t="str">
        <f t="shared" si="88"/>
        <v/>
      </c>
      <c r="H953" s="33" t="str">
        <f t="shared" si="89"/>
        <v/>
      </c>
    </row>
    <row r="954" spans="1:8" x14ac:dyDescent="0.25">
      <c r="A954" s="9" t="str">
        <f t="shared" si="90"/>
        <v/>
      </c>
      <c r="B954" s="10" t="str">
        <f>IF($D$10="End of the Period",IF(A954="","",IF(OR(payment_frequency="Weekly",payment_frequency="Bi-weekly",payment_frequency="Semi-monthly"),first_payment_date+A954*VLOOKUP(payment_frequency,periodic_table,2,0),EDATE(first_payment_date,A954*VLOOKUP(payment_frequency,periodic_table,2,0)))),IF(A954="","",IF(OR(payment_frequency="Weekly",payment_frequency="Bi-weekly",payment_frequency="Semi-monthly"),first_payment_date+(A954-1)*VLOOKUP(payment_frequency,periodic_table,2,0),EDATE(first_payment_date,(A954-1)*VLOOKUP(payment_frequency,periodic_table,2,0)))))</f>
        <v/>
      </c>
      <c r="C954" s="12" t="str">
        <f t="shared" si="85"/>
        <v/>
      </c>
      <c r="D954" s="27">
        <f t="shared" si="86"/>
        <v>0</v>
      </c>
      <c r="E954" s="28"/>
      <c r="F954" s="12" t="str">
        <f t="shared" si="87"/>
        <v/>
      </c>
      <c r="G954" s="12" t="str">
        <f t="shared" si="88"/>
        <v/>
      </c>
      <c r="H954" s="33" t="str">
        <f t="shared" si="89"/>
        <v/>
      </c>
    </row>
    <row r="955" spans="1:8" x14ac:dyDescent="0.25">
      <c r="A955" s="9" t="str">
        <f t="shared" si="90"/>
        <v/>
      </c>
      <c r="B955" s="10" t="str">
        <f>IF($D$10="End of the Period",IF(A955="","",IF(OR(payment_frequency="Weekly",payment_frequency="Bi-weekly",payment_frequency="Semi-monthly"),first_payment_date+A955*VLOOKUP(payment_frequency,periodic_table,2,0),EDATE(first_payment_date,A955*VLOOKUP(payment_frequency,periodic_table,2,0)))),IF(A955="","",IF(OR(payment_frequency="Weekly",payment_frequency="Bi-weekly",payment_frequency="Semi-monthly"),first_payment_date+(A955-1)*VLOOKUP(payment_frequency,periodic_table,2,0),EDATE(first_payment_date,(A955-1)*VLOOKUP(payment_frequency,periodic_table,2,0)))))</f>
        <v/>
      </c>
      <c r="C955" s="12" t="str">
        <f t="shared" si="85"/>
        <v/>
      </c>
      <c r="D955" s="27">
        <f t="shared" si="86"/>
        <v>0</v>
      </c>
      <c r="E955" s="28"/>
      <c r="F955" s="12" t="str">
        <f t="shared" si="87"/>
        <v/>
      </c>
      <c r="G955" s="12" t="str">
        <f t="shared" si="88"/>
        <v/>
      </c>
      <c r="H955" s="33" t="str">
        <f t="shared" si="89"/>
        <v/>
      </c>
    </row>
    <row r="956" spans="1:8" x14ac:dyDescent="0.25">
      <c r="A956" s="9" t="str">
        <f t="shared" si="90"/>
        <v/>
      </c>
      <c r="B956" s="10" t="str">
        <f>IF($D$10="End of the Period",IF(A956="","",IF(OR(payment_frequency="Weekly",payment_frequency="Bi-weekly",payment_frequency="Semi-monthly"),first_payment_date+A956*VLOOKUP(payment_frequency,periodic_table,2,0),EDATE(first_payment_date,A956*VLOOKUP(payment_frequency,periodic_table,2,0)))),IF(A956="","",IF(OR(payment_frequency="Weekly",payment_frequency="Bi-weekly",payment_frequency="Semi-monthly"),first_payment_date+(A956-1)*VLOOKUP(payment_frequency,periodic_table,2,0),EDATE(first_payment_date,(A956-1)*VLOOKUP(payment_frequency,periodic_table,2,0)))))</f>
        <v/>
      </c>
      <c r="C956" s="12" t="str">
        <f t="shared" si="85"/>
        <v/>
      </c>
      <c r="D956" s="27">
        <f t="shared" si="86"/>
        <v>0</v>
      </c>
      <c r="E956" s="28"/>
      <c r="F956" s="12" t="str">
        <f t="shared" si="87"/>
        <v/>
      </c>
      <c r="G956" s="12" t="str">
        <f t="shared" si="88"/>
        <v/>
      </c>
      <c r="H956" s="33" t="str">
        <f t="shared" si="89"/>
        <v/>
      </c>
    </row>
    <row r="957" spans="1:8" x14ac:dyDescent="0.25">
      <c r="A957" s="9" t="str">
        <f t="shared" si="90"/>
        <v/>
      </c>
      <c r="B957" s="10" t="str">
        <f>IF($D$10="End of the Period",IF(A957="","",IF(OR(payment_frequency="Weekly",payment_frequency="Bi-weekly",payment_frequency="Semi-monthly"),first_payment_date+A957*VLOOKUP(payment_frequency,periodic_table,2,0),EDATE(first_payment_date,A957*VLOOKUP(payment_frequency,periodic_table,2,0)))),IF(A957="","",IF(OR(payment_frequency="Weekly",payment_frequency="Bi-weekly",payment_frequency="Semi-monthly"),first_payment_date+(A957-1)*VLOOKUP(payment_frequency,periodic_table,2,0),EDATE(first_payment_date,(A957-1)*VLOOKUP(payment_frequency,periodic_table,2,0)))))</f>
        <v/>
      </c>
      <c r="C957" s="12" t="str">
        <f t="shared" si="85"/>
        <v/>
      </c>
      <c r="D957" s="27">
        <f t="shared" si="86"/>
        <v>0</v>
      </c>
      <c r="E957" s="28"/>
      <c r="F957" s="12" t="str">
        <f t="shared" si="87"/>
        <v/>
      </c>
      <c r="G957" s="12" t="str">
        <f t="shared" si="88"/>
        <v/>
      </c>
      <c r="H957" s="33" t="str">
        <f t="shared" si="89"/>
        <v/>
      </c>
    </row>
    <row r="958" spans="1:8" x14ac:dyDescent="0.25">
      <c r="A958" s="9" t="str">
        <f t="shared" si="90"/>
        <v/>
      </c>
      <c r="B958" s="10" t="str">
        <f>IF($D$10="End of the Period",IF(A958="","",IF(OR(payment_frequency="Weekly",payment_frequency="Bi-weekly",payment_frequency="Semi-monthly"),first_payment_date+A958*VLOOKUP(payment_frequency,periodic_table,2,0),EDATE(first_payment_date,A958*VLOOKUP(payment_frequency,periodic_table,2,0)))),IF(A958="","",IF(OR(payment_frequency="Weekly",payment_frequency="Bi-weekly",payment_frequency="Semi-monthly"),first_payment_date+(A958-1)*VLOOKUP(payment_frequency,periodic_table,2,0),EDATE(first_payment_date,(A958-1)*VLOOKUP(payment_frequency,periodic_table,2,0)))))</f>
        <v/>
      </c>
      <c r="C958" s="12" t="str">
        <f t="shared" si="85"/>
        <v/>
      </c>
      <c r="D958" s="27">
        <f t="shared" si="86"/>
        <v>0</v>
      </c>
      <c r="E958" s="28"/>
      <c r="F958" s="12" t="str">
        <f t="shared" si="87"/>
        <v/>
      </c>
      <c r="G958" s="12" t="str">
        <f t="shared" si="88"/>
        <v/>
      </c>
      <c r="H958" s="33" t="str">
        <f t="shared" si="89"/>
        <v/>
      </c>
    </row>
    <row r="959" spans="1:8" x14ac:dyDescent="0.25">
      <c r="A959" s="9" t="str">
        <f t="shared" si="90"/>
        <v/>
      </c>
      <c r="B959" s="10" t="str">
        <f>IF($D$10="End of the Period",IF(A959="","",IF(OR(payment_frequency="Weekly",payment_frequency="Bi-weekly",payment_frequency="Semi-monthly"),first_payment_date+A959*VLOOKUP(payment_frequency,periodic_table,2,0),EDATE(first_payment_date,A959*VLOOKUP(payment_frequency,periodic_table,2,0)))),IF(A959="","",IF(OR(payment_frequency="Weekly",payment_frequency="Bi-weekly",payment_frequency="Semi-monthly"),first_payment_date+(A959-1)*VLOOKUP(payment_frequency,periodic_table,2,0),EDATE(first_payment_date,(A959-1)*VLOOKUP(payment_frequency,periodic_table,2,0)))))</f>
        <v/>
      </c>
      <c r="C959" s="12" t="str">
        <f t="shared" si="85"/>
        <v/>
      </c>
      <c r="D959" s="27">
        <f t="shared" si="86"/>
        <v>0</v>
      </c>
      <c r="E959" s="28"/>
      <c r="F959" s="12" t="str">
        <f t="shared" si="87"/>
        <v/>
      </c>
      <c r="G959" s="12" t="str">
        <f t="shared" si="88"/>
        <v/>
      </c>
      <c r="H959" s="33" t="str">
        <f t="shared" si="89"/>
        <v/>
      </c>
    </row>
    <row r="960" spans="1:8" x14ac:dyDescent="0.25">
      <c r="A960" s="9" t="str">
        <f t="shared" si="90"/>
        <v/>
      </c>
      <c r="B960" s="10" t="str">
        <f>IF($D$10="End of the Period",IF(A960="","",IF(OR(payment_frequency="Weekly",payment_frequency="Bi-weekly",payment_frequency="Semi-monthly"),first_payment_date+A960*VLOOKUP(payment_frequency,periodic_table,2,0),EDATE(first_payment_date,A960*VLOOKUP(payment_frequency,periodic_table,2,0)))),IF(A960="","",IF(OR(payment_frequency="Weekly",payment_frequency="Bi-weekly",payment_frequency="Semi-monthly"),first_payment_date+(A960-1)*VLOOKUP(payment_frequency,periodic_table,2,0),EDATE(first_payment_date,(A960-1)*VLOOKUP(payment_frequency,periodic_table,2,0)))))</f>
        <v/>
      </c>
      <c r="C960" s="12" t="str">
        <f t="shared" si="85"/>
        <v/>
      </c>
      <c r="D960" s="27">
        <f t="shared" si="86"/>
        <v>0</v>
      </c>
      <c r="E960" s="28"/>
      <c r="F960" s="12" t="str">
        <f t="shared" si="87"/>
        <v/>
      </c>
      <c r="G960" s="12" t="str">
        <f t="shared" si="88"/>
        <v/>
      </c>
      <c r="H960" s="33" t="str">
        <f t="shared" si="89"/>
        <v/>
      </c>
    </row>
    <row r="961" spans="1:8" x14ac:dyDescent="0.25">
      <c r="A961" s="9" t="str">
        <f t="shared" si="90"/>
        <v/>
      </c>
      <c r="B961" s="10" t="str">
        <f>IF($D$10="End of the Period",IF(A961="","",IF(OR(payment_frequency="Weekly",payment_frequency="Bi-weekly",payment_frequency="Semi-monthly"),first_payment_date+A961*VLOOKUP(payment_frequency,periodic_table,2,0),EDATE(first_payment_date,A961*VLOOKUP(payment_frequency,periodic_table,2,0)))),IF(A961="","",IF(OR(payment_frequency="Weekly",payment_frequency="Bi-weekly",payment_frequency="Semi-monthly"),first_payment_date+(A961-1)*VLOOKUP(payment_frequency,periodic_table,2,0),EDATE(first_payment_date,(A961-1)*VLOOKUP(payment_frequency,periodic_table,2,0)))))</f>
        <v/>
      </c>
      <c r="C961" s="12" t="str">
        <f t="shared" si="85"/>
        <v/>
      </c>
      <c r="D961" s="27">
        <f t="shared" si="86"/>
        <v>0</v>
      </c>
      <c r="E961" s="28"/>
      <c r="F961" s="12" t="str">
        <f t="shared" si="87"/>
        <v/>
      </c>
      <c r="G961" s="12" t="str">
        <f t="shared" si="88"/>
        <v/>
      </c>
      <c r="H961" s="33" t="str">
        <f t="shared" si="89"/>
        <v/>
      </c>
    </row>
    <row r="962" spans="1:8" x14ac:dyDescent="0.25">
      <c r="A962" s="9" t="str">
        <f t="shared" si="90"/>
        <v/>
      </c>
      <c r="B962" s="10" t="str">
        <f>IF($D$10="End of the Period",IF(A962="","",IF(OR(payment_frequency="Weekly",payment_frequency="Bi-weekly",payment_frequency="Semi-monthly"),first_payment_date+A962*VLOOKUP(payment_frequency,periodic_table,2,0),EDATE(first_payment_date,A962*VLOOKUP(payment_frequency,periodic_table,2,0)))),IF(A962="","",IF(OR(payment_frequency="Weekly",payment_frequency="Bi-weekly",payment_frequency="Semi-monthly"),first_payment_date+(A962-1)*VLOOKUP(payment_frequency,periodic_table,2,0),EDATE(first_payment_date,(A962-1)*VLOOKUP(payment_frequency,periodic_table,2,0)))))</f>
        <v/>
      </c>
      <c r="C962" s="12" t="str">
        <f t="shared" si="85"/>
        <v/>
      </c>
      <c r="D962" s="27">
        <f t="shared" si="86"/>
        <v>0</v>
      </c>
      <c r="E962" s="28"/>
      <c r="F962" s="12" t="str">
        <f t="shared" si="87"/>
        <v/>
      </c>
      <c r="G962" s="12" t="str">
        <f t="shared" si="88"/>
        <v/>
      </c>
      <c r="H962" s="33" t="str">
        <f t="shared" si="89"/>
        <v/>
      </c>
    </row>
    <row r="963" spans="1:8" x14ac:dyDescent="0.25">
      <c r="A963" s="9" t="str">
        <f t="shared" si="90"/>
        <v/>
      </c>
      <c r="B963" s="10" t="str">
        <f>IF($D$10="End of the Period",IF(A963="","",IF(OR(payment_frequency="Weekly",payment_frequency="Bi-weekly",payment_frequency="Semi-monthly"),first_payment_date+A963*VLOOKUP(payment_frequency,periodic_table,2,0),EDATE(first_payment_date,A963*VLOOKUP(payment_frequency,periodic_table,2,0)))),IF(A963="","",IF(OR(payment_frequency="Weekly",payment_frequency="Bi-weekly",payment_frequency="Semi-monthly"),first_payment_date+(A963-1)*VLOOKUP(payment_frequency,periodic_table,2,0),EDATE(first_payment_date,(A963-1)*VLOOKUP(payment_frequency,periodic_table,2,0)))))</f>
        <v/>
      </c>
      <c r="C963" s="12" t="str">
        <f t="shared" si="85"/>
        <v/>
      </c>
      <c r="D963" s="27">
        <f t="shared" si="86"/>
        <v>0</v>
      </c>
      <c r="E963" s="28"/>
      <c r="F963" s="12" t="str">
        <f t="shared" si="87"/>
        <v/>
      </c>
      <c r="G963" s="12" t="str">
        <f t="shared" si="88"/>
        <v/>
      </c>
      <c r="H963" s="33" t="str">
        <f t="shared" si="89"/>
        <v/>
      </c>
    </row>
    <row r="964" spans="1:8" x14ac:dyDescent="0.25">
      <c r="A964" s="9" t="str">
        <f t="shared" si="90"/>
        <v/>
      </c>
      <c r="B964" s="10" t="str">
        <f>IF($D$10="End of the Period",IF(A964="","",IF(OR(payment_frequency="Weekly",payment_frequency="Bi-weekly",payment_frequency="Semi-monthly"),first_payment_date+A964*VLOOKUP(payment_frequency,periodic_table,2,0),EDATE(first_payment_date,A964*VLOOKUP(payment_frequency,periodic_table,2,0)))),IF(A964="","",IF(OR(payment_frequency="Weekly",payment_frequency="Bi-weekly",payment_frequency="Semi-monthly"),first_payment_date+(A964-1)*VLOOKUP(payment_frequency,periodic_table,2,0),EDATE(first_payment_date,(A964-1)*VLOOKUP(payment_frequency,periodic_table,2,0)))))</f>
        <v/>
      </c>
      <c r="C964" s="12" t="str">
        <f t="shared" si="85"/>
        <v/>
      </c>
      <c r="D964" s="27">
        <f t="shared" si="86"/>
        <v>0</v>
      </c>
      <c r="E964" s="28"/>
      <c r="F964" s="12" t="str">
        <f t="shared" si="87"/>
        <v/>
      </c>
      <c r="G964" s="12" t="str">
        <f t="shared" si="88"/>
        <v/>
      </c>
      <c r="H964" s="33" t="str">
        <f t="shared" si="89"/>
        <v/>
      </c>
    </row>
    <row r="965" spans="1:8" x14ac:dyDescent="0.25">
      <c r="A965" s="9" t="str">
        <f t="shared" si="90"/>
        <v/>
      </c>
      <c r="B965" s="10" t="str">
        <f>IF($D$10="End of the Period",IF(A965="","",IF(OR(payment_frequency="Weekly",payment_frequency="Bi-weekly",payment_frequency="Semi-monthly"),first_payment_date+A965*VLOOKUP(payment_frequency,periodic_table,2,0),EDATE(first_payment_date,A965*VLOOKUP(payment_frequency,periodic_table,2,0)))),IF(A965="","",IF(OR(payment_frequency="Weekly",payment_frequency="Bi-weekly",payment_frequency="Semi-monthly"),first_payment_date+(A965-1)*VLOOKUP(payment_frequency,periodic_table,2,0),EDATE(first_payment_date,(A965-1)*VLOOKUP(payment_frequency,periodic_table,2,0)))))</f>
        <v/>
      </c>
      <c r="C965" s="12" t="str">
        <f t="shared" si="85"/>
        <v/>
      </c>
      <c r="D965" s="27">
        <f t="shared" si="86"/>
        <v>0</v>
      </c>
      <c r="E965" s="28"/>
      <c r="F965" s="12" t="str">
        <f t="shared" si="87"/>
        <v/>
      </c>
      <c r="G965" s="12" t="str">
        <f t="shared" si="88"/>
        <v/>
      </c>
      <c r="H965" s="33" t="str">
        <f t="shared" si="89"/>
        <v/>
      </c>
    </row>
    <row r="966" spans="1:8" x14ac:dyDescent="0.25">
      <c r="A966" s="9" t="str">
        <f t="shared" si="90"/>
        <v/>
      </c>
      <c r="B966" s="10" t="str">
        <f>IF($D$10="End of the Period",IF(A966="","",IF(OR(payment_frequency="Weekly",payment_frequency="Bi-weekly",payment_frequency="Semi-monthly"),first_payment_date+A966*VLOOKUP(payment_frequency,periodic_table,2,0),EDATE(first_payment_date,A966*VLOOKUP(payment_frequency,periodic_table,2,0)))),IF(A966="","",IF(OR(payment_frequency="Weekly",payment_frequency="Bi-weekly",payment_frequency="Semi-monthly"),first_payment_date+(A966-1)*VLOOKUP(payment_frequency,periodic_table,2,0),EDATE(first_payment_date,(A966-1)*VLOOKUP(payment_frequency,periodic_table,2,0)))))</f>
        <v/>
      </c>
      <c r="C966" s="12" t="str">
        <f t="shared" si="85"/>
        <v/>
      </c>
      <c r="D966" s="27">
        <f t="shared" si="86"/>
        <v>0</v>
      </c>
      <c r="E966" s="28"/>
      <c r="F966" s="12" t="str">
        <f t="shared" si="87"/>
        <v/>
      </c>
      <c r="G966" s="12" t="str">
        <f t="shared" si="88"/>
        <v/>
      </c>
      <c r="H966" s="33" t="str">
        <f t="shared" si="89"/>
        <v/>
      </c>
    </row>
    <row r="967" spans="1:8" x14ac:dyDescent="0.25">
      <c r="A967" s="9" t="str">
        <f t="shared" si="90"/>
        <v/>
      </c>
      <c r="B967" s="10" t="str">
        <f>IF($D$10="End of the Period",IF(A967="","",IF(OR(payment_frequency="Weekly",payment_frequency="Bi-weekly",payment_frequency="Semi-monthly"),first_payment_date+A967*VLOOKUP(payment_frequency,periodic_table,2,0),EDATE(first_payment_date,A967*VLOOKUP(payment_frequency,periodic_table,2,0)))),IF(A967="","",IF(OR(payment_frequency="Weekly",payment_frequency="Bi-weekly",payment_frequency="Semi-monthly"),first_payment_date+(A967-1)*VLOOKUP(payment_frequency,periodic_table,2,0),EDATE(first_payment_date,(A967-1)*VLOOKUP(payment_frequency,periodic_table,2,0)))))</f>
        <v/>
      </c>
      <c r="C967" s="12" t="str">
        <f t="shared" si="85"/>
        <v/>
      </c>
      <c r="D967" s="27">
        <f t="shared" si="86"/>
        <v>0</v>
      </c>
      <c r="E967" s="28"/>
      <c r="F967" s="12" t="str">
        <f t="shared" si="87"/>
        <v/>
      </c>
      <c r="G967" s="12" t="str">
        <f t="shared" si="88"/>
        <v/>
      </c>
      <c r="H967" s="33" t="str">
        <f t="shared" si="89"/>
        <v/>
      </c>
    </row>
    <row r="968" spans="1:8" x14ac:dyDescent="0.25">
      <c r="A968" s="9" t="str">
        <f t="shared" si="90"/>
        <v/>
      </c>
      <c r="B968" s="10" t="str">
        <f>IF($D$10="End of the Period",IF(A968="","",IF(OR(payment_frequency="Weekly",payment_frequency="Bi-weekly",payment_frequency="Semi-monthly"),first_payment_date+A968*VLOOKUP(payment_frequency,periodic_table,2,0),EDATE(first_payment_date,A968*VLOOKUP(payment_frequency,periodic_table,2,0)))),IF(A968="","",IF(OR(payment_frequency="Weekly",payment_frequency="Bi-weekly",payment_frequency="Semi-monthly"),first_payment_date+(A968-1)*VLOOKUP(payment_frequency,periodic_table,2,0),EDATE(first_payment_date,(A968-1)*VLOOKUP(payment_frequency,periodic_table,2,0)))))</f>
        <v/>
      </c>
      <c r="C968" s="12" t="str">
        <f t="shared" si="85"/>
        <v/>
      </c>
      <c r="D968" s="27">
        <f t="shared" si="86"/>
        <v>0</v>
      </c>
      <c r="E968" s="28"/>
      <c r="F968" s="12" t="str">
        <f t="shared" si="87"/>
        <v/>
      </c>
      <c r="G968" s="12" t="str">
        <f t="shared" si="88"/>
        <v/>
      </c>
      <c r="H968" s="33" t="str">
        <f t="shared" si="89"/>
        <v/>
      </c>
    </row>
    <row r="969" spans="1:8" x14ac:dyDescent="0.25">
      <c r="A969" s="9" t="str">
        <f t="shared" si="90"/>
        <v/>
      </c>
      <c r="B969" s="10" t="str">
        <f>IF($D$10="End of the Period",IF(A969="","",IF(OR(payment_frequency="Weekly",payment_frequency="Bi-weekly",payment_frequency="Semi-monthly"),first_payment_date+A969*VLOOKUP(payment_frequency,periodic_table,2,0),EDATE(first_payment_date,A969*VLOOKUP(payment_frequency,periodic_table,2,0)))),IF(A969="","",IF(OR(payment_frequency="Weekly",payment_frequency="Bi-weekly",payment_frequency="Semi-monthly"),first_payment_date+(A969-1)*VLOOKUP(payment_frequency,periodic_table,2,0),EDATE(first_payment_date,(A969-1)*VLOOKUP(payment_frequency,periodic_table,2,0)))))</f>
        <v/>
      </c>
      <c r="C969" s="12" t="str">
        <f t="shared" si="85"/>
        <v/>
      </c>
      <c r="D969" s="27">
        <f t="shared" si="86"/>
        <v>0</v>
      </c>
      <c r="E969" s="28"/>
      <c r="F969" s="12" t="str">
        <f t="shared" si="87"/>
        <v/>
      </c>
      <c r="G969" s="12" t="str">
        <f t="shared" si="88"/>
        <v/>
      </c>
      <c r="H969" s="33" t="str">
        <f t="shared" si="89"/>
        <v/>
      </c>
    </row>
    <row r="970" spans="1:8" x14ac:dyDescent="0.25">
      <c r="A970" s="9" t="str">
        <f t="shared" si="90"/>
        <v/>
      </c>
      <c r="B970" s="10" t="str">
        <f>IF($D$10="End of the Period",IF(A970="","",IF(OR(payment_frequency="Weekly",payment_frequency="Bi-weekly",payment_frequency="Semi-monthly"),first_payment_date+A970*VLOOKUP(payment_frequency,periodic_table,2,0),EDATE(first_payment_date,A970*VLOOKUP(payment_frequency,periodic_table,2,0)))),IF(A970="","",IF(OR(payment_frequency="Weekly",payment_frequency="Bi-weekly",payment_frequency="Semi-monthly"),first_payment_date+(A970-1)*VLOOKUP(payment_frequency,periodic_table,2,0),EDATE(first_payment_date,(A970-1)*VLOOKUP(payment_frequency,periodic_table,2,0)))))</f>
        <v/>
      </c>
      <c r="C970" s="12" t="str">
        <f t="shared" si="85"/>
        <v/>
      </c>
      <c r="D970" s="27">
        <f t="shared" si="86"/>
        <v>0</v>
      </c>
      <c r="E970" s="28"/>
      <c r="F970" s="12" t="str">
        <f t="shared" si="87"/>
        <v/>
      </c>
      <c r="G970" s="12" t="str">
        <f t="shared" si="88"/>
        <v/>
      </c>
      <c r="H970" s="33" t="str">
        <f t="shared" si="89"/>
        <v/>
      </c>
    </row>
    <row r="971" spans="1:8" x14ac:dyDescent="0.25">
      <c r="A971" s="9" t="str">
        <f t="shared" si="90"/>
        <v/>
      </c>
      <c r="B971" s="10" t="str">
        <f>IF($D$10="End of the Period",IF(A971="","",IF(OR(payment_frequency="Weekly",payment_frequency="Bi-weekly",payment_frequency="Semi-monthly"),first_payment_date+A971*VLOOKUP(payment_frequency,periodic_table,2,0),EDATE(first_payment_date,A971*VLOOKUP(payment_frequency,periodic_table,2,0)))),IF(A971="","",IF(OR(payment_frequency="Weekly",payment_frequency="Bi-weekly",payment_frequency="Semi-monthly"),first_payment_date+(A971-1)*VLOOKUP(payment_frequency,periodic_table,2,0),EDATE(first_payment_date,(A971-1)*VLOOKUP(payment_frequency,periodic_table,2,0)))))</f>
        <v/>
      </c>
      <c r="C971" s="12" t="str">
        <f t="shared" si="85"/>
        <v/>
      </c>
      <c r="D971" s="27">
        <f t="shared" si="86"/>
        <v>0</v>
      </c>
      <c r="E971" s="28"/>
      <c r="F971" s="12" t="str">
        <f t="shared" si="87"/>
        <v/>
      </c>
      <c r="G971" s="12" t="str">
        <f t="shared" si="88"/>
        <v/>
      </c>
      <c r="H971" s="33" t="str">
        <f t="shared" si="89"/>
        <v/>
      </c>
    </row>
    <row r="972" spans="1:8" x14ac:dyDescent="0.25">
      <c r="A972" s="9" t="str">
        <f t="shared" si="90"/>
        <v/>
      </c>
      <c r="B972" s="10" t="str">
        <f>IF($D$10="End of the Period",IF(A972="","",IF(OR(payment_frequency="Weekly",payment_frequency="Bi-weekly",payment_frequency="Semi-monthly"),first_payment_date+A972*VLOOKUP(payment_frequency,periodic_table,2,0),EDATE(first_payment_date,A972*VLOOKUP(payment_frequency,periodic_table,2,0)))),IF(A972="","",IF(OR(payment_frequency="Weekly",payment_frequency="Bi-weekly",payment_frequency="Semi-monthly"),first_payment_date+(A972-1)*VLOOKUP(payment_frequency,periodic_table,2,0),EDATE(first_payment_date,(A972-1)*VLOOKUP(payment_frequency,periodic_table,2,0)))))</f>
        <v/>
      </c>
      <c r="C972" s="12" t="str">
        <f t="shared" si="85"/>
        <v/>
      </c>
      <c r="D972" s="27">
        <f t="shared" si="86"/>
        <v>0</v>
      </c>
      <c r="E972" s="28"/>
      <c r="F972" s="12" t="str">
        <f t="shared" si="87"/>
        <v/>
      </c>
      <c r="G972" s="12" t="str">
        <f t="shared" si="88"/>
        <v/>
      </c>
      <c r="H972" s="33" t="str">
        <f t="shared" si="89"/>
        <v/>
      </c>
    </row>
    <row r="973" spans="1:8" x14ac:dyDescent="0.25">
      <c r="A973" s="9" t="str">
        <f t="shared" si="90"/>
        <v/>
      </c>
      <c r="B973" s="10" t="str">
        <f>IF($D$10="End of the Period",IF(A973="","",IF(OR(payment_frequency="Weekly",payment_frequency="Bi-weekly",payment_frequency="Semi-monthly"),first_payment_date+A973*VLOOKUP(payment_frequency,periodic_table,2,0),EDATE(first_payment_date,A973*VLOOKUP(payment_frequency,periodic_table,2,0)))),IF(A973="","",IF(OR(payment_frequency="Weekly",payment_frequency="Bi-weekly",payment_frequency="Semi-monthly"),first_payment_date+(A973-1)*VLOOKUP(payment_frequency,periodic_table,2,0),EDATE(first_payment_date,(A973-1)*VLOOKUP(payment_frequency,periodic_table,2,0)))))</f>
        <v/>
      </c>
      <c r="C973" s="12" t="str">
        <f t="shared" si="85"/>
        <v/>
      </c>
      <c r="D973" s="27">
        <f t="shared" si="86"/>
        <v>0</v>
      </c>
      <c r="E973" s="28"/>
      <c r="F973" s="12" t="str">
        <f t="shared" si="87"/>
        <v/>
      </c>
      <c r="G973" s="12" t="str">
        <f t="shared" si="88"/>
        <v/>
      </c>
      <c r="H973" s="33" t="str">
        <f t="shared" si="89"/>
        <v/>
      </c>
    </row>
    <row r="974" spans="1:8" x14ac:dyDescent="0.25">
      <c r="A974" s="9" t="str">
        <f t="shared" si="90"/>
        <v/>
      </c>
      <c r="B974" s="10" t="str">
        <f>IF($D$10="End of the Period",IF(A974="","",IF(OR(payment_frequency="Weekly",payment_frequency="Bi-weekly",payment_frequency="Semi-monthly"),first_payment_date+A974*VLOOKUP(payment_frequency,periodic_table,2,0),EDATE(first_payment_date,A974*VLOOKUP(payment_frequency,periodic_table,2,0)))),IF(A974="","",IF(OR(payment_frequency="Weekly",payment_frequency="Bi-weekly",payment_frequency="Semi-monthly"),first_payment_date+(A974-1)*VLOOKUP(payment_frequency,periodic_table,2,0),EDATE(first_payment_date,(A974-1)*VLOOKUP(payment_frequency,periodic_table,2,0)))))</f>
        <v/>
      </c>
      <c r="C974" s="12" t="str">
        <f t="shared" si="85"/>
        <v/>
      </c>
      <c r="D974" s="27">
        <f t="shared" si="86"/>
        <v>0</v>
      </c>
      <c r="E974" s="28"/>
      <c r="F974" s="12" t="str">
        <f t="shared" si="87"/>
        <v/>
      </c>
      <c r="G974" s="12" t="str">
        <f t="shared" si="88"/>
        <v/>
      </c>
      <c r="H974" s="33" t="str">
        <f t="shared" si="89"/>
        <v/>
      </c>
    </row>
    <row r="975" spans="1:8" x14ac:dyDescent="0.25">
      <c r="A975" s="9" t="str">
        <f t="shared" si="90"/>
        <v/>
      </c>
      <c r="B975" s="10" t="str">
        <f>IF($D$10="End of the Period",IF(A975="","",IF(OR(payment_frequency="Weekly",payment_frequency="Bi-weekly",payment_frequency="Semi-monthly"),first_payment_date+A975*VLOOKUP(payment_frequency,periodic_table,2,0),EDATE(first_payment_date,A975*VLOOKUP(payment_frequency,periodic_table,2,0)))),IF(A975="","",IF(OR(payment_frequency="Weekly",payment_frequency="Bi-weekly",payment_frequency="Semi-monthly"),first_payment_date+(A975-1)*VLOOKUP(payment_frequency,periodic_table,2,0),EDATE(first_payment_date,(A975-1)*VLOOKUP(payment_frequency,periodic_table,2,0)))))</f>
        <v/>
      </c>
      <c r="C975" s="12" t="str">
        <f t="shared" si="85"/>
        <v/>
      </c>
      <c r="D975" s="27">
        <f t="shared" si="86"/>
        <v>0</v>
      </c>
      <c r="E975" s="28"/>
      <c r="F975" s="12" t="str">
        <f t="shared" si="87"/>
        <v/>
      </c>
      <c r="G975" s="12" t="str">
        <f t="shared" si="88"/>
        <v/>
      </c>
      <c r="H975" s="33" t="str">
        <f t="shared" si="89"/>
        <v/>
      </c>
    </row>
    <row r="976" spans="1:8" x14ac:dyDescent="0.25">
      <c r="A976" s="9" t="str">
        <f t="shared" si="90"/>
        <v/>
      </c>
      <c r="B976" s="10" t="str">
        <f>IF($D$10="End of the Period",IF(A976="","",IF(OR(payment_frequency="Weekly",payment_frequency="Bi-weekly",payment_frequency="Semi-monthly"),first_payment_date+A976*VLOOKUP(payment_frequency,periodic_table,2,0),EDATE(first_payment_date,A976*VLOOKUP(payment_frequency,periodic_table,2,0)))),IF(A976="","",IF(OR(payment_frequency="Weekly",payment_frequency="Bi-weekly",payment_frequency="Semi-monthly"),first_payment_date+(A976-1)*VLOOKUP(payment_frequency,periodic_table,2,0),EDATE(first_payment_date,(A976-1)*VLOOKUP(payment_frequency,periodic_table,2,0)))))</f>
        <v/>
      </c>
      <c r="C976" s="12" t="str">
        <f t="shared" si="85"/>
        <v/>
      </c>
      <c r="D976" s="27">
        <f t="shared" si="86"/>
        <v>0</v>
      </c>
      <c r="E976" s="28"/>
      <c r="F976" s="12" t="str">
        <f t="shared" si="87"/>
        <v/>
      </c>
      <c r="G976" s="12" t="str">
        <f t="shared" si="88"/>
        <v/>
      </c>
      <c r="H976" s="33" t="str">
        <f t="shared" si="89"/>
        <v/>
      </c>
    </row>
    <row r="977" spans="1:8" x14ac:dyDescent="0.25">
      <c r="A977" s="9" t="str">
        <f t="shared" si="90"/>
        <v/>
      </c>
      <c r="B977" s="10" t="str">
        <f>IF($D$10="End of the Period",IF(A977="","",IF(OR(payment_frequency="Weekly",payment_frequency="Bi-weekly",payment_frequency="Semi-monthly"),first_payment_date+A977*VLOOKUP(payment_frequency,periodic_table,2,0),EDATE(first_payment_date,A977*VLOOKUP(payment_frequency,periodic_table,2,0)))),IF(A977="","",IF(OR(payment_frequency="Weekly",payment_frequency="Bi-weekly",payment_frequency="Semi-monthly"),first_payment_date+(A977-1)*VLOOKUP(payment_frequency,periodic_table,2,0),EDATE(first_payment_date,(A977-1)*VLOOKUP(payment_frequency,periodic_table,2,0)))))</f>
        <v/>
      </c>
      <c r="C977" s="12" t="str">
        <f t="shared" si="85"/>
        <v/>
      </c>
      <c r="D977" s="27">
        <f t="shared" si="86"/>
        <v>0</v>
      </c>
      <c r="E977" s="28"/>
      <c r="F977" s="12" t="str">
        <f t="shared" si="87"/>
        <v/>
      </c>
      <c r="G977" s="12" t="str">
        <f t="shared" si="88"/>
        <v/>
      </c>
      <c r="H977" s="33" t="str">
        <f t="shared" si="89"/>
        <v/>
      </c>
    </row>
    <row r="978" spans="1:8" x14ac:dyDescent="0.25">
      <c r="A978" s="9" t="str">
        <f t="shared" si="90"/>
        <v/>
      </c>
      <c r="B978" s="10" t="str">
        <f>IF($D$10="End of the Period",IF(A978="","",IF(OR(payment_frequency="Weekly",payment_frequency="Bi-weekly",payment_frequency="Semi-monthly"),first_payment_date+A978*VLOOKUP(payment_frequency,periodic_table,2,0),EDATE(first_payment_date,A978*VLOOKUP(payment_frequency,periodic_table,2,0)))),IF(A978="","",IF(OR(payment_frequency="Weekly",payment_frequency="Bi-weekly",payment_frequency="Semi-monthly"),first_payment_date+(A978-1)*VLOOKUP(payment_frequency,periodic_table,2,0),EDATE(first_payment_date,(A978-1)*VLOOKUP(payment_frequency,periodic_table,2,0)))))</f>
        <v/>
      </c>
      <c r="C978" s="12" t="str">
        <f t="shared" si="85"/>
        <v/>
      </c>
      <c r="D978" s="27">
        <f t="shared" si="86"/>
        <v>0</v>
      </c>
      <c r="E978" s="28"/>
      <c r="F978" s="12" t="str">
        <f t="shared" si="87"/>
        <v/>
      </c>
      <c r="G978" s="12" t="str">
        <f t="shared" si="88"/>
        <v/>
      </c>
      <c r="H978" s="33" t="str">
        <f t="shared" si="89"/>
        <v/>
      </c>
    </row>
    <row r="979" spans="1:8" x14ac:dyDescent="0.25">
      <c r="A979" s="9" t="str">
        <f t="shared" si="90"/>
        <v/>
      </c>
      <c r="B979" s="10" t="str">
        <f>IF($D$10="End of the Period",IF(A979="","",IF(OR(payment_frequency="Weekly",payment_frequency="Bi-weekly",payment_frequency="Semi-monthly"),first_payment_date+A979*VLOOKUP(payment_frequency,periodic_table,2,0),EDATE(first_payment_date,A979*VLOOKUP(payment_frequency,periodic_table,2,0)))),IF(A979="","",IF(OR(payment_frequency="Weekly",payment_frequency="Bi-weekly",payment_frequency="Semi-monthly"),first_payment_date+(A979-1)*VLOOKUP(payment_frequency,periodic_table,2,0),EDATE(first_payment_date,(A979-1)*VLOOKUP(payment_frequency,periodic_table,2,0)))))</f>
        <v/>
      </c>
      <c r="C979" s="12" t="str">
        <f t="shared" si="85"/>
        <v/>
      </c>
      <c r="D979" s="27">
        <f t="shared" si="86"/>
        <v>0</v>
      </c>
      <c r="E979" s="28"/>
      <c r="F979" s="12" t="str">
        <f t="shared" si="87"/>
        <v/>
      </c>
      <c r="G979" s="12" t="str">
        <f t="shared" si="88"/>
        <v/>
      </c>
      <c r="H979" s="33" t="str">
        <f t="shared" si="89"/>
        <v/>
      </c>
    </row>
    <row r="980" spans="1:8" x14ac:dyDescent="0.25">
      <c r="A980" s="9" t="str">
        <f t="shared" si="90"/>
        <v/>
      </c>
      <c r="B980" s="10" t="str">
        <f>IF($D$10="End of the Period",IF(A980="","",IF(OR(payment_frequency="Weekly",payment_frequency="Bi-weekly",payment_frequency="Semi-monthly"),first_payment_date+A980*VLOOKUP(payment_frequency,periodic_table,2,0),EDATE(first_payment_date,A980*VLOOKUP(payment_frequency,periodic_table,2,0)))),IF(A980="","",IF(OR(payment_frequency="Weekly",payment_frequency="Bi-weekly",payment_frequency="Semi-monthly"),first_payment_date+(A980-1)*VLOOKUP(payment_frequency,periodic_table,2,0),EDATE(first_payment_date,(A980-1)*VLOOKUP(payment_frequency,periodic_table,2,0)))))</f>
        <v/>
      </c>
      <c r="C980" s="12" t="str">
        <f t="shared" si="85"/>
        <v/>
      </c>
      <c r="D980" s="27">
        <f t="shared" si="86"/>
        <v>0</v>
      </c>
      <c r="E980" s="28"/>
      <c r="F980" s="12" t="str">
        <f t="shared" si="87"/>
        <v/>
      </c>
      <c r="G980" s="12" t="str">
        <f t="shared" si="88"/>
        <v/>
      </c>
      <c r="H980" s="33" t="str">
        <f t="shared" si="89"/>
        <v/>
      </c>
    </row>
    <row r="981" spans="1:8" x14ac:dyDescent="0.25">
      <c r="A981" s="9" t="str">
        <f t="shared" si="90"/>
        <v/>
      </c>
      <c r="B981" s="10" t="str">
        <f>IF($D$10="End of the Period",IF(A981="","",IF(OR(payment_frequency="Weekly",payment_frequency="Bi-weekly",payment_frequency="Semi-monthly"),first_payment_date+A981*VLOOKUP(payment_frequency,periodic_table,2,0),EDATE(first_payment_date,A981*VLOOKUP(payment_frequency,periodic_table,2,0)))),IF(A981="","",IF(OR(payment_frequency="Weekly",payment_frequency="Bi-weekly",payment_frequency="Semi-monthly"),first_payment_date+(A981-1)*VLOOKUP(payment_frequency,periodic_table,2,0),EDATE(first_payment_date,(A981-1)*VLOOKUP(payment_frequency,periodic_table,2,0)))))</f>
        <v/>
      </c>
      <c r="C981" s="12" t="str">
        <f t="shared" si="85"/>
        <v/>
      </c>
      <c r="D981" s="27">
        <f t="shared" si="86"/>
        <v>0</v>
      </c>
      <c r="E981" s="28"/>
      <c r="F981" s="12" t="str">
        <f t="shared" si="87"/>
        <v/>
      </c>
      <c r="G981" s="12" t="str">
        <f t="shared" si="88"/>
        <v/>
      </c>
      <c r="H981" s="33" t="str">
        <f t="shared" si="89"/>
        <v/>
      </c>
    </row>
    <row r="982" spans="1:8" x14ac:dyDescent="0.25">
      <c r="A982" s="9" t="str">
        <f t="shared" si="90"/>
        <v/>
      </c>
      <c r="B982" s="10" t="str">
        <f>IF($D$10="End of the Period",IF(A982="","",IF(OR(payment_frequency="Weekly",payment_frequency="Bi-weekly",payment_frequency="Semi-monthly"),first_payment_date+A982*VLOOKUP(payment_frequency,periodic_table,2,0),EDATE(first_payment_date,A982*VLOOKUP(payment_frequency,periodic_table,2,0)))),IF(A982="","",IF(OR(payment_frequency="Weekly",payment_frequency="Bi-weekly",payment_frequency="Semi-monthly"),first_payment_date+(A982-1)*VLOOKUP(payment_frequency,periodic_table,2,0),EDATE(first_payment_date,(A982-1)*VLOOKUP(payment_frequency,periodic_table,2,0)))))</f>
        <v/>
      </c>
      <c r="C982" s="12" t="str">
        <f t="shared" si="85"/>
        <v/>
      </c>
      <c r="D982" s="27">
        <f t="shared" si="86"/>
        <v>0</v>
      </c>
      <c r="E982" s="28"/>
      <c r="F982" s="12" t="str">
        <f t="shared" si="87"/>
        <v/>
      </c>
      <c r="G982" s="12" t="str">
        <f t="shared" si="88"/>
        <v/>
      </c>
      <c r="H982" s="33" t="str">
        <f t="shared" si="89"/>
        <v/>
      </c>
    </row>
    <row r="983" spans="1:8" x14ac:dyDescent="0.25">
      <c r="A983" s="9" t="str">
        <f t="shared" si="90"/>
        <v/>
      </c>
      <c r="B983" s="10" t="str">
        <f>IF($D$10="End of the Period",IF(A983="","",IF(OR(payment_frequency="Weekly",payment_frequency="Bi-weekly",payment_frequency="Semi-monthly"),first_payment_date+A983*VLOOKUP(payment_frequency,periodic_table,2,0),EDATE(first_payment_date,A983*VLOOKUP(payment_frequency,periodic_table,2,0)))),IF(A983="","",IF(OR(payment_frequency="Weekly",payment_frequency="Bi-weekly",payment_frequency="Semi-monthly"),first_payment_date+(A983-1)*VLOOKUP(payment_frequency,periodic_table,2,0),EDATE(first_payment_date,(A983-1)*VLOOKUP(payment_frequency,periodic_table,2,0)))))</f>
        <v/>
      </c>
      <c r="C983" s="12" t="str">
        <f t="shared" si="85"/>
        <v/>
      </c>
      <c r="D983" s="27">
        <f t="shared" si="86"/>
        <v>0</v>
      </c>
      <c r="E983" s="28"/>
      <c r="F983" s="12" t="str">
        <f t="shared" si="87"/>
        <v/>
      </c>
      <c r="G983" s="12" t="str">
        <f t="shared" si="88"/>
        <v/>
      </c>
      <c r="H983" s="33" t="str">
        <f t="shared" si="89"/>
        <v/>
      </c>
    </row>
    <row r="984" spans="1:8" x14ac:dyDescent="0.25">
      <c r="A984" s="9" t="str">
        <f t="shared" si="90"/>
        <v/>
      </c>
      <c r="B984" s="10" t="str">
        <f>IF($D$10="End of the Period",IF(A984="","",IF(OR(payment_frequency="Weekly",payment_frequency="Bi-weekly",payment_frequency="Semi-monthly"),first_payment_date+A984*VLOOKUP(payment_frequency,periodic_table,2,0),EDATE(first_payment_date,A984*VLOOKUP(payment_frequency,periodic_table,2,0)))),IF(A984="","",IF(OR(payment_frequency="Weekly",payment_frequency="Bi-weekly",payment_frequency="Semi-monthly"),first_payment_date+(A984-1)*VLOOKUP(payment_frequency,periodic_table,2,0),EDATE(first_payment_date,(A984-1)*VLOOKUP(payment_frequency,periodic_table,2,0)))))</f>
        <v/>
      </c>
      <c r="C984" s="12" t="str">
        <f t="shared" ref="C984:C998" si="91">IF(A984="","",IF(H983&lt;payment,H983*(1+rate),payment))</f>
        <v/>
      </c>
      <c r="D984" s="27">
        <f t="shared" ref="D984:D1047" si="92">IFERROR(IF(H983-C984&lt;$D$13,0,IF(A984=$D$15,$D$13,IF(A984&lt;$D$15,0,IF(MOD(A984-$D$15,$D$18)=0,$D$13,0)))),0)</f>
        <v>0</v>
      </c>
      <c r="E984" s="28"/>
      <c r="F984" s="12" t="str">
        <f t="shared" ref="F984:F1000" si="93">IF(AND(payment_type=1,A984=1),0,IF(A984="","",H983*rate))</f>
        <v/>
      </c>
      <c r="G984" s="12" t="str">
        <f t="shared" si="88"/>
        <v/>
      </c>
      <c r="H984" s="33" t="str">
        <f t="shared" si="89"/>
        <v/>
      </c>
    </row>
    <row r="985" spans="1:8" x14ac:dyDescent="0.25">
      <c r="A985" s="9" t="str">
        <f t="shared" si="90"/>
        <v/>
      </c>
      <c r="B985" s="10" t="str">
        <f>IF($D$10="End of the Period",IF(A985="","",IF(OR(payment_frequency="Weekly",payment_frequency="Bi-weekly",payment_frequency="Semi-monthly"),first_payment_date+A985*VLOOKUP(payment_frequency,periodic_table,2,0),EDATE(first_payment_date,A985*VLOOKUP(payment_frequency,periodic_table,2,0)))),IF(A985="","",IF(OR(payment_frequency="Weekly",payment_frequency="Bi-weekly",payment_frequency="Semi-monthly"),first_payment_date+(A985-1)*VLOOKUP(payment_frequency,periodic_table,2,0),EDATE(first_payment_date,(A985-1)*VLOOKUP(payment_frequency,periodic_table,2,0)))))</f>
        <v/>
      </c>
      <c r="C985" s="12" t="str">
        <f t="shared" si="91"/>
        <v/>
      </c>
      <c r="D985" s="27">
        <f t="shared" si="92"/>
        <v>0</v>
      </c>
      <c r="E985" s="28"/>
      <c r="F985" s="12" t="str">
        <f t="shared" si="93"/>
        <v/>
      </c>
      <c r="G985" s="12" t="str">
        <f t="shared" ref="G985:G1000" si="94">IF(A985="","",C985-F985+D985+E985)</f>
        <v/>
      </c>
      <c r="H985" s="33" t="str">
        <f t="shared" ref="H985:H1000" si="95">IFERROR(IF(G985&lt;=0,"",H984-G985),"")</f>
        <v/>
      </c>
    </row>
    <row r="986" spans="1:8" x14ac:dyDescent="0.25">
      <c r="A986" s="9" t="str">
        <f t="shared" si="90"/>
        <v/>
      </c>
      <c r="B986" s="10" t="str">
        <f>IF($D$10="End of the Period",IF(A986="","",IF(OR(payment_frequency="Weekly",payment_frequency="Bi-weekly",payment_frequency="Semi-monthly"),first_payment_date+A986*VLOOKUP(payment_frequency,periodic_table,2,0),EDATE(first_payment_date,A986*VLOOKUP(payment_frequency,periodic_table,2,0)))),IF(A986="","",IF(OR(payment_frequency="Weekly",payment_frequency="Bi-weekly",payment_frequency="Semi-monthly"),first_payment_date+(A986-1)*VLOOKUP(payment_frequency,periodic_table,2,0),EDATE(first_payment_date,(A986-1)*VLOOKUP(payment_frequency,periodic_table,2,0)))))</f>
        <v/>
      </c>
      <c r="C986" s="12" t="str">
        <f t="shared" si="91"/>
        <v/>
      </c>
      <c r="D986" s="27">
        <f t="shared" si="92"/>
        <v>0</v>
      </c>
      <c r="E986" s="28"/>
      <c r="F986" s="12" t="str">
        <f t="shared" si="93"/>
        <v/>
      </c>
      <c r="G986" s="12" t="str">
        <f t="shared" si="94"/>
        <v/>
      </c>
      <c r="H986" s="33" t="str">
        <f t="shared" si="95"/>
        <v/>
      </c>
    </row>
    <row r="987" spans="1:8" x14ac:dyDescent="0.25">
      <c r="A987" s="9" t="str">
        <f t="shared" si="90"/>
        <v/>
      </c>
      <c r="B987" s="10" t="str">
        <f>IF($D$10="End of the Period",IF(A987="","",IF(OR(payment_frequency="Weekly",payment_frequency="Bi-weekly",payment_frequency="Semi-monthly"),first_payment_date+A987*VLOOKUP(payment_frequency,periodic_table,2,0),EDATE(first_payment_date,A987*VLOOKUP(payment_frequency,periodic_table,2,0)))),IF(A987="","",IF(OR(payment_frequency="Weekly",payment_frequency="Bi-weekly",payment_frequency="Semi-monthly"),first_payment_date+(A987-1)*VLOOKUP(payment_frequency,periodic_table,2,0),EDATE(first_payment_date,(A987-1)*VLOOKUP(payment_frequency,periodic_table,2,0)))))</f>
        <v/>
      </c>
      <c r="C987" s="12" t="str">
        <f t="shared" si="91"/>
        <v/>
      </c>
      <c r="D987" s="27">
        <f t="shared" si="92"/>
        <v>0</v>
      </c>
      <c r="E987" s="28"/>
      <c r="F987" s="12" t="str">
        <f t="shared" si="93"/>
        <v/>
      </c>
      <c r="G987" s="12" t="str">
        <f t="shared" si="94"/>
        <v/>
      </c>
      <c r="H987" s="33" t="str">
        <f t="shared" si="95"/>
        <v/>
      </c>
    </row>
    <row r="988" spans="1:8" x14ac:dyDescent="0.25">
      <c r="A988" s="9" t="str">
        <f t="shared" si="90"/>
        <v/>
      </c>
      <c r="B988" s="10" t="str">
        <f>IF($D$10="End of the Period",IF(A988="","",IF(OR(payment_frequency="Weekly",payment_frequency="Bi-weekly",payment_frequency="Semi-monthly"),first_payment_date+A988*VLOOKUP(payment_frequency,periodic_table,2,0),EDATE(first_payment_date,A988*VLOOKUP(payment_frequency,periodic_table,2,0)))),IF(A988="","",IF(OR(payment_frequency="Weekly",payment_frequency="Bi-weekly",payment_frequency="Semi-monthly"),first_payment_date+(A988-1)*VLOOKUP(payment_frequency,periodic_table,2,0),EDATE(first_payment_date,(A988-1)*VLOOKUP(payment_frequency,periodic_table,2,0)))))</f>
        <v/>
      </c>
      <c r="C988" s="12" t="str">
        <f t="shared" si="91"/>
        <v/>
      </c>
      <c r="D988" s="27">
        <f t="shared" si="92"/>
        <v>0</v>
      </c>
      <c r="E988" s="28"/>
      <c r="F988" s="12" t="str">
        <f t="shared" si="93"/>
        <v/>
      </c>
      <c r="G988" s="12" t="str">
        <f t="shared" si="94"/>
        <v/>
      </c>
      <c r="H988" s="33" t="str">
        <f t="shared" si="95"/>
        <v/>
      </c>
    </row>
    <row r="989" spans="1:8" x14ac:dyDescent="0.25">
      <c r="A989" s="9" t="str">
        <f t="shared" si="90"/>
        <v/>
      </c>
      <c r="B989" s="10" t="str">
        <f>IF($D$10="End of the Period",IF(A989="","",IF(OR(payment_frequency="Weekly",payment_frequency="Bi-weekly",payment_frequency="Semi-monthly"),first_payment_date+A989*VLOOKUP(payment_frequency,periodic_table,2,0),EDATE(first_payment_date,A989*VLOOKUP(payment_frequency,periodic_table,2,0)))),IF(A989="","",IF(OR(payment_frequency="Weekly",payment_frequency="Bi-weekly",payment_frequency="Semi-monthly"),first_payment_date+(A989-1)*VLOOKUP(payment_frequency,periodic_table,2,0),EDATE(first_payment_date,(A989-1)*VLOOKUP(payment_frequency,periodic_table,2,0)))))</f>
        <v/>
      </c>
      <c r="C989" s="12" t="str">
        <f t="shared" si="91"/>
        <v/>
      </c>
      <c r="D989" s="27">
        <f t="shared" si="92"/>
        <v>0</v>
      </c>
      <c r="E989" s="28"/>
      <c r="F989" s="12" t="str">
        <f t="shared" si="93"/>
        <v/>
      </c>
      <c r="G989" s="12" t="str">
        <f t="shared" si="94"/>
        <v/>
      </c>
      <c r="H989" s="33" t="str">
        <f t="shared" si="95"/>
        <v/>
      </c>
    </row>
    <row r="990" spans="1:8" x14ac:dyDescent="0.25">
      <c r="A990" s="9" t="str">
        <f t="shared" si="90"/>
        <v/>
      </c>
      <c r="B990" s="10" t="str">
        <f>IF($D$10="End of the Period",IF(A990="","",IF(OR(payment_frequency="Weekly",payment_frequency="Bi-weekly",payment_frequency="Semi-monthly"),first_payment_date+A990*VLOOKUP(payment_frequency,periodic_table,2,0),EDATE(first_payment_date,A990*VLOOKUP(payment_frequency,periodic_table,2,0)))),IF(A990="","",IF(OR(payment_frequency="Weekly",payment_frequency="Bi-weekly",payment_frequency="Semi-monthly"),first_payment_date+(A990-1)*VLOOKUP(payment_frequency,periodic_table,2,0),EDATE(first_payment_date,(A990-1)*VLOOKUP(payment_frequency,periodic_table,2,0)))))</f>
        <v/>
      </c>
      <c r="C990" s="12" t="str">
        <f t="shared" si="91"/>
        <v/>
      </c>
      <c r="D990" s="27">
        <f t="shared" si="92"/>
        <v>0</v>
      </c>
      <c r="E990" s="28"/>
      <c r="F990" s="12" t="str">
        <f t="shared" si="93"/>
        <v/>
      </c>
      <c r="G990" s="12" t="str">
        <f t="shared" si="94"/>
        <v/>
      </c>
      <c r="H990" s="33" t="str">
        <f t="shared" si="95"/>
        <v/>
      </c>
    </row>
    <row r="991" spans="1:8" x14ac:dyDescent="0.25">
      <c r="A991" s="9" t="str">
        <f t="shared" si="90"/>
        <v/>
      </c>
      <c r="B991" s="10" t="str">
        <f>IF($D$10="End of the Period",IF(A991="","",IF(OR(payment_frequency="Weekly",payment_frequency="Bi-weekly",payment_frequency="Semi-monthly"),first_payment_date+A991*VLOOKUP(payment_frequency,periodic_table,2,0),EDATE(first_payment_date,A991*VLOOKUP(payment_frequency,periodic_table,2,0)))),IF(A991="","",IF(OR(payment_frequency="Weekly",payment_frequency="Bi-weekly",payment_frequency="Semi-monthly"),first_payment_date+(A991-1)*VLOOKUP(payment_frequency,periodic_table,2,0),EDATE(first_payment_date,(A991-1)*VLOOKUP(payment_frequency,periodic_table,2,0)))))</f>
        <v/>
      </c>
      <c r="C991" s="12" t="str">
        <f t="shared" si="91"/>
        <v/>
      </c>
      <c r="D991" s="27">
        <f t="shared" si="92"/>
        <v>0</v>
      </c>
      <c r="E991" s="28"/>
      <c r="F991" s="12" t="str">
        <f t="shared" si="93"/>
        <v/>
      </c>
      <c r="G991" s="12" t="str">
        <f t="shared" si="94"/>
        <v/>
      </c>
      <c r="H991" s="33" t="str">
        <f t="shared" si="95"/>
        <v/>
      </c>
    </row>
    <row r="992" spans="1:8" x14ac:dyDescent="0.25">
      <c r="A992" s="9" t="str">
        <f t="shared" si="90"/>
        <v/>
      </c>
      <c r="B992" s="10" t="str">
        <f>IF($D$10="End of the Period",IF(A992="","",IF(OR(payment_frequency="Weekly",payment_frequency="Bi-weekly",payment_frequency="Semi-monthly"),first_payment_date+A992*VLOOKUP(payment_frequency,periodic_table,2,0),EDATE(first_payment_date,A992*VLOOKUP(payment_frequency,periodic_table,2,0)))),IF(A992="","",IF(OR(payment_frequency="Weekly",payment_frequency="Bi-weekly",payment_frequency="Semi-monthly"),first_payment_date+(A992-1)*VLOOKUP(payment_frequency,periodic_table,2,0),EDATE(first_payment_date,(A992-1)*VLOOKUP(payment_frequency,periodic_table,2,0)))))</f>
        <v/>
      </c>
      <c r="C992" s="12" t="str">
        <f t="shared" si="91"/>
        <v/>
      </c>
      <c r="D992" s="27">
        <f t="shared" si="92"/>
        <v>0</v>
      </c>
      <c r="E992" s="28"/>
      <c r="F992" s="12" t="str">
        <f t="shared" si="93"/>
        <v/>
      </c>
      <c r="G992" s="12" t="str">
        <f t="shared" si="94"/>
        <v/>
      </c>
      <c r="H992" s="33" t="str">
        <f t="shared" si="95"/>
        <v/>
      </c>
    </row>
    <row r="993" spans="1:8" x14ac:dyDescent="0.25">
      <c r="A993" s="9" t="str">
        <f t="shared" si="90"/>
        <v/>
      </c>
      <c r="B993" s="10" t="str">
        <f>IF($D$10="End of the Period",IF(A993="","",IF(OR(payment_frequency="Weekly",payment_frequency="Bi-weekly",payment_frequency="Semi-monthly"),first_payment_date+A993*VLOOKUP(payment_frequency,periodic_table,2,0),EDATE(first_payment_date,A993*VLOOKUP(payment_frequency,periodic_table,2,0)))),IF(A993="","",IF(OR(payment_frequency="Weekly",payment_frequency="Bi-weekly",payment_frequency="Semi-monthly"),first_payment_date+(A993-1)*VLOOKUP(payment_frequency,periodic_table,2,0),EDATE(first_payment_date,(A993-1)*VLOOKUP(payment_frequency,periodic_table,2,0)))))</f>
        <v/>
      </c>
      <c r="C993" s="12" t="str">
        <f t="shared" si="91"/>
        <v/>
      </c>
      <c r="D993" s="27">
        <f t="shared" si="92"/>
        <v>0</v>
      </c>
      <c r="E993" s="28"/>
      <c r="F993" s="12" t="str">
        <f t="shared" si="93"/>
        <v/>
      </c>
      <c r="G993" s="12" t="str">
        <f t="shared" si="94"/>
        <v/>
      </c>
      <c r="H993" s="33" t="str">
        <f t="shared" si="95"/>
        <v/>
      </c>
    </row>
    <row r="994" spans="1:8" x14ac:dyDescent="0.25">
      <c r="A994" s="9" t="str">
        <f t="shared" si="90"/>
        <v/>
      </c>
      <c r="B994" s="10" t="str">
        <f>IF($D$10="End of the Period",IF(A994="","",IF(OR(payment_frequency="Weekly",payment_frequency="Bi-weekly",payment_frequency="Semi-monthly"),first_payment_date+A994*VLOOKUP(payment_frequency,periodic_table,2,0),EDATE(first_payment_date,A994*VLOOKUP(payment_frequency,periodic_table,2,0)))),IF(A994="","",IF(OR(payment_frequency="Weekly",payment_frequency="Bi-weekly",payment_frequency="Semi-monthly"),first_payment_date+(A994-1)*VLOOKUP(payment_frequency,periodic_table,2,0),EDATE(first_payment_date,(A994-1)*VLOOKUP(payment_frequency,periodic_table,2,0)))))</f>
        <v/>
      </c>
      <c r="C994" s="12" t="str">
        <f t="shared" si="91"/>
        <v/>
      </c>
      <c r="D994" s="27">
        <f t="shared" si="92"/>
        <v>0</v>
      </c>
      <c r="E994" s="28"/>
      <c r="F994" s="12" t="str">
        <f t="shared" si="93"/>
        <v/>
      </c>
      <c r="G994" s="12" t="str">
        <f t="shared" si="94"/>
        <v/>
      </c>
      <c r="H994" s="33" t="str">
        <f t="shared" si="95"/>
        <v/>
      </c>
    </row>
    <row r="995" spans="1:8" x14ac:dyDescent="0.25">
      <c r="A995" s="9" t="str">
        <f t="shared" si="90"/>
        <v/>
      </c>
      <c r="B995" s="10" t="str">
        <f>IF($D$10="End of the Period",IF(A995="","",IF(OR(payment_frequency="Weekly",payment_frequency="Bi-weekly",payment_frequency="Semi-monthly"),first_payment_date+A995*VLOOKUP(payment_frequency,periodic_table,2,0),EDATE(first_payment_date,A995*VLOOKUP(payment_frequency,periodic_table,2,0)))),IF(A995="","",IF(OR(payment_frequency="Weekly",payment_frequency="Bi-weekly",payment_frequency="Semi-monthly"),first_payment_date+(A995-1)*VLOOKUP(payment_frequency,periodic_table,2,0),EDATE(first_payment_date,(A995-1)*VLOOKUP(payment_frequency,periodic_table,2,0)))))</f>
        <v/>
      </c>
      <c r="C995" s="12" t="str">
        <f t="shared" si="91"/>
        <v/>
      </c>
      <c r="D995" s="27">
        <f t="shared" si="92"/>
        <v>0</v>
      </c>
      <c r="E995" s="28"/>
      <c r="F995" s="12" t="str">
        <f t="shared" si="93"/>
        <v/>
      </c>
      <c r="G995" s="12" t="str">
        <f t="shared" si="94"/>
        <v/>
      </c>
      <c r="H995" s="33" t="str">
        <f t="shared" si="95"/>
        <v/>
      </c>
    </row>
    <row r="996" spans="1:8" x14ac:dyDescent="0.25">
      <c r="A996" s="9" t="str">
        <f t="shared" si="90"/>
        <v/>
      </c>
      <c r="B996" s="10" t="str">
        <f>IF($D$10="End of the Period",IF(A996="","",IF(OR(payment_frequency="Weekly",payment_frequency="Bi-weekly",payment_frequency="Semi-monthly"),first_payment_date+A996*VLOOKUP(payment_frequency,periodic_table,2,0),EDATE(first_payment_date,A996*VLOOKUP(payment_frequency,periodic_table,2,0)))),IF(A996="","",IF(OR(payment_frequency="Weekly",payment_frequency="Bi-weekly",payment_frequency="Semi-monthly"),first_payment_date+(A996-1)*VLOOKUP(payment_frequency,periodic_table,2,0),EDATE(first_payment_date,(A996-1)*VLOOKUP(payment_frequency,periodic_table,2,0)))))</f>
        <v/>
      </c>
      <c r="C996" s="12" t="str">
        <f t="shared" si="91"/>
        <v/>
      </c>
      <c r="D996" s="27">
        <f t="shared" si="92"/>
        <v>0</v>
      </c>
      <c r="E996" s="28"/>
      <c r="F996" s="12" t="str">
        <f t="shared" si="93"/>
        <v/>
      </c>
      <c r="G996" s="12" t="str">
        <f t="shared" si="94"/>
        <v/>
      </c>
      <c r="H996" s="33" t="str">
        <f t="shared" si="95"/>
        <v/>
      </c>
    </row>
    <row r="997" spans="1:8" x14ac:dyDescent="0.25">
      <c r="A997" s="9" t="str">
        <f t="shared" si="90"/>
        <v/>
      </c>
      <c r="B997" s="10" t="str">
        <f>IF($D$10="End of the Period",IF(A997="","",IF(OR(payment_frequency="Weekly",payment_frequency="Bi-weekly",payment_frequency="Semi-monthly"),first_payment_date+A997*VLOOKUP(payment_frequency,periodic_table,2,0),EDATE(first_payment_date,A997*VLOOKUP(payment_frequency,periodic_table,2,0)))),IF(A997="","",IF(OR(payment_frequency="Weekly",payment_frequency="Bi-weekly",payment_frequency="Semi-monthly"),first_payment_date+(A997-1)*VLOOKUP(payment_frequency,periodic_table,2,0),EDATE(first_payment_date,(A997-1)*VLOOKUP(payment_frequency,periodic_table,2,0)))))</f>
        <v/>
      </c>
      <c r="C997" s="12" t="str">
        <f t="shared" si="91"/>
        <v/>
      </c>
      <c r="D997" s="27">
        <f t="shared" si="92"/>
        <v>0</v>
      </c>
      <c r="E997" s="28"/>
      <c r="F997" s="12" t="str">
        <f t="shared" si="93"/>
        <v/>
      </c>
      <c r="G997" s="12" t="str">
        <f t="shared" si="94"/>
        <v/>
      </c>
      <c r="H997" s="33" t="str">
        <f t="shared" si="95"/>
        <v/>
      </c>
    </row>
    <row r="998" spans="1:8" x14ac:dyDescent="0.25">
      <c r="A998" s="9" t="str">
        <f t="shared" si="90"/>
        <v/>
      </c>
      <c r="B998" s="10" t="str">
        <f>IF($D$10="End of the Period",IF(A998="","",IF(OR(payment_frequency="Weekly",payment_frequency="Bi-weekly",payment_frequency="Semi-monthly"),first_payment_date+A998*VLOOKUP(payment_frequency,periodic_table,2,0),EDATE(first_payment_date,A998*VLOOKUP(payment_frequency,periodic_table,2,0)))),IF(A998="","",IF(OR(payment_frequency="Weekly",payment_frequency="Bi-weekly",payment_frequency="Semi-monthly"),first_payment_date+(A998-1)*VLOOKUP(payment_frequency,periodic_table,2,0),EDATE(first_payment_date,(A998-1)*VLOOKUP(payment_frequency,periodic_table,2,0)))))</f>
        <v/>
      </c>
      <c r="C998" s="12" t="str">
        <f t="shared" si="91"/>
        <v/>
      </c>
      <c r="D998" s="27">
        <f t="shared" si="92"/>
        <v>0</v>
      </c>
      <c r="E998" s="28"/>
      <c r="F998" s="12" t="str">
        <f t="shared" si="93"/>
        <v/>
      </c>
      <c r="G998" s="12" t="str">
        <f t="shared" si="94"/>
        <v/>
      </c>
      <c r="H998" s="33" t="str">
        <f t="shared" si="95"/>
        <v/>
      </c>
    </row>
    <row r="999" spans="1:8" x14ac:dyDescent="0.25">
      <c r="A999" s="9" t="str">
        <f t="shared" si="90"/>
        <v/>
      </c>
      <c r="B999" s="10" t="str">
        <f>IF($D$10="End of the Period",IF(A999="","",IF(OR(payment_frequency="Weekly",payment_frequency="Bi-weekly",payment_frequency="Semi-monthly"),first_payment_date+A999*VLOOKUP(payment_frequency,periodic_table,2,0),EDATE(first_payment_date,A999*VLOOKUP(payment_frequency,periodic_table,2,0)))),IF(A999="","",IF(OR(payment_frequency="Weekly",payment_frequency="Bi-weekly",payment_frequency="Semi-monthly"),first_payment_date+(A999-1)*VLOOKUP(payment_frequency,periodic_table,2,0),EDATE(first_payment_date,(A999-1)*VLOOKUP(payment_frequency,periodic_table,2,0)))))</f>
        <v/>
      </c>
      <c r="C999" s="12" t="str">
        <f t="shared" ref="C999:C1000" si="96">IF(A999="","",IF(H998&lt;payment,H998*(1+rate),payment))</f>
        <v/>
      </c>
      <c r="D999" s="27">
        <f t="shared" si="92"/>
        <v>0</v>
      </c>
      <c r="E999" s="28"/>
      <c r="F999" s="12" t="str">
        <f t="shared" si="93"/>
        <v/>
      </c>
      <c r="G999" s="12" t="str">
        <f t="shared" si="94"/>
        <v/>
      </c>
      <c r="H999" s="33" t="str">
        <f t="shared" si="95"/>
        <v/>
      </c>
    </row>
    <row r="1000" spans="1:8" x14ac:dyDescent="0.25">
      <c r="A1000" s="9" t="str">
        <f t="shared" si="90"/>
        <v/>
      </c>
      <c r="B1000" s="10" t="str">
        <f>IF($D$10="End of the Period",IF(A1000="","",IF(OR(payment_frequency="Weekly",payment_frequency="Bi-weekly",payment_frequency="Semi-monthly"),first_payment_date+A1000*VLOOKUP(payment_frequency,periodic_table,2,0),EDATE(first_payment_date,A1000*VLOOKUP(payment_frequency,periodic_table,2,0)))),IF(A1000="","",IF(OR(payment_frequency="Weekly",payment_frequency="Bi-weekly",payment_frequency="Semi-monthly"),first_payment_date+(A1000-1)*VLOOKUP(payment_frequency,periodic_table,2,0),EDATE(first_payment_date,(A1000-1)*VLOOKUP(payment_frequency,periodic_table,2,0)))))</f>
        <v/>
      </c>
      <c r="C1000" s="12" t="str">
        <f t="shared" si="96"/>
        <v/>
      </c>
      <c r="D1000" s="27">
        <f t="shared" si="92"/>
        <v>0</v>
      </c>
      <c r="E1000" s="28"/>
      <c r="F1000" s="12" t="str">
        <f t="shared" si="93"/>
        <v/>
      </c>
      <c r="G1000" s="12" t="str">
        <f t="shared" si="94"/>
        <v/>
      </c>
      <c r="H1000" s="33" t="str">
        <f t="shared" si="95"/>
        <v/>
      </c>
    </row>
    <row r="1001" spans="1:8" s="15" customFormat="1" x14ac:dyDescent="0.25">
      <c r="A1001" s="9" t="str">
        <f t="shared" ref="A1001:A1064" si="97">IFERROR(IF(H1000&lt;=0,"",A1000+1),"")</f>
        <v/>
      </c>
      <c r="B1001" s="10" t="str">
        <f>IF($D$10="End of the Period",IF(A1001="","",IF(OR(payment_frequency="Weekly",payment_frequency="Bi-weekly",payment_frequency="Semi-monthly"),first_payment_date+A1001*VLOOKUP(payment_frequency,periodic_table,2,0),EDATE(first_payment_date,A1001*VLOOKUP(payment_frequency,periodic_table,2,0)))),IF(A1001="","",IF(OR(payment_frequency="Weekly",payment_frequency="Bi-weekly",payment_frequency="Semi-monthly"),first_payment_date+(A1001-1)*VLOOKUP(payment_frequency,periodic_table,2,0),EDATE(first_payment_date,(A1001-1)*VLOOKUP(payment_frequency,periodic_table,2,0)))))</f>
        <v/>
      </c>
      <c r="C1001" s="12" t="str">
        <f t="shared" ref="C1001:C1064" si="98">IF(A1001="","",IF(H1000&lt;payment,H1000*(1+rate),payment))</f>
        <v/>
      </c>
      <c r="D1001" s="27">
        <f t="shared" si="92"/>
        <v>0</v>
      </c>
      <c r="E1001" s="28"/>
      <c r="F1001" s="12" t="str">
        <f t="shared" ref="F1001:F1064" si="99">IF(AND(payment_type=1,A1001=1),0,IF(A1001="","",H1000*rate))</f>
        <v/>
      </c>
      <c r="G1001" s="12" t="str">
        <f t="shared" ref="G1001:G1064" si="100">IF(A1001="","",C1001-F1001+D1001+E1001)</f>
        <v/>
      </c>
      <c r="H1001" s="33" t="str">
        <f t="shared" ref="H1001:H1064" si="101">IFERROR(IF(G1001&lt;=0,"",H1000-G1001),"")</f>
        <v/>
      </c>
    </row>
    <row r="1002" spans="1:8" x14ac:dyDescent="0.25">
      <c r="A1002" s="9" t="str">
        <f t="shared" si="97"/>
        <v/>
      </c>
      <c r="B1002" s="10" t="str">
        <f>IF($D$10="End of the Period",IF(A1002="","",IF(OR(payment_frequency="Weekly",payment_frequency="Bi-weekly",payment_frequency="Semi-monthly"),first_payment_date+A1002*VLOOKUP(payment_frequency,periodic_table,2,0),EDATE(first_payment_date,A1002*VLOOKUP(payment_frequency,periodic_table,2,0)))),IF(A1002="","",IF(OR(payment_frequency="Weekly",payment_frequency="Bi-weekly",payment_frequency="Semi-monthly"),first_payment_date+(A1002-1)*VLOOKUP(payment_frequency,periodic_table,2,0),EDATE(first_payment_date,(A1002-1)*VLOOKUP(payment_frequency,periodic_table,2,0)))))</f>
        <v/>
      </c>
      <c r="C1002" s="12" t="str">
        <f t="shared" si="98"/>
        <v/>
      </c>
      <c r="D1002" s="27">
        <f t="shared" si="92"/>
        <v>0</v>
      </c>
      <c r="E1002" s="28"/>
      <c r="F1002" s="12" t="str">
        <f t="shared" si="99"/>
        <v/>
      </c>
      <c r="G1002" s="12" t="str">
        <f t="shared" si="100"/>
        <v/>
      </c>
      <c r="H1002" s="33" t="str">
        <f t="shared" si="101"/>
        <v/>
      </c>
    </row>
    <row r="1003" spans="1:8" x14ac:dyDescent="0.25">
      <c r="A1003" s="9" t="str">
        <f t="shared" si="97"/>
        <v/>
      </c>
      <c r="B1003" s="10" t="str">
        <f>IF($D$10="End of the Period",IF(A1003="","",IF(OR(payment_frequency="Weekly",payment_frequency="Bi-weekly",payment_frequency="Semi-monthly"),first_payment_date+A1003*VLOOKUP(payment_frequency,periodic_table,2,0),EDATE(first_payment_date,A1003*VLOOKUP(payment_frequency,periodic_table,2,0)))),IF(A1003="","",IF(OR(payment_frequency="Weekly",payment_frequency="Bi-weekly",payment_frequency="Semi-monthly"),first_payment_date+(A1003-1)*VLOOKUP(payment_frequency,periodic_table,2,0),EDATE(first_payment_date,(A1003-1)*VLOOKUP(payment_frequency,periodic_table,2,0)))))</f>
        <v/>
      </c>
      <c r="C1003" s="12" t="str">
        <f t="shared" si="98"/>
        <v/>
      </c>
      <c r="D1003" s="27">
        <f t="shared" si="92"/>
        <v>0</v>
      </c>
      <c r="E1003" s="28"/>
      <c r="F1003" s="12" t="str">
        <f t="shared" si="99"/>
        <v/>
      </c>
      <c r="G1003" s="12" t="str">
        <f t="shared" si="100"/>
        <v/>
      </c>
      <c r="H1003" s="33" t="str">
        <f t="shared" si="101"/>
        <v/>
      </c>
    </row>
    <row r="1004" spans="1:8" x14ac:dyDescent="0.25">
      <c r="A1004" s="9" t="str">
        <f t="shared" si="97"/>
        <v/>
      </c>
      <c r="B1004" s="10" t="str">
        <f>IF($D$10="End of the Period",IF(A1004="","",IF(OR(payment_frequency="Weekly",payment_frequency="Bi-weekly",payment_frequency="Semi-monthly"),first_payment_date+A1004*VLOOKUP(payment_frequency,periodic_table,2,0),EDATE(first_payment_date,A1004*VLOOKUP(payment_frequency,periodic_table,2,0)))),IF(A1004="","",IF(OR(payment_frequency="Weekly",payment_frequency="Bi-weekly",payment_frequency="Semi-monthly"),first_payment_date+(A1004-1)*VLOOKUP(payment_frequency,periodic_table,2,0),EDATE(first_payment_date,(A1004-1)*VLOOKUP(payment_frequency,periodic_table,2,0)))))</f>
        <v/>
      </c>
      <c r="C1004" s="12" t="str">
        <f t="shared" si="98"/>
        <v/>
      </c>
      <c r="D1004" s="27">
        <f t="shared" si="92"/>
        <v>0</v>
      </c>
      <c r="E1004" s="28"/>
      <c r="F1004" s="12" t="str">
        <f t="shared" si="99"/>
        <v/>
      </c>
      <c r="G1004" s="12" t="str">
        <f t="shared" si="100"/>
        <v/>
      </c>
      <c r="H1004" s="33" t="str">
        <f t="shared" si="101"/>
        <v/>
      </c>
    </row>
    <row r="1005" spans="1:8" x14ac:dyDescent="0.25">
      <c r="A1005" s="9" t="str">
        <f t="shared" si="97"/>
        <v/>
      </c>
      <c r="B1005" s="10" t="str">
        <f>IF($D$10="End of the Period",IF(A1005="","",IF(OR(payment_frequency="Weekly",payment_frequency="Bi-weekly",payment_frequency="Semi-monthly"),first_payment_date+A1005*VLOOKUP(payment_frequency,periodic_table,2,0),EDATE(first_payment_date,A1005*VLOOKUP(payment_frequency,periodic_table,2,0)))),IF(A1005="","",IF(OR(payment_frequency="Weekly",payment_frequency="Bi-weekly",payment_frequency="Semi-monthly"),first_payment_date+(A1005-1)*VLOOKUP(payment_frequency,periodic_table,2,0),EDATE(first_payment_date,(A1005-1)*VLOOKUP(payment_frequency,periodic_table,2,0)))))</f>
        <v/>
      </c>
      <c r="C1005" s="12" t="str">
        <f t="shared" si="98"/>
        <v/>
      </c>
      <c r="D1005" s="27">
        <f t="shared" si="92"/>
        <v>0</v>
      </c>
      <c r="E1005" s="28"/>
      <c r="F1005" s="12" t="str">
        <f t="shared" si="99"/>
        <v/>
      </c>
      <c r="G1005" s="12" t="str">
        <f t="shared" si="100"/>
        <v/>
      </c>
      <c r="H1005" s="33" t="str">
        <f t="shared" si="101"/>
        <v/>
      </c>
    </row>
    <row r="1006" spans="1:8" x14ac:dyDescent="0.25">
      <c r="A1006" s="9" t="str">
        <f t="shared" si="97"/>
        <v/>
      </c>
      <c r="B1006" s="10" t="str">
        <f>IF($D$10="End of the Period",IF(A1006="","",IF(OR(payment_frequency="Weekly",payment_frequency="Bi-weekly",payment_frequency="Semi-monthly"),first_payment_date+A1006*VLOOKUP(payment_frequency,periodic_table,2,0),EDATE(first_payment_date,A1006*VLOOKUP(payment_frequency,periodic_table,2,0)))),IF(A1006="","",IF(OR(payment_frequency="Weekly",payment_frequency="Bi-weekly",payment_frequency="Semi-monthly"),first_payment_date+(A1006-1)*VLOOKUP(payment_frequency,periodic_table,2,0),EDATE(first_payment_date,(A1006-1)*VLOOKUP(payment_frequency,periodic_table,2,0)))))</f>
        <v/>
      </c>
      <c r="C1006" s="12" t="str">
        <f t="shared" si="98"/>
        <v/>
      </c>
      <c r="D1006" s="27">
        <f t="shared" si="92"/>
        <v>0</v>
      </c>
      <c r="E1006" s="28"/>
      <c r="F1006" s="12" t="str">
        <f t="shared" si="99"/>
        <v/>
      </c>
      <c r="G1006" s="12" t="str">
        <f t="shared" si="100"/>
        <v/>
      </c>
      <c r="H1006" s="33" t="str">
        <f t="shared" si="101"/>
        <v/>
      </c>
    </row>
    <row r="1007" spans="1:8" x14ac:dyDescent="0.25">
      <c r="A1007" s="9" t="str">
        <f t="shared" si="97"/>
        <v/>
      </c>
      <c r="B1007" s="10" t="str">
        <f>IF($D$10="End of the Period",IF(A1007="","",IF(OR(payment_frequency="Weekly",payment_frequency="Bi-weekly",payment_frequency="Semi-monthly"),first_payment_date+A1007*VLOOKUP(payment_frequency,periodic_table,2,0),EDATE(first_payment_date,A1007*VLOOKUP(payment_frequency,periodic_table,2,0)))),IF(A1007="","",IF(OR(payment_frequency="Weekly",payment_frequency="Bi-weekly",payment_frequency="Semi-monthly"),first_payment_date+(A1007-1)*VLOOKUP(payment_frequency,periodic_table,2,0),EDATE(first_payment_date,(A1007-1)*VLOOKUP(payment_frequency,periodic_table,2,0)))))</f>
        <v/>
      </c>
      <c r="C1007" s="12" t="str">
        <f t="shared" si="98"/>
        <v/>
      </c>
      <c r="D1007" s="27">
        <f t="shared" si="92"/>
        <v>0</v>
      </c>
      <c r="E1007" s="28"/>
      <c r="F1007" s="12" t="str">
        <f t="shared" si="99"/>
        <v/>
      </c>
      <c r="G1007" s="12" t="str">
        <f t="shared" si="100"/>
        <v/>
      </c>
      <c r="H1007" s="33" t="str">
        <f t="shared" si="101"/>
        <v/>
      </c>
    </row>
    <row r="1008" spans="1:8" x14ac:dyDescent="0.25">
      <c r="A1008" s="9" t="str">
        <f t="shared" si="97"/>
        <v/>
      </c>
      <c r="B1008" s="10" t="str">
        <f>IF($D$10="End of the Period",IF(A1008="","",IF(OR(payment_frequency="Weekly",payment_frequency="Bi-weekly",payment_frequency="Semi-monthly"),first_payment_date+A1008*VLOOKUP(payment_frequency,periodic_table,2,0),EDATE(first_payment_date,A1008*VLOOKUP(payment_frequency,periodic_table,2,0)))),IF(A1008="","",IF(OR(payment_frequency="Weekly",payment_frequency="Bi-weekly",payment_frequency="Semi-monthly"),first_payment_date+(A1008-1)*VLOOKUP(payment_frequency,periodic_table,2,0),EDATE(first_payment_date,(A1008-1)*VLOOKUP(payment_frequency,periodic_table,2,0)))))</f>
        <v/>
      </c>
      <c r="C1008" s="12" t="str">
        <f t="shared" si="98"/>
        <v/>
      </c>
      <c r="D1008" s="27">
        <f t="shared" si="92"/>
        <v>0</v>
      </c>
      <c r="E1008" s="28"/>
      <c r="F1008" s="12" t="str">
        <f t="shared" si="99"/>
        <v/>
      </c>
      <c r="G1008" s="12" t="str">
        <f t="shared" si="100"/>
        <v/>
      </c>
      <c r="H1008" s="33" t="str">
        <f t="shared" si="101"/>
        <v/>
      </c>
    </row>
    <row r="1009" spans="1:8" x14ac:dyDescent="0.25">
      <c r="A1009" s="9" t="str">
        <f t="shared" si="97"/>
        <v/>
      </c>
      <c r="B1009" s="10" t="str">
        <f>IF($D$10="End of the Period",IF(A1009="","",IF(OR(payment_frequency="Weekly",payment_frequency="Bi-weekly",payment_frequency="Semi-monthly"),first_payment_date+A1009*VLOOKUP(payment_frequency,periodic_table,2,0),EDATE(first_payment_date,A1009*VLOOKUP(payment_frequency,periodic_table,2,0)))),IF(A1009="","",IF(OR(payment_frequency="Weekly",payment_frequency="Bi-weekly",payment_frequency="Semi-monthly"),first_payment_date+(A1009-1)*VLOOKUP(payment_frequency,periodic_table,2,0),EDATE(first_payment_date,(A1009-1)*VLOOKUP(payment_frequency,periodic_table,2,0)))))</f>
        <v/>
      </c>
      <c r="C1009" s="12" t="str">
        <f t="shared" si="98"/>
        <v/>
      </c>
      <c r="D1009" s="27">
        <f t="shared" si="92"/>
        <v>0</v>
      </c>
      <c r="E1009" s="28"/>
      <c r="F1009" s="12" t="str">
        <f t="shared" si="99"/>
        <v/>
      </c>
      <c r="G1009" s="12" t="str">
        <f t="shared" si="100"/>
        <v/>
      </c>
      <c r="H1009" s="33" t="str">
        <f t="shared" si="101"/>
        <v/>
      </c>
    </row>
    <row r="1010" spans="1:8" x14ac:dyDescent="0.25">
      <c r="A1010" s="9" t="str">
        <f t="shared" si="97"/>
        <v/>
      </c>
      <c r="B1010" s="10" t="str">
        <f>IF($D$10="End of the Period",IF(A1010="","",IF(OR(payment_frequency="Weekly",payment_frequency="Bi-weekly",payment_frequency="Semi-monthly"),first_payment_date+A1010*VLOOKUP(payment_frequency,periodic_table,2,0),EDATE(first_payment_date,A1010*VLOOKUP(payment_frequency,periodic_table,2,0)))),IF(A1010="","",IF(OR(payment_frequency="Weekly",payment_frequency="Bi-weekly",payment_frequency="Semi-monthly"),first_payment_date+(A1010-1)*VLOOKUP(payment_frequency,periodic_table,2,0),EDATE(first_payment_date,(A1010-1)*VLOOKUP(payment_frequency,periodic_table,2,0)))))</f>
        <v/>
      </c>
      <c r="C1010" s="12" t="str">
        <f t="shared" si="98"/>
        <v/>
      </c>
      <c r="D1010" s="27">
        <f t="shared" si="92"/>
        <v>0</v>
      </c>
      <c r="E1010" s="28"/>
      <c r="F1010" s="12" t="str">
        <f t="shared" si="99"/>
        <v/>
      </c>
      <c r="G1010" s="12" t="str">
        <f t="shared" si="100"/>
        <v/>
      </c>
      <c r="H1010" s="33" t="str">
        <f t="shared" si="101"/>
        <v/>
      </c>
    </row>
    <row r="1011" spans="1:8" x14ac:dyDescent="0.25">
      <c r="A1011" s="9" t="str">
        <f t="shared" si="97"/>
        <v/>
      </c>
      <c r="B1011" s="10" t="str">
        <f>IF($D$10="End of the Period",IF(A1011="","",IF(OR(payment_frequency="Weekly",payment_frequency="Bi-weekly",payment_frequency="Semi-monthly"),first_payment_date+A1011*VLOOKUP(payment_frequency,periodic_table,2,0),EDATE(first_payment_date,A1011*VLOOKUP(payment_frequency,periodic_table,2,0)))),IF(A1011="","",IF(OR(payment_frequency="Weekly",payment_frequency="Bi-weekly",payment_frequency="Semi-monthly"),first_payment_date+(A1011-1)*VLOOKUP(payment_frequency,periodic_table,2,0),EDATE(first_payment_date,(A1011-1)*VLOOKUP(payment_frequency,periodic_table,2,0)))))</f>
        <v/>
      </c>
      <c r="C1011" s="12" t="str">
        <f t="shared" si="98"/>
        <v/>
      </c>
      <c r="D1011" s="27">
        <f t="shared" si="92"/>
        <v>0</v>
      </c>
      <c r="E1011" s="28"/>
      <c r="F1011" s="12" t="str">
        <f t="shared" si="99"/>
        <v/>
      </c>
      <c r="G1011" s="12" t="str">
        <f t="shared" si="100"/>
        <v/>
      </c>
      <c r="H1011" s="33" t="str">
        <f t="shared" si="101"/>
        <v/>
      </c>
    </row>
    <row r="1012" spans="1:8" x14ac:dyDescent="0.25">
      <c r="A1012" s="9" t="str">
        <f t="shared" si="97"/>
        <v/>
      </c>
      <c r="B1012" s="10" t="str">
        <f>IF($D$10="End of the Period",IF(A1012="","",IF(OR(payment_frequency="Weekly",payment_frequency="Bi-weekly",payment_frequency="Semi-monthly"),first_payment_date+A1012*VLOOKUP(payment_frequency,periodic_table,2,0),EDATE(first_payment_date,A1012*VLOOKUP(payment_frequency,periodic_table,2,0)))),IF(A1012="","",IF(OR(payment_frequency="Weekly",payment_frequency="Bi-weekly",payment_frequency="Semi-monthly"),first_payment_date+(A1012-1)*VLOOKUP(payment_frequency,periodic_table,2,0),EDATE(first_payment_date,(A1012-1)*VLOOKUP(payment_frequency,periodic_table,2,0)))))</f>
        <v/>
      </c>
      <c r="C1012" s="12" t="str">
        <f t="shared" si="98"/>
        <v/>
      </c>
      <c r="D1012" s="27">
        <f t="shared" si="92"/>
        <v>0</v>
      </c>
      <c r="E1012" s="28"/>
      <c r="F1012" s="12" t="str">
        <f t="shared" si="99"/>
        <v/>
      </c>
      <c r="G1012" s="12" t="str">
        <f t="shared" si="100"/>
        <v/>
      </c>
      <c r="H1012" s="33" t="str">
        <f t="shared" si="101"/>
        <v/>
      </c>
    </row>
    <row r="1013" spans="1:8" x14ac:dyDescent="0.25">
      <c r="A1013" s="9" t="str">
        <f t="shared" si="97"/>
        <v/>
      </c>
      <c r="B1013" s="10" t="str">
        <f>IF($D$10="End of the Period",IF(A1013="","",IF(OR(payment_frequency="Weekly",payment_frequency="Bi-weekly",payment_frequency="Semi-monthly"),first_payment_date+A1013*VLOOKUP(payment_frequency,periodic_table,2,0),EDATE(first_payment_date,A1013*VLOOKUP(payment_frequency,periodic_table,2,0)))),IF(A1013="","",IF(OR(payment_frequency="Weekly",payment_frequency="Bi-weekly",payment_frequency="Semi-monthly"),first_payment_date+(A1013-1)*VLOOKUP(payment_frequency,periodic_table,2,0),EDATE(first_payment_date,(A1013-1)*VLOOKUP(payment_frequency,periodic_table,2,0)))))</f>
        <v/>
      </c>
      <c r="C1013" s="12" t="str">
        <f t="shared" si="98"/>
        <v/>
      </c>
      <c r="D1013" s="27">
        <f t="shared" si="92"/>
        <v>0</v>
      </c>
      <c r="E1013" s="28"/>
      <c r="F1013" s="12" t="str">
        <f t="shared" si="99"/>
        <v/>
      </c>
      <c r="G1013" s="12" t="str">
        <f t="shared" si="100"/>
        <v/>
      </c>
      <c r="H1013" s="33" t="str">
        <f t="shared" si="101"/>
        <v/>
      </c>
    </row>
    <row r="1014" spans="1:8" x14ac:dyDescent="0.25">
      <c r="A1014" s="9" t="str">
        <f t="shared" si="97"/>
        <v/>
      </c>
      <c r="B1014" s="10" t="str">
        <f>IF($D$10="End of the Period",IF(A1014="","",IF(OR(payment_frequency="Weekly",payment_frequency="Bi-weekly",payment_frequency="Semi-monthly"),first_payment_date+A1014*VLOOKUP(payment_frequency,periodic_table,2,0),EDATE(first_payment_date,A1014*VLOOKUP(payment_frequency,periodic_table,2,0)))),IF(A1014="","",IF(OR(payment_frequency="Weekly",payment_frequency="Bi-weekly",payment_frequency="Semi-monthly"),first_payment_date+(A1014-1)*VLOOKUP(payment_frequency,periodic_table,2,0),EDATE(first_payment_date,(A1014-1)*VLOOKUP(payment_frequency,periodic_table,2,0)))))</f>
        <v/>
      </c>
      <c r="C1014" s="12" t="str">
        <f t="shared" si="98"/>
        <v/>
      </c>
      <c r="D1014" s="27">
        <f t="shared" si="92"/>
        <v>0</v>
      </c>
      <c r="E1014" s="28"/>
      <c r="F1014" s="12" t="str">
        <f t="shared" si="99"/>
        <v/>
      </c>
      <c r="G1014" s="12" t="str">
        <f t="shared" si="100"/>
        <v/>
      </c>
      <c r="H1014" s="33" t="str">
        <f t="shared" si="101"/>
        <v/>
      </c>
    </row>
    <row r="1015" spans="1:8" x14ac:dyDescent="0.25">
      <c r="A1015" s="9" t="str">
        <f t="shared" si="97"/>
        <v/>
      </c>
      <c r="B1015" s="10" t="str">
        <f>IF($D$10="End of the Period",IF(A1015="","",IF(OR(payment_frequency="Weekly",payment_frequency="Bi-weekly",payment_frequency="Semi-monthly"),first_payment_date+A1015*VLOOKUP(payment_frequency,periodic_table,2,0),EDATE(first_payment_date,A1015*VLOOKUP(payment_frequency,periodic_table,2,0)))),IF(A1015="","",IF(OR(payment_frequency="Weekly",payment_frequency="Bi-weekly",payment_frequency="Semi-monthly"),first_payment_date+(A1015-1)*VLOOKUP(payment_frequency,periodic_table,2,0),EDATE(first_payment_date,(A1015-1)*VLOOKUP(payment_frequency,periodic_table,2,0)))))</f>
        <v/>
      </c>
      <c r="C1015" s="12" t="str">
        <f t="shared" si="98"/>
        <v/>
      </c>
      <c r="D1015" s="27">
        <f t="shared" si="92"/>
        <v>0</v>
      </c>
      <c r="E1015" s="28"/>
      <c r="F1015" s="12" t="str">
        <f t="shared" si="99"/>
        <v/>
      </c>
      <c r="G1015" s="12" t="str">
        <f t="shared" si="100"/>
        <v/>
      </c>
      <c r="H1015" s="33" t="str">
        <f t="shared" si="101"/>
        <v/>
      </c>
    </row>
    <row r="1016" spans="1:8" x14ac:dyDescent="0.25">
      <c r="A1016" s="9" t="str">
        <f t="shared" si="97"/>
        <v/>
      </c>
      <c r="B1016" s="10" t="str">
        <f>IF($D$10="End of the Period",IF(A1016="","",IF(OR(payment_frequency="Weekly",payment_frequency="Bi-weekly",payment_frequency="Semi-monthly"),first_payment_date+A1016*VLOOKUP(payment_frequency,periodic_table,2,0),EDATE(first_payment_date,A1016*VLOOKUP(payment_frequency,periodic_table,2,0)))),IF(A1016="","",IF(OR(payment_frequency="Weekly",payment_frequency="Bi-weekly",payment_frequency="Semi-monthly"),first_payment_date+(A1016-1)*VLOOKUP(payment_frequency,periodic_table,2,0),EDATE(first_payment_date,(A1016-1)*VLOOKUP(payment_frequency,periodic_table,2,0)))))</f>
        <v/>
      </c>
      <c r="C1016" s="12" t="str">
        <f t="shared" si="98"/>
        <v/>
      </c>
      <c r="D1016" s="27">
        <f t="shared" si="92"/>
        <v>0</v>
      </c>
      <c r="E1016" s="28"/>
      <c r="F1016" s="12" t="str">
        <f t="shared" si="99"/>
        <v/>
      </c>
      <c r="G1016" s="12" t="str">
        <f t="shared" si="100"/>
        <v/>
      </c>
      <c r="H1016" s="33" t="str">
        <f t="shared" si="101"/>
        <v/>
      </c>
    </row>
    <row r="1017" spans="1:8" x14ac:dyDescent="0.25">
      <c r="A1017" s="9" t="str">
        <f t="shared" si="97"/>
        <v/>
      </c>
      <c r="B1017" s="10" t="str">
        <f>IF($D$10="End of the Period",IF(A1017="","",IF(OR(payment_frequency="Weekly",payment_frequency="Bi-weekly",payment_frequency="Semi-monthly"),first_payment_date+A1017*VLOOKUP(payment_frequency,periodic_table,2,0),EDATE(first_payment_date,A1017*VLOOKUP(payment_frequency,periodic_table,2,0)))),IF(A1017="","",IF(OR(payment_frequency="Weekly",payment_frequency="Bi-weekly",payment_frequency="Semi-monthly"),first_payment_date+(A1017-1)*VLOOKUP(payment_frequency,periodic_table,2,0),EDATE(first_payment_date,(A1017-1)*VLOOKUP(payment_frequency,periodic_table,2,0)))))</f>
        <v/>
      </c>
      <c r="C1017" s="12" t="str">
        <f t="shared" si="98"/>
        <v/>
      </c>
      <c r="D1017" s="27">
        <f t="shared" si="92"/>
        <v>0</v>
      </c>
      <c r="E1017" s="28"/>
      <c r="F1017" s="12" t="str">
        <f t="shared" si="99"/>
        <v/>
      </c>
      <c r="G1017" s="12" t="str">
        <f t="shared" si="100"/>
        <v/>
      </c>
      <c r="H1017" s="33" t="str">
        <f t="shared" si="101"/>
        <v/>
      </c>
    </row>
    <row r="1018" spans="1:8" x14ac:dyDescent="0.25">
      <c r="A1018" s="9" t="str">
        <f t="shared" si="97"/>
        <v/>
      </c>
      <c r="B1018" s="10" t="str">
        <f>IF($D$10="End of the Period",IF(A1018="","",IF(OR(payment_frequency="Weekly",payment_frequency="Bi-weekly",payment_frequency="Semi-monthly"),first_payment_date+A1018*VLOOKUP(payment_frequency,periodic_table,2,0),EDATE(first_payment_date,A1018*VLOOKUP(payment_frequency,periodic_table,2,0)))),IF(A1018="","",IF(OR(payment_frequency="Weekly",payment_frequency="Bi-weekly",payment_frequency="Semi-monthly"),first_payment_date+(A1018-1)*VLOOKUP(payment_frequency,periodic_table,2,0),EDATE(first_payment_date,(A1018-1)*VLOOKUP(payment_frequency,periodic_table,2,0)))))</f>
        <v/>
      </c>
      <c r="C1018" s="12" t="str">
        <f t="shared" si="98"/>
        <v/>
      </c>
      <c r="D1018" s="27">
        <f t="shared" si="92"/>
        <v>0</v>
      </c>
      <c r="E1018" s="28"/>
      <c r="F1018" s="12" t="str">
        <f t="shared" si="99"/>
        <v/>
      </c>
      <c r="G1018" s="12" t="str">
        <f t="shared" si="100"/>
        <v/>
      </c>
      <c r="H1018" s="33" t="str">
        <f t="shared" si="101"/>
        <v/>
      </c>
    </row>
    <row r="1019" spans="1:8" x14ac:dyDescent="0.25">
      <c r="A1019" s="9" t="str">
        <f t="shared" si="97"/>
        <v/>
      </c>
      <c r="B1019" s="10" t="str">
        <f>IF($D$10="End of the Period",IF(A1019="","",IF(OR(payment_frequency="Weekly",payment_frequency="Bi-weekly",payment_frequency="Semi-monthly"),first_payment_date+A1019*VLOOKUP(payment_frequency,periodic_table,2,0),EDATE(first_payment_date,A1019*VLOOKUP(payment_frequency,periodic_table,2,0)))),IF(A1019="","",IF(OR(payment_frequency="Weekly",payment_frequency="Bi-weekly",payment_frequency="Semi-monthly"),first_payment_date+(A1019-1)*VLOOKUP(payment_frequency,periodic_table,2,0),EDATE(first_payment_date,(A1019-1)*VLOOKUP(payment_frequency,periodic_table,2,0)))))</f>
        <v/>
      </c>
      <c r="C1019" s="12" t="str">
        <f t="shared" si="98"/>
        <v/>
      </c>
      <c r="D1019" s="27">
        <f t="shared" si="92"/>
        <v>0</v>
      </c>
      <c r="E1019" s="28"/>
      <c r="F1019" s="12" t="str">
        <f t="shared" si="99"/>
        <v/>
      </c>
      <c r="G1019" s="12" t="str">
        <f t="shared" si="100"/>
        <v/>
      </c>
      <c r="H1019" s="33" t="str">
        <f t="shared" si="101"/>
        <v/>
      </c>
    </row>
    <row r="1020" spans="1:8" x14ac:dyDescent="0.25">
      <c r="A1020" s="9" t="str">
        <f t="shared" si="97"/>
        <v/>
      </c>
      <c r="B1020" s="10" t="str">
        <f>IF($D$10="End of the Period",IF(A1020="","",IF(OR(payment_frequency="Weekly",payment_frequency="Bi-weekly",payment_frequency="Semi-monthly"),first_payment_date+A1020*VLOOKUP(payment_frequency,periodic_table,2,0),EDATE(first_payment_date,A1020*VLOOKUP(payment_frequency,periodic_table,2,0)))),IF(A1020="","",IF(OR(payment_frequency="Weekly",payment_frequency="Bi-weekly",payment_frequency="Semi-monthly"),first_payment_date+(A1020-1)*VLOOKUP(payment_frequency,periodic_table,2,0),EDATE(first_payment_date,(A1020-1)*VLOOKUP(payment_frequency,periodic_table,2,0)))))</f>
        <v/>
      </c>
      <c r="C1020" s="12" t="str">
        <f t="shared" si="98"/>
        <v/>
      </c>
      <c r="D1020" s="27">
        <f t="shared" si="92"/>
        <v>0</v>
      </c>
      <c r="E1020" s="28"/>
      <c r="F1020" s="12" t="str">
        <f t="shared" si="99"/>
        <v/>
      </c>
      <c r="G1020" s="12" t="str">
        <f t="shared" si="100"/>
        <v/>
      </c>
      <c r="H1020" s="33" t="str">
        <f t="shared" si="101"/>
        <v/>
      </c>
    </row>
    <row r="1021" spans="1:8" x14ac:dyDescent="0.25">
      <c r="A1021" s="9" t="str">
        <f t="shared" si="97"/>
        <v/>
      </c>
      <c r="B1021" s="10" t="str">
        <f>IF($D$10="End of the Period",IF(A1021="","",IF(OR(payment_frequency="Weekly",payment_frequency="Bi-weekly",payment_frequency="Semi-monthly"),first_payment_date+A1021*VLOOKUP(payment_frequency,periodic_table,2,0),EDATE(first_payment_date,A1021*VLOOKUP(payment_frequency,periodic_table,2,0)))),IF(A1021="","",IF(OR(payment_frequency="Weekly",payment_frequency="Bi-weekly",payment_frequency="Semi-monthly"),first_payment_date+(A1021-1)*VLOOKUP(payment_frequency,periodic_table,2,0),EDATE(first_payment_date,(A1021-1)*VLOOKUP(payment_frequency,periodic_table,2,0)))))</f>
        <v/>
      </c>
      <c r="C1021" s="12" t="str">
        <f t="shared" si="98"/>
        <v/>
      </c>
      <c r="D1021" s="27">
        <f t="shared" si="92"/>
        <v>0</v>
      </c>
      <c r="E1021" s="28"/>
      <c r="F1021" s="12" t="str">
        <f t="shared" si="99"/>
        <v/>
      </c>
      <c r="G1021" s="12" t="str">
        <f t="shared" si="100"/>
        <v/>
      </c>
      <c r="H1021" s="33" t="str">
        <f t="shared" si="101"/>
        <v/>
      </c>
    </row>
    <row r="1022" spans="1:8" x14ac:dyDescent="0.25">
      <c r="A1022" s="9" t="str">
        <f t="shared" si="97"/>
        <v/>
      </c>
      <c r="B1022" s="10" t="str">
        <f>IF($D$10="End of the Period",IF(A1022="","",IF(OR(payment_frequency="Weekly",payment_frequency="Bi-weekly",payment_frequency="Semi-monthly"),first_payment_date+A1022*VLOOKUP(payment_frequency,periodic_table,2,0),EDATE(first_payment_date,A1022*VLOOKUP(payment_frequency,periodic_table,2,0)))),IF(A1022="","",IF(OR(payment_frequency="Weekly",payment_frequency="Bi-weekly",payment_frequency="Semi-monthly"),first_payment_date+(A1022-1)*VLOOKUP(payment_frequency,periodic_table,2,0),EDATE(first_payment_date,(A1022-1)*VLOOKUP(payment_frequency,periodic_table,2,0)))))</f>
        <v/>
      </c>
      <c r="C1022" s="12" t="str">
        <f t="shared" si="98"/>
        <v/>
      </c>
      <c r="D1022" s="27">
        <f t="shared" si="92"/>
        <v>0</v>
      </c>
      <c r="E1022" s="28"/>
      <c r="F1022" s="12" t="str">
        <f t="shared" si="99"/>
        <v/>
      </c>
      <c r="G1022" s="12" t="str">
        <f t="shared" si="100"/>
        <v/>
      </c>
      <c r="H1022" s="33" t="str">
        <f t="shared" si="101"/>
        <v/>
      </c>
    </row>
    <row r="1023" spans="1:8" x14ac:dyDescent="0.25">
      <c r="A1023" s="9" t="str">
        <f t="shared" si="97"/>
        <v/>
      </c>
      <c r="B1023" s="10" t="str">
        <f>IF($D$10="End of the Period",IF(A1023="","",IF(OR(payment_frequency="Weekly",payment_frequency="Bi-weekly",payment_frequency="Semi-monthly"),first_payment_date+A1023*VLOOKUP(payment_frequency,periodic_table,2,0),EDATE(first_payment_date,A1023*VLOOKUP(payment_frequency,periodic_table,2,0)))),IF(A1023="","",IF(OR(payment_frequency="Weekly",payment_frequency="Bi-weekly",payment_frequency="Semi-monthly"),first_payment_date+(A1023-1)*VLOOKUP(payment_frequency,periodic_table,2,0),EDATE(first_payment_date,(A1023-1)*VLOOKUP(payment_frequency,periodic_table,2,0)))))</f>
        <v/>
      </c>
      <c r="C1023" s="12" t="str">
        <f t="shared" si="98"/>
        <v/>
      </c>
      <c r="D1023" s="27">
        <f t="shared" si="92"/>
        <v>0</v>
      </c>
      <c r="E1023" s="28"/>
      <c r="F1023" s="12" t="str">
        <f t="shared" si="99"/>
        <v/>
      </c>
      <c r="G1023" s="12" t="str">
        <f t="shared" si="100"/>
        <v/>
      </c>
      <c r="H1023" s="33" t="str">
        <f t="shared" si="101"/>
        <v/>
      </c>
    </row>
    <row r="1024" spans="1:8" x14ac:dyDescent="0.25">
      <c r="A1024" s="9" t="str">
        <f t="shared" si="97"/>
        <v/>
      </c>
      <c r="B1024" s="10" t="str">
        <f>IF($D$10="End of the Period",IF(A1024="","",IF(OR(payment_frequency="Weekly",payment_frequency="Bi-weekly",payment_frequency="Semi-monthly"),first_payment_date+A1024*VLOOKUP(payment_frequency,periodic_table,2,0),EDATE(first_payment_date,A1024*VLOOKUP(payment_frequency,periodic_table,2,0)))),IF(A1024="","",IF(OR(payment_frequency="Weekly",payment_frequency="Bi-weekly",payment_frequency="Semi-monthly"),first_payment_date+(A1024-1)*VLOOKUP(payment_frequency,periodic_table,2,0),EDATE(first_payment_date,(A1024-1)*VLOOKUP(payment_frequency,periodic_table,2,0)))))</f>
        <v/>
      </c>
      <c r="C1024" s="12" t="str">
        <f t="shared" si="98"/>
        <v/>
      </c>
      <c r="D1024" s="27">
        <f t="shared" si="92"/>
        <v>0</v>
      </c>
      <c r="E1024" s="28"/>
      <c r="F1024" s="12" t="str">
        <f t="shared" si="99"/>
        <v/>
      </c>
      <c r="G1024" s="12" t="str">
        <f t="shared" si="100"/>
        <v/>
      </c>
      <c r="H1024" s="33" t="str">
        <f t="shared" si="101"/>
        <v/>
      </c>
    </row>
    <row r="1025" spans="1:8" x14ac:dyDescent="0.25">
      <c r="A1025" s="9" t="str">
        <f t="shared" si="97"/>
        <v/>
      </c>
      <c r="B1025" s="10" t="str">
        <f>IF($D$10="End of the Period",IF(A1025="","",IF(OR(payment_frequency="Weekly",payment_frequency="Bi-weekly",payment_frequency="Semi-monthly"),first_payment_date+A1025*VLOOKUP(payment_frequency,periodic_table,2,0),EDATE(first_payment_date,A1025*VLOOKUP(payment_frequency,periodic_table,2,0)))),IF(A1025="","",IF(OR(payment_frequency="Weekly",payment_frequency="Bi-weekly",payment_frequency="Semi-monthly"),first_payment_date+(A1025-1)*VLOOKUP(payment_frequency,periodic_table,2,0),EDATE(first_payment_date,(A1025-1)*VLOOKUP(payment_frequency,periodic_table,2,0)))))</f>
        <v/>
      </c>
      <c r="C1025" s="12" t="str">
        <f t="shared" si="98"/>
        <v/>
      </c>
      <c r="D1025" s="27">
        <f t="shared" si="92"/>
        <v>0</v>
      </c>
      <c r="E1025" s="28"/>
      <c r="F1025" s="12" t="str">
        <f t="shared" si="99"/>
        <v/>
      </c>
      <c r="G1025" s="12" t="str">
        <f t="shared" si="100"/>
        <v/>
      </c>
      <c r="H1025" s="33" t="str">
        <f t="shared" si="101"/>
        <v/>
      </c>
    </row>
    <row r="1026" spans="1:8" x14ac:dyDescent="0.25">
      <c r="A1026" s="9" t="str">
        <f t="shared" si="97"/>
        <v/>
      </c>
      <c r="B1026" s="10" t="str">
        <f>IF($D$10="End of the Period",IF(A1026="","",IF(OR(payment_frequency="Weekly",payment_frequency="Bi-weekly",payment_frequency="Semi-monthly"),first_payment_date+A1026*VLOOKUP(payment_frequency,periodic_table,2,0),EDATE(first_payment_date,A1026*VLOOKUP(payment_frequency,periodic_table,2,0)))),IF(A1026="","",IF(OR(payment_frequency="Weekly",payment_frequency="Bi-weekly",payment_frequency="Semi-monthly"),first_payment_date+(A1026-1)*VLOOKUP(payment_frequency,periodic_table,2,0),EDATE(first_payment_date,(A1026-1)*VLOOKUP(payment_frequency,periodic_table,2,0)))))</f>
        <v/>
      </c>
      <c r="C1026" s="12" t="str">
        <f t="shared" si="98"/>
        <v/>
      </c>
      <c r="D1026" s="27">
        <f t="shared" si="92"/>
        <v>0</v>
      </c>
      <c r="E1026" s="28"/>
      <c r="F1026" s="12" t="str">
        <f t="shared" si="99"/>
        <v/>
      </c>
      <c r="G1026" s="12" t="str">
        <f t="shared" si="100"/>
        <v/>
      </c>
      <c r="H1026" s="33" t="str">
        <f t="shared" si="101"/>
        <v/>
      </c>
    </row>
    <row r="1027" spans="1:8" x14ac:dyDescent="0.25">
      <c r="A1027" s="9" t="str">
        <f t="shared" si="97"/>
        <v/>
      </c>
      <c r="B1027" s="10" t="str">
        <f>IF($D$10="End of the Period",IF(A1027="","",IF(OR(payment_frequency="Weekly",payment_frequency="Bi-weekly",payment_frequency="Semi-monthly"),first_payment_date+A1027*VLOOKUP(payment_frequency,periodic_table,2,0),EDATE(first_payment_date,A1027*VLOOKUP(payment_frequency,periodic_table,2,0)))),IF(A1027="","",IF(OR(payment_frequency="Weekly",payment_frequency="Bi-weekly",payment_frequency="Semi-monthly"),first_payment_date+(A1027-1)*VLOOKUP(payment_frequency,periodic_table,2,0),EDATE(first_payment_date,(A1027-1)*VLOOKUP(payment_frequency,periodic_table,2,0)))))</f>
        <v/>
      </c>
      <c r="C1027" s="12" t="str">
        <f t="shared" si="98"/>
        <v/>
      </c>
      <c r="D1027" s="27">
        <f t="shared" si="92"/>
        <v>0</v>
      </c>
      <c r="E1027" s="28"/>
      <c r="F1027" s="12" t="str">
        <f t="shared" si="99"/>
        <v/>
      </c>
      <c r="G1027" s="12" t="str">
        <f t="shared" si="100"/>
        <v/>
      </c>
      <c r="H1027" s="33" t="str">
        <f t="shared" si="101"/>
        <v/>
      </c>
    </row>
    <row r="1028" spans="1:8" x14ac:dyDescent="0.25">
      <c r="A1028" s="9" t="str">
        <f t="shared" si="97"/>
        <v/>
      </c>
      <c r="B1028" s="10" t="str">
        <f>IF($D$10="End of the Period",IF(A1028="","",IF(OR(payment_frequency="Weekly",payment_frequency="Bi-weekly",payment_frequency="Semi-monthly"),first_payment_date+A1028*VLOOKUP(payment_frequency,periodic_table,2,0),EDATE(first_payment_date,A1028*VLOOKUP(payment_frequency,periodic_table,2,0)))),IF(A1028="","",IF(OR(payment_frequency="Weekly",payment_frequency="Bi-weekly",payment_frequency="Semi-monthly"),first_payment_date+(A1028-1)*VLOOKUP(payment_frequency,periodic_table,2,0),EDATE(first_payment_date,(A1028-1)*VLOOKUP(payment_frequency,periodic_table,2,0)))))</f>
        <v/>
      </c>
      <c r="C1028" s="12" t="str">
        <f t="shared" si="98"/>
        <v/>
      </c>
      <c r="D1028" s="27">
        <f t="shared" si="92"/>
        <v>0</v>
      </c>
      <c r="E1028" s="28"/>
      <c r="F1028" s="12" t="str">
        <f t="shared" si="99"/>
        <v/>
      </c>
      <c r="G1028" s="12" t="str">
        <f t="shared" si="100"/>
        <v/>
      </c>
      <c r="H1028" s="33" t="str">
        <f t="shared" si="101"/>
        <v/>
      </c>
    </row>
    <row r="1029" spans="1:8" x14ac:dyDescent="0.25">
      <c r="A1029" s="9" t="str">
        <f t="shared" si="97"/>
        <v/>
      </c>
      <c r="B1029" s="10" t="str">
        <f>IF($D$10="End of the Period",IF(A1029="","",IF(OR(payment_frequency="Weekly",payment_frequency="Bi-weekly",payment_frequency="Semi-monthly"),first_payment_date+A1029*VLOOKUP(payment_frequency,periodic_table,2,0),EDATE(first_payment_date,A1029*VLOOKUP(payment_frequency,periodic_table,2,0)))),IF(A1029="","",IF(OR(payment_frequency="Weekly",payment_frequency="Bi-weekly",payment_frequency="Semi-monthly"),first_payment_date+(A1029-1)*VLOOKUP(payment_frequency,periodic_table,2,0),EDATE(first_payment_date,(A1029-1)*VLOOKUP(payment_frequency,periodic_table,2,0)))))</f>
        <v/>
      </c>
      <c r="C1029" s="12" t="str">
        <f t="shared" si="98"/>
        <v/>
      </c>
      <c r="D1029" s="27">
        <f t="shared" si="92"/>
        <v>0</v>
      </c>
      <c r="E1029" s="28"/>
      <c r="F1029" s="12" t="str">
        <f t="shared" si="99"/>
        <v/>
      </c>
      <c r="G1029" s="12" t="str">
        <f t="shared" si="100"/>
        <v/>
      </c>
      <c r="H1029" s="33" t="str">
        <f t="shared" si="101"/>
        <v/>
      </c>
    </row>
    <row r="1030" spans="1:8" x14ac:dyDescent="0.25">
      <c r="A1030" s="9" t="str">
        <f t="shared" si="97"/>
        <v/>
      </c>
      <c r="B1030" s="10" t="str">
        <f>IF($D$10="End of the Period",IF(A1030="","",IF(OR(payment_frequency="Weekly",payment_frequency="Bi-weekly",payment_frequency="Semi-monthly"),first_payment_date+A1030*VLOOKUP(payment_frequency,periodic_table,2,0),EDATE(first_payment_date,A1030*VLOOKUP(payment_frequency,periodic_table,2,0)))),IF(A1030="","",IF(OR(payment_frequency="Weekly",payment_frequency="Bi-weekly",payment_frequency="Semi-monthly"),first_payment_date+(A1030-1)*VLOOKUP(payment_frequency,periodic_table,2,0),EDATE(first_payment_date,(A1030-1)*VLOOKUP(payment_frequency,periodic_table,2,0)))))</f>
        <v/>
      </c>
      <c r="C1030" s="12" t="str">
        <f t="shared" si="98"/>
        <v/>
      </c>
      <c r="D1030" s="27">
        <f t="shared" si="92"/>
        <v>0</v>
      </c>
      <c r="E1030" s="28"/>
      <c r="F1030" s="12" t="str">
        <f t="shared" si="99"/>
        <v/>
      </c>
      <c r="G1030" s="12" t="str">
        <f t="shared" si="100"/>
        <v/>
      </c>
      <c r="H1030" s="33" t="str">
        <f t="shared" si="101"/>
        <v/>
      </c>
    </row>
    <row r="1031" spans="1:8" x14ac:dyDescent="0.25">
      <c r="A1031" s="9" t="str">
        <f t="shared" si="97"/>
        <v/>
      </c>
      <c r="B1031" s="10" t="str">
        <f>IF($D$10="End of the Period",IF(A1031="","",IF(OR(payment_frequency="Weekly",payment_frequency="Bi-weekly",payment_frequency="Semi-monthly"),first_payment_date+A1031*VLOOKUP(payment_frequency,periodic_table,2,0),EDATE(first_payment_date,A1031*VLOOKUP(payment_frequency,periodic_table,2,0)))),IF(A1031="","",IF(OR(payment_frequency="Weekly",payment_frequency="Bi-weekly",payment_frequency="Semi-monthly"),first_payment_date+(A1031-1)*VLOOKUP(payment_frequency,periodic_table,2,0),EDATE(first_payment_date,(A1031-1)*VLOOKUP(payment_frequency,periodic_table,2,0)))))</f>
        <v/>
      </c>
      <c r="C1031" s="12" t="str">
        <f t="shared" si="98"/>
        <v/>
      </c>
      <c r="D1031" s="27">
        <f t="shared" si="92"/>
        <v>0</v>
      </c>
      <c r="E1031" s="28"/>
      <c r="F1031" s="12" t="str">
        <f t="shared" si="99"/>
        <v/>
      </c>
      <c r="G1031" s="12" t="str">
        <f t="shared" si="100"/>
        <v/>
      </c>
      <c r="H1031" s="33" t="str">
        <f t="shared" si="101"/>
        <v/>
      </c>
    </row>
    <row r="1032" spans="1:8" x14ac:dyDescent="0.25">
      <c r="A1032" s="9" t="str">
        <f t="shared" si="97"/>
        <v/>
      </c>
      <c r="B1032" s="10" t="str">
        <f>IF($D$10="End of the Period",IF(A1032="","",IF(OR(payment_frequency="Weekly",payment_frequency="Bi-weekly",payment_frequency="Semi-monthly"),first_payment_date+A1032*VLOOKUP(payment_frequency,periodic_table,2,0),EDATE(first_payment_date,A1032*VLOOKUP(payment_frequency,periodic_table,2,0)))),IF(A1032="","",IF(OR(payment_frequency="Weekly",payment_frequency="Bi-weekly",payment_frequency="Semi-monthly"),first_payment_date+(A1032-1)*VLOOKUP(payment_frequency,periodic_table,2,0),EDATE(first_payment_date,(A1032-1)*VLOOKUP(payment_frequency,periodic_table,2,0)))))</f>
        <v/>
      </c>
      <c r="C1032" s="12" t="str">
        <f t="shared" si="98"/>
        <v/>
      </c>
      <c r="D1032" s="27">
        <f t="shared" si="92"/>
        <v>0</v>
      </c>
      <c r="E1032" s="28"/>
      <c r="F1032" s="12" t="str">
        <f t="shared" si="99"/>
        <v/>
      </c>
      <c r="G1032" s="12" t="str">
        <f t="shared" si="100"/>
        <v/>
      </c>
      <c r="H1032" s="33" t="str">
        <f t="shared" si="101"/>
        <v/>
      </c>
    </row>
    <row r="1033" spans="1:8" x14ac:dyDescent="0.25">
      <c r="A1033" s="9" t="str">
        <f t="shared" si="97"/>
        <v/>
      </c>
      <c r="B1033" s="10" t="str">
        <f>IF($D$10="End of the Period",IF(A1033="","",IF(OR(payment_frequency="Weekly",payment_frequency="Bi-weekly",payment_frequency="Semi-monthly"),first_payment_date+A1033*VLOOKUP(payment_frequency,periodic_table,2,0),EDATE(first_payment_date,A1033*VLOOKUP(payment_frequency,periodic_table,2,0)))),IF(A1033="","",IF(OR(payment_frequency="Weekly",payment_frequency="Bi-weekly",payment_frequency="Semi-monthly"),first_payment_date+(A1033-1)*VLOOKUP(payment_frequency,periodic_table,2,0),EDATE(first_payment_date,(A1033-1)*VLOOKUP(payment_frequency,periodic_table,2,0)))))</f>
        <v/>
      </c>
      <c r="C1033" s="12" t="str">
        <f t="shared" si="98"/>
        <v/>
      </c>
      <c r="D1033" s="27">
        <f t="shared" si="92"/>
        <v>0</v>
      </c>
      <c r="E1033" s="28"/>
      <c r="F1033" s="12" t="str">
        <f t="shared" si="99"/>
        <v/>
      </c>
      <c r="G1033" s="12" t="str">
        <f t="shared" si="100"/>
        <v/>
      </c>
      <c r="H1033" s="33" t="str">
        <f t="shared" si="101"/>
        <v/>
      </c>
    </row>
    <row r="1034" spans="1:8" x14ac:dyDescent="0.25">
      <c r="A1034" s="9" t="str">
        <f t="shared" si="97"/>
        <v/>
      </c>
      <c r="B1034" s="10" t="str">
        <f>IF($D$10="End of the Period",IF(A1034="","",IF(OR(payment_frequency="Weekly",payment_frequency="Bi-weekly",payment_frequency="Semi-monthly"),first_payment_date+A1034*VLOOKUP(payment_frequency,periodic_table,2,0),EDATE(first_payment_date,A1034*VLOOKUP(payment_frequency,periodic_table,2,0)))),IF(A1034="","",IF(OR(payment_frequency="Weekly",payment_frequency="Bi-weekly",payment_frequency="Semi-monthly"),first_payment_date+(A1034-1)*VLOOKUP(payment_frequency,periodic_table,2,0),EDATE(first_payment_date,(A1034-1)*VLOOKUP(payment_frequency,periodic_table,2,0)))))</f>
        <v/>
      </c>
      <c r="C1034" s="12" t="str">
        <f t="shared" si="98"/>
        <v/>
      </c>
      <c r="D1034" s="27">
        <f t="shared" si="92"/>
        <v>0</v>
      </c>
      <c r="E1034" s="28"/>
      <c r="F1034" s="12" t="str">
        <f t="shared" si="99"/>
        <v/>
      </c>
      <c r="G1034" s="12" t="str">
        <f t="shared" si="100"/>
        <v/>
      </c>
      <c r="H1034" s="33" t="str">
        <f t="shared" si="101"/>
        <v/>
      </c>
    </row>
    <row r="1035" spans="1:8" x14ac:dyDescent="0.25">
      <c r="A1035" s="9" t="str">
        <f t="shared" si="97"/>
        <v/>
      </c>
      <c r="B1035" s="10" t="str">
        <f>IF($D$10="End of the Period",IF(A1035="","",IF(OR(payment_frequency="Weekly",payment_frequency="Bi-weekly",payment_frequency="Semi-monthly"),first_payment_date+A1035*VLOOKUP(payment_frequency,periodic_table,2,0),EDATE(first_payment_date,A1035*VLOOKUP(payment_frequency,periodic_table,2,0)))),IF(A1035="","",IF(OR(payment_frequency="Weekly",payment_frequency="Bi-weekly",payment_frequency="Semi-monthly"),first_payment_date+(A1035-1)*VLOOKUP(payment_frequency,periodic_table,2,0),EDATE(first_payment_date,(A1035-1)*VLOOKUP(payment_frequency,periodic_table,2,0)))))</f>
        <v/>
      </c>
      <c r="C1035" s="12" t="str">
        <f t="shared" si="98"/>
        <v/>
      </c>
      <c r="D1035" s="27">
        <f t="shared" si="92"/>
        <v>0</v>
      </c>
      <c r="E1035" s="28"/>
      <c r="F1035" s="12" t="str">
        <f t="shared" si="99"/>
        <v/>
      </c>
      <c r="G1035" s="12" t="str">
        <f t="shared" si="100"/>
        <v/>
      </c>
      <c r="H1035" s="33" t="str">
        <f t="shared" si="101"/>
        <v/>
      </c>
    </row>
    <row r="1036" spans="1:8" x14ac:dyDescent="0.25">
      <c r="A1036" s="9" t="str">
        <f t="shared" si="97"/>
        <v/>
      </c>
      <c r="B1036" s="10" t="str">
        <f>IF($D$10="End of the Period",IF(A1036="","",IF(OR(payment_frequency="Weekly",payment_frequency="Bi-weekly",payment_frequency="Semi-monthly"),first_payment_date+A1036*VLOOKUP(payment_frequency,periodic_table,2,0),EDATE(first_payment_date,A1036*VLOOKUP(payment_frequency,periodic_table,2,0)))),IF(A1036="","",IF(OR(payment_frequency="Weekly",payment_frequency="Bi-weekly",payment_frequency="Semi-monthly"),first_payment_date+(A1036-1)*VLOOKUP(payment_frequency,periodic_table,2,0),EDATE(first_payment_date,(A1036-1)*VLOOKUP(payment_frequency,periodic_table,2,0)))))</f>
        <v/>
      </c>
      <c r="C1036" s="12" t="str">
        <f t="shared" si="98"/>
        <v/>
      </c>
      <c r="D1036" s="27">
        <f t="shared" si="92"/>
        <v>0</v>
      </c>
      <c r="E1036" s="28"/>
      <c r="F1036" s="12" t="str">
        <f t="shared" si="99"/>
        <v/>
      </c>
      <c r="G1036" s="12" t="str">
        <f t="shared" si="100"/>
        <v/>
      </c>
      <c r="H1036" s="33" t="str">
        <f t="shared" si="101"/>
        <v/>
      </c>
    </row>
    <row r="1037" spans="1:8" x14ac:dyDescent="0.25">
      <c r="A1037" s="9" t="str">
        <f t="shared" si="97"/>
        <v/>
      </c>
      <c r="B1037" s="10" t="str">
        <f>IF($D$10="End of the Period",IF(A1037="","",IF(OR(payment_frequency="Weekly",payment_frequency="Bi-weekly",payment_frequency="Semi-monthly"),first_payment_date+A1037*VLOOKUP(payment_frequency,periodic_table,2,0),EDATE(first_payment_date,A1037*VLOOKUP(payment_frequency,periodic_table,2,0)))),IF(A1037="","",IF(OR(payment_frequency="Weekly",payment_frequency="Bi-weekly",payment_frequency="Semi-monthly"),first_payment_date+(A1037-1)*VLOOKUP(payment_frequency,periodic_table,2,0),EDATE(first_payment_date,(A1037-1)*VLOOKUP(payment_frequency,periodic_table,2,0)))))</f>
        <v/>
      </c>
      <c r="C1037" s="12" t="str">
        <f t="shared" si="98"/>
        <v/>
      </c>
      <c r="D1037" s="27">
        <f t="shared" si="92"/>
        <v>0</v>
      </c>
      <c r="E1037" s="28"/>
      <c r="F1037" s="12" t="str">
        <f t="shared" si="99"/>
        <v/>
      </c>
      <c r="G1037" s="12" t="str">
        <f t="shared" si="100"/>
        <v/>
      </c>
      <c r="H1037" s="33" t="str">
        <f t="shared" si="101"/>
        <v/>
      </c>
    </row>
    <row r="1038" spans="1:8" x14ac:dyDescent="0.25">
      <c r="A1038" s="9" t="str">
        <f t="shared" si="97"/>
        <v/>
      </c>
      <c r="B1038" s="10" t="str">
        <f>IF($D$10="End of the Period",IF(A1038="","",IF(OR(payment_frequency="Weekly",payment_frequency="Bi-weekly",payment_frequency="Semi-monthly"),first_payment_date+A1038*VLOOKUP(payment_frequency,periodic_table,2,0),EDATE(first_payment_date,A1038*VLOOKUP(payment_frequency,periodic_table,2,0)))),IF(A1038="","",IF(OR(payment_frequency="Weekly",payment_frequency="Bi-weekly",payment_frequency="Semi-monthly"),first_payment_date+(A1038-1)*VLOOKUP(payment_frequency,periodic_table,2,0),EDATE(first_payment_date,(A1038-1)*VLOOKUP(payment_frequency,periodic_table,2,0)))))</f>
        <v/>
      </c>
      <c r="C1038" s="12" t="str">
        <f t="shared" si="98"/>
        <v/>
      </c>
      <c r="D1038" s="27">
        <f t="shared" si="92"/>
        <v>0</v>
      </c>
      <c r="E1038" s="28"/>
      <c r="F1038" s="12" t="str">
        <f t="shared" si="99"/>
        <v/>
      </c>
      <c r="G1038" s="12" t="str">
        <f t="shared" si="100"/>
        <v/>
      </c>
      <c r="H1038" s="33" t="str">
        <f t="shared" si="101"/>
        <v/>
      </c>
    </row>
    <row r="1039" spans="1:8" x14ac:dyDescent="0.25">
      <c r="A1039" s="9" t="str">
        <f t="shared" si="97"/>
        <v/>
      </c>
      <c r="B1039" s="10" t="str">
        <f>IF($D$10="End of the Period",IF(A1039="","",IF(OR(payment_frequency="Weekly",payment_frequency="Bi-weekly",payment_frequency="Semi-monthly"),first_payment_date+A1039*VLOOKUP(payment_frequency,periodic_table,2,0),EDATE(first_payment_date,A1039*VLOOKUP(payment_frequency,periodic_table,2,0)))),IF(A1039="","",IF(OR(payment_frequency="Weekly",payment_frequency="Bi-weekly",payment_frequency="Semi-monthly"),first_payment_date+(A1039-1)*VLOOKUP(payment_frequency,periodic_table,2,0),EDATE(first_payment_date,(A1039-1)*VLOOKUP(payment_frequency,periodic_table,2,0)))))</f>
        <v/>
      </c>
      <c r="C1039" s="12" t="str">
        <f t="shared" si="98"/>
        <v/>
      </c>
      <c r="D1039" s="27">
        <f t="shared" si="92"/>
        <v>0</v>
      </c>
      <c r="E1039" s="28"/>
      <c r="F1039" s="12" t="str">
        <f t="shared" si="99"/>
        <v/>
      </c>
      <c r="G1039" s="12" t="str">
        <f t="shared" si="100"/>
        <v/>
      </c>
      <c r="H1039" s="33" t="str">
        <f t="shared" si="101"/>
        <v/>
      </c>
    </row>
    <row r="1040" spans="1:8" x14ac:dyDescent="0.25">
      <c r="A1040" s="9" t="str">
        <f t="shared" si="97"/>
        <v/>
      </c>
      <c r="B1040" s="10" t="str">
        <f>IF($D$10="End of the Period",IF(A1040="","",IF(OR(payment_frequency="Weekly",payment_frequency="Bi-weekly",payment_frequency="Semi-monthly"),first_payment_date+A1040*VLOOKUP(payment_frequency,periodic_table,2,0),EDATE(first_payment_date,A1040*VLOOKUP(payment_frequency,periodic_table,2,0)))),IF(A1040="","",IF(OR(payment_frequency="Weekly",payment_frequency="Bi-weekly",payment_frequency="Semi-monthly"),first_payment_date+(A1040-1)*VLOOKUP(payment_frequency,periodic_table,2,0),EDATE(first_payment_date,(A1040-1)*VLOOKUP(payment_frequency,periodic_table,2,0)))))</f>
        <v/>
      </c>
      <c r="C1040" s="12" t="str">
        <f t="shared" si="98"/>
        <v/>
      </c>
      <c r="D1040" s="27">
        <f t="shared" si="92"/>
        <v>0</v>
      </c>
      <c r="E1040" s="28"/>
      <c r="F1040" s="12" t="str">
        <f t="shared" si="99"/>
        <v/>
      </c>
      <c r="G1040" s="12" t="str">
        <f t="shared" si="100"/>
        <v/>
      </c>
      <c r="H1040" s="33" t="str">
        <f t="shared" si="101"/>
        <v/>
      </c>
    </row>
    <row r="1041" spans="1:8" x14ac:dyDescent="0.25">
      <c r="A1041" s="9" t="str">
        <f t="shared" si="97"/>
        <v/>
      </c>
      <c r="B1041" s="10" t="str">
        <f>IF($D$10="End of the Period",IF(A1041="","",IF(OR(payment_frequency="Weekly",payment_frequency="Bi-weekly",payment_frequency="Semi-monthly"),first_payment_date+A1041*VLOOKUP(payment_frequency,periodic_table,2,0),EDATE(first_payment_date,A1041*VLOOKUP(payment_frequency,periodic_table,2,0)))),IF(A1041="","",IF(OR(payment_frequency="Weekly",payment_frequency="Bi-weekly",payment_frequency="Semi-monthly"),first_payment_date+(A1041-1)*VLOOKUP(payment_frequency,periodic_table,2,0),EDATE(first_payment_date,(A1041-1)*VLOOKUP(payment_frequency,periodic_table,2,0)))))</f>
        <v/>
      </c>
      <c r="C1041" s="12" t="str">
        <f t="shared" si="98"/>
        <v/>
      </c>
      <c r="D1041" s="27">
        <f t="shared" si="92"/>
        <v>0</v>
      </c>
      <c r="E1041" s="28"/>
      <c r="F1041" s="12" t="str">
        <f t="shared" si="99"/>
        <v/>
      </c>
      <c r="G1041" s="12" t="str">
        <f t="shared" si="100"/>
        <v/>
      </c>
      <c r="H1041" s="33" t="str">
        <f t="shared" si="101"/>
        <v/>
      </c>
    </row>
    <row r="1042" spans="1:8" x14ac:dyDescent="0.25">
      <c r="A1042" s="9" t="str">
        <f t="shared" si="97"/>
        <v/>
      </c>
      <c r="B1042" s="10" t="str">
        <f>IF($D$10="End of the Period",IF(A1042="","",IF(OR(payment_frequency="Weekly",payment_frequency="Bi-weekly",payment_frequency="Semi-monthly"),first_payment_date+A1042*VLOOKUP(payment_frequency,periodic_table,2,0),EDATE(first_payment_date,A1042*VLOOKUP(payment_frequency,periodic_table,2,0)))),IF(A1042="","",IF(OR(payment_frequency="Weekly",payment_frequency="Bi-weekly",payment_frequency="Semi-monthly"),first_payment_date+(A1042-1)*VLOOKUP(payment_frequency,periodic_table,2,0),EDATE(first_payment_date,(A1042-1)*VLOOKUP(payment_frequency,periodic_table,2,0)))))</f>
        <v/>
      </c>
      <c r="C1042" s="12" t="str">
        <f t="shared" si="98"/>
        <v/>
      </c>
      <c r="D1042" s="27">
        <f t="shared" si="92"/>
        <v>0</v>
      </c>
      <c r="E1042" s="28"/>
      <c r="F1042" s="12" t="str">
        <f t="shared" si="99"/>
        <v/>
      </c>
      <c r="G1042" s="12" t="str">
        <f t="shared" si="100"/>
        <v/>
      </c>
      <c r="H1042" s="33" t="str">
        <f t="shared" si="101"/>
        <v/>
      </c>
    </row>
    <row r="1043" spans="1:8" x14ac:dyDescent="0.25">
      <c r="A1043" s="9" t="str">
        <f t="shared" si="97"/>
        <v/>
      </c>
      <c r="B1043" s="10" t="str">
        <f>IF($D$10="End of the Period",IF(A1043="","",IF(OR(payment_frequency="Weekly",payment_frequency="Bi-weekly",payment_frequency="Semi-monthly"),first_payment_date+A1043*VLOOKUP(payment_frequency,periodic_table,2,0),EDATE(first_payment_date,A1043*VLOOKUP(payment_frequency,periodic_table,2,0)))),IF(A1043="","",IF(OR(payment_frequency="Weekly",payment_frequency="Bi-weekly",payment_frequency="Semi-monthly"),first_payment_date+(A1043-1)*VLOOKUP(payment_frequency,periodic_table,2,0),EDATE(first_payment_date,(A1043-1)*VLOOKUP(payment_frequency,periodic_table,2,0)))))</f>
        <v/>
      </c>
      <c r="C1043" s="12" t="str">
        <f t="shared" si="98"/>
        <v/>
      </c>
      <c r="D1043" s="27">
        <f t="shared" si="92"/>
        <v>0</v>
      </c>
      <c r="E1043" s="28"/>
      <c r="F1043" s="12" t="str">
        <f t="shared" si="99"/>
        <v/>
      </c>
      <c r="G1043" s="12" t="str">
        <f t="shared" si="100"/>
        <v/>
      </c>
      <c r="H1043" s="33" t="str">
        <f t="shared" si="101"/>
        <v/>
      </c>
    </row>
    <row r="1044" spans="1:8" x14ac:dyDescent="0.25">
      <c r="A1044" s="9" t="str">
        <f t="shared" si="97"/>
        <v/>
      </c>
      <c r="B1044" s="10" t="str">
        <f>IF($D$10="End of the Period",IF(A1044="","",IF(OR(payment_frequency="Weekly",payment_frequency="Bi-weekly",payment_frequency="Semi-monthly"),first_payment_date+A1044*VLOOKUP(payment_frequency,periodic_table,2,0),EDATE(first_payment_date,A1044*VLOOKUP(payment_frequency,periodic_table,2,0)))),IF(A1044="","",IF(OR(payment_frequency="Weekly",payment_frequency="Bi-weekly",payment_frequency="Semi-monthly"),first_payment_date+(A1044-1)*VLOOKUP(payment_frequency,periodic_table,2,0),EDATE(first_payment_date,(A1044-1)*VLOOKUP(payment_frequency,periodic_table,2,0)))))</f>
        <v/>
      </c>
      <c r="C1044" s="12" t="str">
        <f t="shared" si="98"/>
        <v/>
      </c>
      <c r="D1044" s="27">
        <f t="shared" si="92"/>
        <v>0</v>
      </c>
      <c r="E1044" s="28"/>
      <c r="F1044" s="12" t="str">
        <f t="shared" si="99"/>
        <v/>
      </c>
      <c r="G1044" s="12" t="str">
        <f t="shared" si="100"/>
        <v/>
      </c>
      <c r="H1044" s="33" t="str">
        <f t="shared" si="101"/>
        <v/>
      </c>
    </row>
    <row r="1045" spans="1:8" x14ac:dyDescent="0.25">
      <c r="A1045" s="9" t="str">
        <f t="shared" si="97"/>
        <v/>
      </c>
      <c r="B1045" s="10" t="str">
        <f>IF($D$10="End of the Period",IF(A1045="","",IF(OR(payment_frequency="Weekly",payment_frequency="Bi-weekly",payment_frequency="Semi-monthly"),first_payment_date+A1045*VLOOKUP(payment_frequency,periodic_table,2,0),EDATE(first_payment_date,A1045*VLOOKUP(payment_frequency,periodic_table,2,0)))),IF(A1045="","",IF(OR(payment_frequency="Weekly",payment_frequency="Bi-weekly",payment_frequency="Semi-monthly"),first_payment_date+(A1045-1)*VLOOKUP(payment_frequency,periodic_table,2,0),EDATE(first_payment_date,(A1045-1)*VLOOKUP(payment_frequency,periodic_table,2,0)))))</f>
        <v/>
      </c>
      <c r="C1045" s="12" t="str">
        <f t="shared" si="98"/>
        <v/>
      </c>
      <c r="D1045" s="27">
        <f t="shared" si="92"/>
        <v>0</v>
      </c>
      <c r="E1045" s="28"/>
      <c r="F1045" s="12" t="str">
        <f t="shared" si="99"/>
        <v/>
      </c>
      <c r="G1045" s="12" t="str">
        <f t="shared" si="100"/>
        <v/>
      </c>
      <c r="H1045" s="33" t="str">
        <f t="shared" si="101"/>
        <v/>
      </c>
    </row>
    <row r="1046" spans="1:8" x14ac:dyDescent="0.25">
      <c r="A1046" s="9" t="str">
        <f t="shared" si="97"/>
        <v/>
      </c>
      <c r="B1046" s="10" t="str">
        <f>IF($D$10="End of the Period",IF(A1046="","",IF(OR(payment_frequency="Weekly",payment_frequency="Bi-weekly",payment_frequency="Semi-monthly"),first_payment_date+A1046*VLOOKUP(payment_frequency,periodic_table,2,0),EDATE(first_payment_date,A1046*VLOOKUP(payment_frequency,periodic_table,2,0)))),IF(A1046="","",IF(OR(payment_frequency="Weekly",payment_frequency="Bi-weekly",payment_frequency="Semi-monthly"),first_payment_date+(A1046-1)*VLOOKUP(payment_frequency,periodic_table,2,0),EDATE(first_payment_date,(A1046-1)*VLOOKUP(payment_frequency,periodic_table,2,0)))))</f>
        <v/>
      </c>
      <c r="C1046" s="12" t="str">
        <f t="shared" si="98"/>
        <v/>
      </c>
      <c r="D1046" s="27">
        <f t="shared" si="92"/>
        <v>0</v>
      </c>
      <c r="E1046" s="28"/>
      <c r="F1046" s="12" t="str">
        <f t="shared" si="99"/>
        <v/>
      </c>
      <c r="G1046" s="12" t="str">
        <f t="shared" si="100"/>
        <v/>
      </c>
      <c r="H1046" s="33" t="str">
        <f t="shared" si="101"/>
        <v/>
      </c>
    </row>
    <row r="1047" spans="1:8" x14ac:dyDescent="0.25">
      <c r="A1047" s="9" t="str">
        <f t="shared" si="97"/>
        <v/>
      </c>
      <c r="B1047" s="10" t="str">
        <f>IF($D$10="End of the Period",IF(A1047="","",IF(OR(payment_frequency="Weekly",payment_frequency="Bi-weekly",payment_frequency="Semi-monthly"),first_payment_date+A1047*VLOOKUP(payment_frequency,periodic_table,2,0),EDATE(first_payment_date,A1047*VLOOKUP(payment_frequency,periodic_table,2,0)))),IF(A1047="","",IF(OR(payment_frequency="Weekly",payment_frequency="Bi-weekly",payment_frequency="Semi-monthly"),first_payment_date+(A1047-1)*VLOOKUP(payment_frequency,periodic_table,2,0),EDATE(first_payment_date,(A1047-1)*VLOOKUP(payment_frequency,periodic_table,2,0)))))</f>
        <v/>
      </c>
      <c r="C1047" s="12" t="str">
        <f t="shared" si="98"/>
        <v/>
      </c>
      <c r="D1047" s="27">
        <f t="shared" si="92"/>
        <v>0</v>
      </c>
      <c r="E1047" s="28"/>
      <c r="F1047" s="12" t="str">
        <f t="shared" si="99"/>
        <v/>
      </c>
      <c r="G1047" s="12" t="str">
        <f t="shared" si="100"/>
        <v/>
      </c>
      <c r="H1047" s="33" t="str">
        <f t="shared" si="101"/>
        <v/>
      </c>
    </row>
    <row r="1048" spans="1:8" x14ac:dyDescent="0.25">
      <c r="A1048" s="9" t="str">
        <f t="shared" si="97"/>
        <v/>
      </c>
      <c r="B1048" s="10" t="str">
        <f>IF($D$10="End of the Period",IF(A1048="","",IF(OR(payment_frequency="Weekly",payment_frequency="Bi-weekly",payment_frequency="Semi-monthly"),first_payment_date+A1048*VLOOKUP(payment_frequency,periodic_table,2,0),EDATE(first_payment_date,A1048*VLOOKUP(payment_frequency,periodic_table,2,0)))),IF(A1048="","",IF(OR(payment_frequency="Weekly",payment_frequency="Bi-weekly",payment_frequency="Semi-monthly"),first_payment_date+(A1048-1)*VLOOKUP(payment_frequency,periodic_table,2,0),EDATE(first_payment_date,(A1048-1)*VLOOKUP(payment_frequency,periodic_table,2,0)))))</f>
        <v/>
      </c>
      <c r="C1048" s="12" t="str">
        <f t="shared" si="98"/>
        <v/>
      </c>
      <c r="D1048" s="27">
        <f t="shared" ref="D1048:D1111" si="102">IFERROR(IF(H1047-C1048&lt;$D$13,0,IF(A1048=$D$15,$D$13,IF(A1048&lt;$D$15,0,IF(MOD(A1048-$D$15,$D$18)=0,$D$13,0)))),0)</f>
        <v>0</v>
      </c>
      <c r="E1048" s="28"/>
      <c r="F1048" s="12" t="str">
        <f t="shared" si="99"/>
        <v/>
      </c>
      <c r="G1048" s="12" t="str">
        <f t="shared" si="100"/>
        <v/>
      </c>
      <c r="H1048" s="33" t="str">
        <f t="shared" si="101"/>
        <v/>
      </c>
    </row>
    <row r="1049" spans="1:8" x14ac:dyDescent="0.25">
      <c r="A1049" s="9" t="str">
        <f t="shared" si="97"/>
        <v/>
      </c>
      <c r="B1049" s="10" t="str">
        <f>IF($D$10="End of the Period",IF(A1049="","",IF(OR(payment_frequency="Weekly",payment_frequency="Bi-weekly",payment_frequency="Semi-monthly"),first_payment_date+A1049*VLOOKUP(payment_frequency,periodic_table,2,0),EDATE(first_payment_date,A1049*VLOOKUP(payment_frequency,periodic_table,2,0)))),IF(A1049="","",IF(OR(payment_frequency="Weekly",payment_frequency="Bi-weekly",payment_frequency="Semi-monthly"),first_payment_date+(A1049-1)*VLOOKUP(payment_frequency,periodic_table,2,0),EDATE(first_payment_date,(A1049-1)*VLOOKUP(payment_frequency,periodic_table,2,0)))))</f>
        <v/>
      </c>
      <c r="C1049" s="12" t="str">
        <f t="shared" si="98"/>
        <v/>
      </c>
      <c r="D1049" s="27">
        <f t="shared" si="102"/>
        <v>0</v>
      </c>
      <c r="E1049" s="28"/>
      <c r="F1049" s="12" t="str">
        <f t="shared" si="99"/>
        <v/>
      </c>
      <c r="G1049" s="12" t="str">
        <f t="shared" si="100"/>
        <v/>
      </c>
      <c r="H1049" s="33" t="str">
        <f t="shared" si="101"/>
        <v/>
      </c>
    </row>
    <row r="1050" spans="1:8" x14ac:dyDescent="0.25">
      <c r="A1050" s="9" t="str">
        <f t="shared" si="97"/>
        <v/>
      </c>
      <c r="B1050" s="10" t="str">
        <f>IF($D$10="End of the Period",IF(A1050="","",IF(OR(payment_frequency="Weekly",payment_frequency="Bi-weekly",payment_frequency="Semi-monthly"),first_payment_date+A1050*VLOOKUP(payment_frequency,periodic_table,2,0),EDATE(first_payment_date,A1050*VLOOKUP(payment_frequency,periodic_table,2,0)))),IF(A1050="","",IF(OR(payment_frequency="Weekly",payment_frequency="Bi-weekly",payment_frequency="Semi-monthly"),first_payment_date+(A1050-1)*VLOOKUP(payment_frequency,periodic_table,2,0),EDATE(first_payment_date,(A1050-1)*VLOOKUP(payment_frequency,periodic_table,2,0)))))</f>
        <v/>
      </c>
      <c r="C1050" s="12" t="str">
        <f t="shared" si="98"/>
        <v/>
      </c>
      <c r="D1050" s="27">
        <f t="shared" si="102"/>
        <v>0</v>
      </c>
      <c r="E1050" s="28"/>
      <c r="F1050" s="12" t="str">
        <f t="shared" si="99"/>
        <v/>
      </c>
      <c r="G1050" s="12" t="str">
        <f t="shared" si="100"/>
        <v/>
      </c>
      <c r="H1050" s="33" t="str">
        <f t="shared" si="101"/>
        <v/>
      </c>
    </row>
    <row r="1051" spans="1:8" x14ac:dyDescent="0.25">
      <c r="A1051" s="9" t="str">
        <f t="shared" si="97"/>
        <v/>
      </c>
      <c r="B1051" s="10" t="str">
        <f>IF($D$10="End of the Period",IF(A1051="","",IF(OR(payment_frequency="Weekly",payment_frequency="Bi-weekly",payment_frequency="Semi-monthly"),first_payment_date+A1051*VLOOKUP(payment_frequency,periodic_table,2,0),EDATE(first_payment_date,A1051*VLOOKUP(payment_frequency,periodic_table,2,0)))),IF(A1051="","",IF(OR(payment_frequency="Weekly",payment_frequency="Bi-weekly",payment_frequency="Semi-monthly"),first_payment_date+(A1051-1)*VLOOKUP(payment_frequency,periodic_table,2,0),EDATE(first_payment_date,(A1051-1)*VLOOKUP(payment_frequency,periodic_table,2,0)))))</f>
        <v/>
      </c>
      <c r="C1051" s="12" t="str">
        <f t="shared" si="98"/>
        <v/>
      </c>
      <c r="D1051" s="27">
        <f t="shared" si="102"/>
        <v>0</v>
      </c>
      <c r="E1051" s="28"/>
      <c r="F1051" s="12" t="str">
        <f t="shared" si="99"/>
        <v/>
      </c>
      <c r="G1051" s="12" t="str">
        <f t="shared" si="100"/>
        <v/>
      </c>
      <c r="H1051" s="33" t="str">
        <f t="shared" si="101"/>
        <v/>
      </c>
    </row>
    <row r="1052" spans="1:8" x14ac:dyDescent="0.25">
      <c r="A1052" s="9" t="str">
        <f t="shared" si="97"/>
        <v/>
      </c>
      <c r="B1052" s="10" t="str">
        <f>IF($D$10="End of the Period",IF(A1052="","",IF(OR(payment_frequency="Weekly",payment_frequency="Bi-weekly",payment_frequency="Semi-monthly"),first_payment_date+A1052*VLOOKUP(payment_frequency,periodic_table,2,0),EDATE(first_payment_date,A1052*VLOOKUP(payment_frequency,periodic_table,2,0)))),IF(A1052="","",IF(OR(payment_frequency="Weekly",payment_frequency="Bi-weekly",payment_frequency="Semi-monthly"),first_payment_date+(A1052-1)*VLOOKUP(payment_frequency,periodic_table,2,0),EDATE(first_payment_date,(A1052-1)*VLOOKUP(payment_frequency,periodic_table,2,0)))))</f>
        <v/>
      </c>
      <c r="C1052" s="12" t="str">
        <f t="shared" si="98"/>
        <v/>
      </c>
      <c r="D1052" s="27">
        <f t="shared" si="102"/>
        <v>0</v>
      </c>
      <c r="E1052" s="28"/>
      <c r="F1052" s="12" t="str">
        <f t="shared" si="99"/>
        <v/>
      </c>
      <c r="G1052" s="12" t="str">
        <f t="shared" si="100"/>
        <v/>
      </c>
      <c r="H1052" s="33" t="str">
        <f t="shared" si="101"/>
        <v/>
      </c>
    </row>
    <row r="1053" spans="1:8" x14ac:dyDescent="0.25">
      <c r="A1053" s="9" t="str">
        <f t="shared" si="97"/>
        <v/>
      </c>
      <c r="B1053" s="10" t="str">
        <f>IF($D$10="End of the Period",IF(A1053="","",IF(OR(payment_frequency="Weekly",payment_frequency="Bi-weekly",payment_frequency="Semi-monthly"),first_payment_date+A1053*VLOOKUP(payment_frequency,periodic_table,2,0),EDATE(first_payment_date,A1053*VLOOKUP(payment_frequency,periodic_table,2,0)))),IF(A1053="","",IF(OR(payment_frequency="Weekly",payment_frequency="Bi-weekly",payment_frequency="Semi-monthly"),first_payment_date+(A1053-1)*VLOOKUP(payment_frequency,periodic_table,2,0),EDATE(first_payment_date,(A1053-1)*VLOOKUP(payment_frequency,periodic_table,2,0)))))</f>
        <v/>
      </c>
      <c r="C1053" s="12" t="str">
        <f t="shared" si="98"/>
        <v/>
      </c>
      <c r="D1053" s="27">
        <f t="shared" si="102"/>
        <v>0</v>
      </c>
      <c r="E1053" s="28"/>
      <c r="F1053" s="12" t="str">
        <f t="shared" si="99"/>
        <v/>
      </c>
      <c r="G1053" s="12" t="str">
        <f t="shared" si="100"/>
        <v/>
      </c>
      <c r="H1053" s="33" t="str">
        <f t="shared" si="101"/>
        <v/>
      </c>
    </row>
    <row r="1054" spans="1:8" x14ac:dyDescent="0.25">
      <c r="A1054" s="9" t="str">
        <f t="shared" si="97"/>
        <v/>
      </c>
      <c r="B1054" s="10" t="str">
        <f>IF($D$10="End of the Period",IF(A1054="","",IF(OR(payment_frequency="Weekly",payment_frequency="Bi-weekly",payment_frequency="Semi-monthly"),first_payment_date+A1054*VLOOKUP(payment_frequency,periodic_table,2,0),EDATE(first_payment_date,A1054*VLOOKUP(payment_frequency,periodic_table,2,0)))),IF(A1054="","",IF(OR(payment_frequency="Weekly",payment_frequency="Bi-weekly",payment_frequency="Semi-monthly"),first_payment_date+(A1054-1)*VLOOKUP(payment_frequency,periodic_table,2,0),EDATE(first_payment_date,(A1054-1)*VLOOKUP(payment_frequency,periodic_table,2,0)))))</f>
        <v/>
      </c>
      <c r="C1054" s="12" t="str">
        <f t="shared" si="98"/>
        <v/>
      </c>
      <c r="D1054" s="27">
        <f t="shared" si="102"/>
        <v>0</v>
      </c>
      <c r="E1054" s="28"/>
      <c r="F1054" s="12" t="str">
        <f t="shared" si="99"/>
        <v/>
      </c>
      <c r="G1054" s="12" t="str">
        <f t="shared" si="100"/>
        <v/>
      </c>
      <c r="H1054" s="33" t="str">
        <f t="shared" si="101"/>
        <v/>
      </c>
    </row>
    <row r="1055" spans="1:8" x14ac:dyDescent="0.25">
      <c r="A1055" s="9" t="str">
        <f t="shared" si="97"/>
        <v/>
      </c>
      <c r="B1055" s="10" t="str">
        <f>IF($D$10="End of the Period",IF(A1055="","",IF(OR(payment_frequency="Weekly",payment_frequency="Bi-weekly",payment_frequency="Semi-monthly"),first_payment_date+A1055*VLOOKUP(payment_frequency,periodic_table,2,0),EDATE(first_payment_date,A1055*VLOOKUP(payment_frequency,periodic_table,2,0)))),IF(A1055="","",IF(OR(payment_frequency="Weekly",payment_frequency="Bi-weekly",payment_frequency="Semi-monthly"),first_payment_date+(A1055-1)*VLOOKUP(payment_frequency,periodic_table,2,0),EDATE(first_payment_date,(A1055-1)*VLOOKUP(payment_frequency,periodic_table,2,0)))))</f>
        <v/>
      </c>
      <c r="C1055" s="12" t="str">
        <f t="shared" si="98"/>
        <v/>
      </c>
      <c r="D1055" s="27">
        <f t="shared" si="102"/>
        <v>0</v>
      </c>
      <c r="E1055" s="28"/>
      <c r="F1055" s="12" t="str">
        <f t="shared" si="99"/>
        <v/>
      </c>
      <c r="G1055" s="12" t="str">
        <f t="shared" si="100"/>
        <v/>
      </c>
      <c r="H1055" s="33" t="str">
        <f t="shared" si="101"/>
        <v/>
      </c>
    </row>
    <row r="1056" spans="1:8" x14ac:dyDescent="0.25">
      <c r="A1056" s="9" t="str">
        <f t="shared" si="97"/>
        <v/>
      </c>
      <c r="B1056" s="10" t="str">
        <f>IF($D$10="End of the Period",IF(A1056="","",IF(OR(payment_frequency="Weekly",payment_frequency="Bi-weekly",payment_frequency="Semi-monthly"),first_payment_date+A1056*VLOOKUP(payment_frequency,periodic_table,2,0),EDATE(first_payment_date,A1056*VLOOKUP(payment_frequency,periodic_table,2,0)))),IF(A1056="","",IF(OR(payment_frequency="Weekly",payment_frequency="Bi-weekly",payment_frequency="Semi-monthly"),first_payment_date+(A1056-1)*VLOOKUP(payment_frequency,periodic_table,2,0),EDATE(first_payment_date,(A1056-1)*VLOOKUP(payment_frequency,periodic_table,2,0)))))</f>
        <v/>
      </c>
      <c r="C1056" s="12" t="str">
        <f t="shared" si="98"/>
        <v/>
      </c>
      <c r="D1056" s="27">
        <f t="shared" si="102"/>
        <v>0</v>
      </c>
      <c r="E1056" s="28"/>
      <c r="F1056" s="12" t="str">
        <f t="shared" si="99"/>
        <v/>
      </c>
      <c r="G1056" s="12" t="str">
        <f t="shared" si="100"/>
        <v/>
      </c>
      <c r="H1056" s="33" t="str">
        <f t="shared" si="101"/>
        <v/>
      </c>
    </row>
    <row r="1057" spans="1:8" x14ac:dyDescent="0.25">
      <c r="A1057" s="9" t="str">
        <f t="shared" si="97"/>
        <v/>
      </c>
      <c r="B1057" s="10" t="str">
        <f>IF($D$10="End of the Period",IF(A1057="","",IF(OR(payment_frequency="Weekly",payment_frequency="Bi-weekly",payment_frequency="Semi-monthly"),first_payment_date+A1057*VLOOKUP(payment_frequency,periodic_table,2,0),EDATE(first_payment_date,A1057*VLOOKUP(payment_frequency,periodic_table,2,0)))),IF(A1057="","",IF(OR(payment_frequency="Weekly",payment_frequency="Bi-weekly",payment_frequency="Semi-monthly"),first_payment_date+(A1057-1)*VLOOKUP(payment_frequency,periodic_table,2,0),EDATE(first_payment_date,(A1057-1)*VLOOKUP(payment_frequency,periodic_table,2,0)))))</f>
        <v/>
      </c>
      <c r="C1057" s="12" t="str">
        <f t="shared" si="98"/>
        <v/>
      </c>
      <c r="D1057" s="27">
        <f t="shared" si="102"/>
        <v>0</v>
      </c>
      <c r="E1057" s="28"/>
      <c r="F1057" s="12" t="str">
        <f t="shared" si="99"/>
        <v/>
      </c>
      <c r="G1057" s="12" t="str">
        <f t="shared" si="100"/>
        <v/>
      </c>
      <c r="H1057" s="33" t="str">
        <f t="shared" si="101"/>
        <v/>
      </c>
    </row>
    <row r="1058" spans="1:8" x14ac:dyDescent="0.25">
      <c r="A1058" s="9" t="str">
        <f t="shared" si="97"/>
        <v/>
      </c>
      <c r="B1058" s="10" t="str">
        <f>IF($D$10="End of the Period",IF(A1058="","",IF(OR(payment_frequency="Weekly",payment_frequency="Bi-weekly",payment_frequency="Semi-monthly"),first_payment_date+A1058*VLOOKUP(payment_frequency,periodic_table,2,0),EDATE(first_payment_date,A1058*VLOOKUP(payment_frequency,periodic_table,2,0)))),IF(A1058="","",IF(OR(payment_frequency="Weekly",payment_frequency="Bi-weekly",payment_frequency="Semi-monthly"),first_payment_date+(A1058-1)*VLOOKUP(payment_frequency,periodic_table,2,0),EDATE(first_payment_date,(A1058-1)*VLOOKUP(payment_frequency,periodic_table,2,0)))))</f>
        <v/>
      </c>
      <c r="C1058" s="12" t="str">
        <f t="shared" si="98"/>
        <v/>
      </c>
      <c r="D1058" s="27">
        <f t="shared" si="102"/>
        <v>0</v>
      </c>
      <c r="E1058" s="28"/>
      <c r="F1058" s="12" t="str">
        <f t="shared" si="99"/>
        <v/>
      </c>
      <c r="G1058" s="12" t="str">
        <f t="shared" si="100"/>
        <v/>
      </c>
      <c r="H1058" s="33" t="str">
        <f t="shared" si="101"/>
        <v/>
      </c>
    </row>
    <row r="1059" spans="1:8" x14ac:dyDescent="0.25">
      <c r="A1059" s="9" t="str">
        <f t="shared" si="97"/>
        <v/>
      </c>
      <c r="B1059" s="10" t="str">
        <f>IF($D$10="End of the Period",IF(A1059="","",IF(OR(payment_frequency="Weekly",payment_frequency="Bi-weekly",payment_frequency="Semi-monthly"),first_payment_date+A1059*VLOOKUP(payment_frequency,periodic_table,2,0),EDATE(first_payment_date,A1059*VLOOKUP(payment_frequency,periodic_table,2,0)))),IF(A1059="","",IF(OR(payment_frequency="Weekly",payment_frequency="Bi-weekly",payment_frequency="Semi-monthly"),first_payment_date+(A1059-1)*VLOOKUP(payment_frequency,periodic_table,2,0),EDATE(first_payment_date,(A1059-1)*VLOOKUP(payment_frequency,periodic_table,2,0)))))</f>
        <v/>
      </c>
      <c r="C1059" s="12" t="str">
        <f t="shared" si="98"/>
        <v/>
      </c>
      <c r="D1059" s="27">
        <f t="shared" si="102"/>
        <v>0</v>
      </c>
      <c r="E1059" s="28"/>
      <c r="F1059" s="12" t="str">
        <f t="shared" si="99"/>
        <v/>
      </c>
      <c r="G1059" s="12" t="str">
        <f t="shared" si="100"/>
        <v/>
      </c>
      <c r="H1059" s="33" t="str">
        <f t="shared" si="101"/>
        <v/>
      </c>
    </row>
    <row r="1060" spans="1:8" x14ac:dyDescent="0.25">
      <c r="A1060" s="9" t="str">
        <f t="shared" si="97"/>
        <v/>
      </c>
      <c r="B1060" s="10" t="str">
        <f>IF($D$10="End of the Period",IF(A1060="","",IF(OR(payment_frequency="Weekly",payment_frequency="Bi-weekly",payment_frequency="Semi-monthly"),first_payment_date+A1060*VLOOKUP(payment_frequency,periodic_table,2,0),EDATE(first_payment_date,A1060*VLOOKUP(payment_frequency,periodic_table,2,0)))),IF(A1060="","",IF(OR(payment_frequency="Weekly",payment_frequency="Bi-weekly",payment_frequency="Semi-monthly"),first_payment_date+(A1060-1)*VLOOKUP(payment_frequency,periodic_table,2,0),EDATE(first_payment_date,(A1060-1)*VLOOKUP(payment_frequency,periodic_table,2,0)))))</f>
        <v/>
      </c>
      <c r="C1060" s="12" t="str">
        <f t="shared" si="98"/>
        <v/>
      </c>
      <c r="D1060" s="27">
        <f t="shared" si="102"/>
        <v>0</v>
      </c>
      <c r="E1060" s="28"/>
      <c r="F1060" s="12" t="str">
        <f t="shared" si="99"/>
        <v/>
      </c>
      <c r="G1060" s="12" t="str">
        <f t="shared" si="100"/>
        <v/>
      </c>
      <c r="H1060" s="33" t="str">
        <f t="shared" si="101"/>
        <v/>
      </c>
    </row>
    <row r="1061" spans="1:8" x14ac:dyDescent="0.25">
      <c r="A1061" s="9" t="str">
        <f t="shared" si="97"/>
        <v/>
      </c>
      <c r="B1061" s="10" t="str">
        <f>IF($D$10="End of the Period",IF(A1061="","",IF(OR(payment_frequency="Weekly",payment_frequency="Bi-weekly",payment_frequency="Semi-monthly"),first_payment_date+A1061*VLOOKUP(payment_frequency,periodic_table,2,0),EDATE(first_payment_date,A1061*VLOOKUP(payment_frequency,periodic_table,2,0)))),IF(A1061="","",IF(OR(payment_frequency="Weekly",payment_frequency="Bi-weekly",payment_frequency="Semi-monthly"),first_payment_date+(A1061-1)*VLOOKUP(payment_frequency,periodic_table,2,0),EDATE(first_payment_date,(A1061-1)*VLOOKUP(payment_frequency,periodic_table,2,0)))))</f>
        <v/>
      </c>
      <c r="C1061" s="12" t="str">
        <f t="shared" si="98"/>
        <v/>
      </c>
      <c r="D1061" s="27">
        <f t="shared" si="102"/>
        <v>0</v>
      </c>
      <c r="E1061" s="28"/>
      <c r="F1061" s="12" t="str">
        <f t="shared" si="99"/>
        <v/>
      </c>
      <c r="G1061" s="12" t="str">
        <f t="shared" si="100"/>
        <v/>
      </c>
      <c r="H1061" s="33" t="str">
        <f t="shared" si="101"/>
        <v/>
      </c>
    </row>
    <row r="1062" spans="1:8" x14ac:dyDescent="0.25">
      <c r="A1062" s="9" t="str">
        <f t="shared" si="97"/>
        <v/>
      </c>
      <c r="B1062" s="10" t="str">
        <f>IF($D$10="End of the Period",IF(A1062="","",IF(OR(payment_frequency="Weekly",payment_frequency="Bi-weekly",payment_frequency="Semi-monthly"),first_payment_date+A1062*VLOOKUP(payment_frequency,periodic_table,2,0),EDATE(first_payment_date,A1062*VLOOKUP(payment_frequency,periodic_table,2,0)))),IF(A1062="","",IF(OR(payment_frequency="Weekly",payment_frequency="Bi-weekly",payment_frequency="Semi-monthly"),first_payment_date+(A1062-1)*VLOOKUP(payment_frequency,periodic_table,2,0),EDATE(first_payment_date,(A1062-1)*VLOOKUP(payment_frequency,periodic_table,2,0)))))</f>
        <v/>
      </c>
      <c r="C1062" s="12" t="str">
        <f t="shared" si="98"/>
        <v/>
      </c>
      <c r="D1062" s="27">
        <f t="shared" si="102"/>
        <v>0</v>
      </c>
      <c r="E1062" s="28"/>
      <c r="F1062" s="12" t="str">
        <f t="shared" si="99"/>
        <v/>
      </c>
      <c r="G1062" s="12" t="str">
        <f t="shared" si="100"/>
        <v/>
      </c>
      <c r="H1062" s="33" t="str">
        <f t="shared" si="101"/>
        <v/>
      </c>
    </row>
    <row r="1063" spans="1:8" x14ac:dyDescent="0.25">
      <c r="A1063" s="9" t="str">
        <f t="shared" si="97"/>
        <v/>
      </c>
      <c r="B1063" s="10" t="str">
        <f>IF($D$10="End of the Period",IF(A1063="","",IF(OR(payment_frequency="Weekly",payment_frequency="Bi-weekly",payment_frequency="Semi-monthly"),first_payment_date+A1063*VLOOKUP(payment_frequency,periodic_table,2,0),EDATE(first_payment_date,A1063*VLOOKUP(payment_frequency,periodic_table,2,0)))),IF(A1063="","",IF(OR(payment_frequency="Weekly",payment_frequency="Bi-weekly",payment_frequency="Semi-monthly"),first_payment_date+(A1063-1)*VLOOKUP(payment_frequency,periodic_table,2,0),EDATE(first_payment_date,(A1063-1)*VLOOKUP(payment_frequency,periodic_table,2,0)))))</f>
        <v/>
      </c>
      <c r="C1063" s="12" t="str">
        <f t="shared" si="98"/>
        <v/>
      </c>
      <c r="D1063" s="27">
        <f t="shared" si="102"/>
        <v>0</v>
      </c>
      <c r="E1063" s="28"/>
      <c r="F1063" s="12" t="str">
        <f t="shared" si="99"/>
        <v/>
      </c>
      <c r="G1063" s="12" t="str">
        <f t="shared" si="100"/>
        <v/>
      </c>
      <c r="H1063" s="33" t="str">
        <f t="shared" si="101"/>
        <v/>
      </c>
    </row>
    <row r="1064" spans="1:8" x14ac:dyDescent="0.25">
      <c r="A1064" s="9" t="str">
        <f t="shared" si="97"/>
        <v/>
      </c>
      <c r="B1064" s="10" t="str">
        <f>IF($D$10="End of the Period",IF(A1064="","",IF(OR(payment_frequency="Weekly",payment_frequency="Bi-weekly",payment_frequency="Semi-monthly"),first_payment_date+A1064*VLOOKUP(payment_frequency,periodic_table,2,0),EDATE(first_payment_date,A1064*VLOOKUP(payment_frequency,periodic_table,2,0)))),IF(A1064="","",IF(OR(payment_frequency="Weekly",payment_frequency="Bi-weekly",payment_frequency="Semi-monthly"),first_payment_date+(A1064-1)*VLOOKUP(payment_frequency,periodic_table,2,0),EDATE(first_payment_date,(A1064-1)*VLOOKUP(payment_frequency,periodic_table,2,0)))))</f>
        <v/>
      </c>
      <c r="C1064" s="12" t="str">
        <f t="shared" si="98"/>
        <v/>
      </c>
      <c r="D1064" s="27">
        <f t="shared" si="102"/>
        <v>0</v>
      </c>
      <c r="E1064" s="28"/>
      <c r="F1064" s="12" t="str">
        <f t="shared" si="99"/>
        <v/>
      </c>
      <c r="G1064" s="12" t="str">
        <f t="shared" si="100"/>
        <v/>
      </c>
      <c r="H1064" s="33" t="str">
        <f t="shared" si="101"/>
        <v/>
      </c>
    </row>
    <row r="1065" spans="1:8" x14ac:dyDescent="0.25">
      <c r="A1065" s="9" t="str">
        <f t="shared" ref="A1065:A1128" si="103">IFERROR(IF(H1064&lt;=0,"",A1064+1),"")</f>
        <v/>
      </c>
      <c r="B1065" s="10" t="str">
        <f>IF($D$10="End of the Period",IF(A1065="","",IF(OR(payment_frequency="Weekly",payment_frequency="Bi-weekly",payment_frequency="Semi-monthly"),first_payment_date+A1065*VLOOKUP(payment_frequency,periodic_table,2,0),EDATE(first_payment_date,A1065*VLOOKUP(payment_frequency,periodic_table,2,0)))),IF(A1065="","",IF(OR(payment_frequency="Weekly",payment_frequency="Bi-weekly",payment_frequency="Semi-monthly"),first_payment_date+(A1065-1)*VLOOKUP(payment_frequency,periodic_table,2,0),EDATE(first_payment_date,(A1065-1)*VLOOKUP(payment_frequency,periodic_table,2,0)))))</f>
        <v/>
      </c>
      <c r="C1065" s="12" t="str">
        <f t="shared" ref="C1065:C1128" si="104">IF(A1065="","",IF(H1064&lt;payment,H1064*(1+rate),payment))</f>
        <v/>
      </c>
      <c r="D1065" s="27">
        <f t="shared" si="102"/>
        <v>0</v>
      </c>
      <c r="E1065" s="28"/>
      <c r="F1065" s="12" t="str">
        <f t="shared" ref="F1065:F1128" si="105">IF(AND(payment_type=1,A1065=1),0,IF(A1065="","",H1064*rate))</f>
        <v/>
      </c>
      <c r="G1065" s="12" t="str">
        <f t="shared" ref="G1065:G1128" si="106">IF(A1065="","",C1065-F1065+D1065+E1065)</f>
        <v/>
      </c>
      <c r="H1065" s="33" t="str">
        <f t="shared" ref="H1065:H1128" si="107">IFERROR(IF(G1065&lt;=0,"",H1064-G1065),"")</f>
        <v/>
      </c>
    </row>
    <row r="1066" spans="1:8" x14ac:dyDescent="0.25">
      <c r="A1066" s="9" t="str">
        <f t="shared" si="103"/>
        <v/>
      </c>
      <c r="B1066" s="10" t="str">
        <f>IF($D$10="End of the Period",IF(A1066="","",IF(OR(payment_frequency="Weekly",payment_frequency="Bi-weekly",payment_frequency="Semi-monthly"),first_payment_date+A1066*VLOOKUP(payment_frequency,periodic_table,2,0),EDATE(first_payment_date,A1066*VLOOKUP(payment_frequency,periodic_table,2,0)))),IF(A1066="","",IF(OR(payment_frequency="Weekly",payment_frequency="Bi-weekly",payment_frequency="Semi-monthly"),first_payment_date+(A1066-1)*VLOOKUP(payment_frequency,periodic_table,2,0),EDATE(first_payment_date,(A1066-1)*VLOOKUP(payment_frequency,periodic_table,2,0)))))</f>
        <v/>
      </c>
      <c r="C1066" s="12" t="str">
        <f t="shared" si="104"/>
        <v/>
      </c>
      <c r="D1066" s="27">
        <f t="shared" si="102"/>
        <v>0</v>
      </c>
      <c r="E1066" s="28"/>
      <c r="F1066" s="12" t="str">
        <f t="shared" si="105"/>
        <v/>
      </c>
      <c r="G1066" s="12" t="str">
        <f t="shared" si="106"/>
        <v/>
      </c>
      <c r="H1066" s="33" t="str">
        <f t="shared" si="107"/>
        <v/>
      </c>
    </row>
    <row r="1067" spans="1:8" x14ac:dyDescent="0.25">
      <c r="A1067" s="9" t="str">
        <f t="shared" si="103"/>
        <v/>
      </c>
      <c r="B1067" s="10" t="str">
        <f>IF($D$10="End of the Period",IF(A1067="","",IF(OR(payment_frequency="Weekly",payment_frequency="Bi-weekly",payment_frequency="Semi-monthly"),first_payment_date+A1067*VLOOKUP(payment_frequency,periodic_table,2,0),EDATE(first_payment_date,A1067*VLOOKUP(payment_frequency,periodic_table,2,0)))),IF(A1067="","",IF(OR(payment_frequency="Weekly",payment_frequency="Bi-weekly",payment_frequency="Semi-monthly"),first_payment_date+(A1067-1)*VLOOKUP(payment_frequency,periodic_table,2,0),EDATE(first_payment_date,(A1067-1)*VLOOKUP(payment_frequency,periodic_table,2,0)))))</f>
        <v/>
      </c>
      <c r="C1067" s="12" t="str">
        <f t="shared" si="104"/>
        <v/>
      </c>
      <c r="D1067" s="27">
        <f t="shared" si="102"/>
        <v>0</v>
      </c>
      <c r="E1067" s="28"/>
      <c r="F1067" s="12" t="str">
        <f t="shared" si="105"/>
        <v/>
      </c>
      <c r="G1067" s="12" t="str">
        <f t="shared" si="106"/>
        <v/>
      </c>
      <c r="H1067" s="33" t="str">
        <f t="shared" si="107"/>
        <v/>
      </c>
    </row>
    <row r="1068" spans="1:8" x14ac:dyDescent="0.25">
      <c r="A1068" s="9" t="str">
        <f t="shared" si="103"/>
        <v/>
      </c>
      <c r="B1068" s="10" t="str">
        <f>IF($D$10="End of the Period",IF(A1068="","",IF(OR(payment_frequency="Weekly",payment_frequency="Bi-weekly",payment_frequency="Semi-monthly"),first_payment_date+A1068*VLOOKUP(payment_frequency,periodic_table,2,0),EDATE(first_payment_date,A1068*VLOOKUP(payment_frequency,periodic_table,2,0)))),IF(A1068="","",IF(OR(payment_frequency="Weekly",payment_frequency="Bi-weekly",payment_frequency="Semi-monthly"),first_payment_date+(A1068-1)*VLOOKUP(payment_frequency,periodic_table,2,0),EDATE(first_payment_date,(A1068-1)*VLOOKUP(payment_frequency,periodic_table,2,0)))))</f>
        <v/>
      </c>
      <c r="C1068" s="12" t="str">
        <f t="shared" si="104"/>
        <v/>
      </c>
      <c r="D1068" s="27">
        <f t="shared" si="102"/>
        <v>0</v>
      </c>
      <c r="E1068" s="28"/>
      <c r="F1068" s="12" t="str">
        <f t="shared" si="105"/>
        <v/>
      </c>
      <c r="G1068" s="12" t="str">
        <f t="shared" si="106"/>
        <v/>
      </c>
      <c r="H1068" s="33" t="str">
        <f t="shared" si="107"/>
        <v/>
      </c>
    </row>
    <row r="1069" spans="1:8" x14ac:dyDescent="0.25">
      <c r="A1069" s="9" t="str">
        <f t="shared" si="103"/>
        <v/>
      </c>
      <c r="B1069" s="10" t="str">
        <f>IF($D$10="End of the Period",IF(A1069="","",IF(OR(payment_frequency="Weekly",payment_frequency="Bi-weekly",payment_frequency="Semi-monthly"),first_payment_date+A1069*VLOOKUP(payment_frequency,periodic_table,2,0),EDATE(first_payment_date,A1069*VLOOKUP(payment_frequency,periodic_table,2,0)))),IF(A1069="","",IF(OR(payment_frequency="Weekly",payment_frequency="Bi-weekly",payment_frequency="Semi-monthly"),first_payment_date+(A1069-1)*VLOOKUP(payment_frequency,periodic_table,2,0),EDATE(first_payment_date,(A1069-1)*VLOOKUP(payment_frequency,periodic_table,2,0)))))</f>
        <v/>
      </c>
      <c r="C1069" s="12" t="str">
        <f t="shared" si="104"/>
        <v/>
      </c>
      <c r="D1069" s="27">
        <f t="shared" si="102"/>
        <v>0</v>
      </c>
      <c r="E1069" s="28"/>
      <c r="F1069" s="12" t="str">
        <f t="shared" si="105"/>
        <v/>
      </c>
      <c r="G1069" s="12" t="str">
        <f t="shared" si="106"/>
        <v/>
      </c>
      <c r="H1069" s="33" t="str">
        <f t="shared" si="107"/>
        <v/>
      </c>
    </row>
    <row r="1070" spans="1:8" x14ac:dyDescent="0.25">
      <c r="A1070" s="9" t="str">
        <f t="shared" si="103"/>
        <v/>
      </c>
      <c r="B1070" s="10" t="str">
        <f>IF($D$10="End of the Period",IF(A1070="","",IF(OR(payment_frequency="Weekly",payment_frequency="Bi-weekly",payment_frequency="Semi-monthly"),first_payment_date+A1070*VLOOKUP(payment_frequency,periodic_table,2,0),EDATE(first_payment_date,A1070*VLOOKUP(payment_frequency,periodic_table,2,0)))),IF(A1070="","",IF(OR(payment_frequency="Weekly",payment_frequency="Bi-weekly",payment_frequency="Semi-monthly"),first_payment_date+(A1070-1)*VLOOKUP(payment_frequency,periodic_table,2,0),EDATE(first_payment_date,(A1070-1)*VLOOKUP(payment_frequency,periodic_table,2,0)))))</f>
        <v/>
      </c>
      <c r="C1070" s="12" t="str">
        <f t="shared" si="104"/>
        <v/>
      </c>
      <c r="D1070" s="27">
        <f t="shared" si="102"/>
        <v>0</v>
      </c>
      <c r="E1070" s="28"/>
      <c r="F1070" s="12" t="str">
        <f t="shared" si="105"/>
        <v/>
      </c>
      <c r="G1070" s="12" t="str">
        <f t="shared" si="106"/>
        <v/>
      </c>
      <c r="H1070" s="33" t="str">
        <f t="shared" si="107"/>
        <v/>
      </c>
    </row>
    <row r="1071" spans="1:8" x14ac:dyDescent="0.25">
      <c r="A1071" s="9" t="str">
        <f t="shared" si="103"/>
        <v/>
      </c>
      <c r="B1071" s="10" t="str">
        <f>IF($D$10="End of the Period",IF(A1071="","",IF(OR(payment_frequency="Weekly",payment_frequency="Bi-weekly",payment_frequency="Semi-monthly"),first_payment_date+A1071*VLOOKUP(payment_frequency,periodic_table,2,0),EDATE(first_payment_date,A1071*VLOOKUP(payment_frequency,periodic_table,2,0)))),IF(A1071="","",IF(OR(payment_frequency="Weekly",payment_frequency="Bi-weekly",payment_frequency="Semi-monthly"),first_payment_date+(A1071-1)*VLOOKUP(payment_frequency,periodic_table,2,0),EDATE(first_payment_date,(A1071-1)*VLOOKUP(payment_frequency,periodic_table,2,0)))))</f>
        <v/>
      </c>
      <c r="C1071" s="12" t="str">
        <f t="shared" si="104"/>
        <v/>
      </c>
      <c r="D1071" s="27">
        <f t="shared" si="102"/>
        <v>0</v>
      </c>
      <c r="E1071" s="28"/>
      <c r="F1071" s="12" t="str">
        <f t="shared" si="105"/>
        <v/>
      </c>
      <c r="G1071" s="12" t="str">
        <f t="shared" si="106"/>
        <v/>
      </c>
      <c r="H1071" s="33" t="str">
        <f t="shared" si="107"/>
        <v/>
      </c>
    </row>
    <row r="1072" spans="1:8" x14ac:dyDescent="0.25">
      <c r="A1072" s="9" t="str">
        <f t="shared" si="103"/>
        <v/>
      </c>
      <c r="B1072" s="10" t="str">
        <f>IF($D$10="End of the Period",IF(A1072="","",IF(OR(payment_frequency="Weekly",payment_frequency="Bi-weekly",payment_frequency="Semi-monthly"),first_payment_date+A1072*VLOOKUP(payment_frequency,periodic_table,2,0),EDATE(first_payment_date,A1072*VLOOKUP(payment_frequency,periodic_table,2,0)))),IF(A1072="","",IF(OR(payment_frequency="Weekly",payment_frequency="Bi-weekly",payment_frequency="Semi-monthly"),first_payment_date+(A1072-1)*VLOOKUP(payment_frequency,periodic_table,2,0),EDATE(first_payment_date,(A1072-1)*VLOOKUP(payment_frequency,periodic_table,2,0)))))</f>
        <v/>
      </c>
      <c r="C1072" s="12" t="str">
        <f t="shared" si="104"/>
        <v/>
      </c>
      <c r="D1072" s="27">
        <f t="shared" si="102"/>
        <v>0</v>
      </c>
      <c r="E1072" s="28"/>
      <c r="F1072" s="12" t="str">
        <f t="shared" si="105"/>
        <v/>
      </c>
      <c r="G1072" s="12" t="str">
        <f t="shared" si="106"/>
        <v/>
      </c>
      <c r="H1072" s="33" t="str">
        <f t="shared" si="107"/>
        <v/>
      </c>
    </row>
    <row r="1073" spans="1:8" x14ac:dyDescent="0.25">
      <c r="A1073" s="9" t="str">
        <f t="shared" si="103"/>
        <v/>
      </c>
      <c r="B1073" s="10" t="str">
        <f>IF($D$10="End of the Period",IF(A1073="","",IF(OR(payment_frequency="Weekly",payment_frequency="Bi-weekly",payment_frequency="Semi-monthly"),first_payment_date+A1073*VLOOKUP(payment_frequency,periodic_table,2,0),EDATE(first_payment_date,A1073*VLOOKUP(payment_frequency,periodic_table,2,0)))),IF(A1073="","",IF(OR(payment_frequency="Weekly",payment_frequency="Bi-weekly",payment_frequency="Semi-monthly"),first_payment_date+(A1073-1)*VLOOKUP(payment_frequency,periodic_table,2,0),EDATE(first_payment_date,(A1073-1)*VLOOKUP(payment_frequency,periodic_table,2,0)))))</f>
        <v/>
      </c>
      <c r="C1073" s="12" t="str">
        <f t="shared" si="104"/>
        <v/>
      </c>
      <c r="D1073" s="27">
        <f t="shared" si="102"/>
        <v>0</v>
      </c>
      <c r="E1073" s="28"/>
      <c r="F1073" s="12" t="str">
        <f t="shared" si="105"/>
        <v/>
      </c>
      <c r="G1073" s="12" t="str">
        <f t="shared" si="106"/>
        <v/>
      </c>
      <c r="H1073" s="33" t="str">
        <f t="shared" si="107"/>
        <v/>
      </c>
    </row>
    <row r="1074" spans="1:8" x14ac:dyDescent="0.25">
      <c r="A1074" s="9" t="str">
        <f t="shared" si="103"/>
        <v/>
      </c>
      <c r="B1074" s="10" t="str">
        <f>IF($D$10="End of the Period",IF(A1074="","",IF(OR(payment_frequency="Weekly",payment_frequency="Bi-weekly",payment_frequency="Semi-monthly"),first_payment_date+A1074*VLOOKUP(payment_frequency,periodic_table,2,0),EDATE(first_payment_date,A1074*VLOOKUP(payment_frequency,periodic_table,2,0)))),IF(A1074="","",IF(OR(payment_frequency="Weekly",payment_frequency="Bi-weekly",payment_frequency="Semi-monthly"),first_payment_date+(A1074-1)*VLOOKUP(payment_frequency,periodic_table,2,0),EDATE(first_payment_date,(A1074-1)*VLOOKUP(payment_frequency,periodic_table,2,0)))))</f>
        <v/>
      </c>
      <c r="C1074" s="12" t="str">
        <f t="shared" si="104"/>
        <v/>
      </c>
      <c r="D1074" s="27">
        <f t="shared" si="102"/>
        <v>0</v>
      </c>
      <c r="E1074" s="28"/>
      <c r="F1074" s="12" t="str">
        <f t="shared" si="105"/>
        <v/>
      </c>
      <c r="G1074" s="12" t="str">
        <f t="shared" si="106"/>
        <v/>
      </c>
      <c r="H1074" s="33" t="str">
        <f t="shared" si="107"/>
        <v/>
      </c>
    </row>
    <row r="1075" spans="1:8" x14ac:dyDescent="0.25">
      <c r="A1075" s="9" t="str">
        <f t="shared" si="103"/>
        <v/>
      </c>
      <c r="B1075" s="10" t="str">
        <f>IF($D$10="End of the Period",IF(A1075="","",IF(OR(payment_frequency="Weekly",payment_frequency="Bi-weekly",payment_frequency="Semi-monthly"),first_payment_date+A1075*VLOOKUP(payment_frequency,periodic_table,2,0),EDATE(first_payment_date,A1075*VLOOKUP(payment_frequency,periodic_table,2,0)))),IF(A1075="","",IF(OR(payment_frequency="Weekly",payment_frequency="Bi-weekly",payment_frequency="Semi-monthly"),first_payment_date+(A1075-1)*VLOOKUP(payment_frequency,periodic_table,2,0),EDATE(first_payment_date,(A1075-1)*VLOOKUP(payment_frequency,periodic_table,2,0)))))</f>
        <v/>
      </c>
      <c r="C1075" s="12" t="str">
        <f t="shared" si="104"/>
        <v/>
      </c>
      <c r="D1075" s="27">
        <f t="shared" si="102"/>
        <v>0</v>
      </c>
      <c r="E1075" s="28"/>
      <c r="F1075" s="12" t="str">
        <f t="shared" si="105"/>
        <v/>
      </c>
      <c r="G1075" s="12" t="str">
        <f t="shared" si="106"/>
        <v/>
      </c>
      <c r="H1075" s="33" t="str">
        <f t="shared" si="107"/>
        <v/>
      </c>
    </row>
    <row r="1076" spans="1:8" x14ac:dyDescent="0.25">
      <c r="A1076" s="9" t="str">
        <f t="shared" si="103"/>
        <v/>
      </c>
      <c r="B1076" s="10" t="str">
        <f>IF($D$10="End of the Period",IF(A1076="","",IF(OR(payment_frequency="Weekly",payment_frequency="Bi-weekly",payment_frequency="Semi-monthly"),first_payment_date+A1076*VLOOKUP(payment_frequency,periodic_table,2,0),EDATE(first_payment_date,A1076*VLOOKUP(payment_frequency,periodic_table,2,0)))),IF(A1076="","",IF(OR(payment_frequency="Weekly",payment_frequency="Bi-weekly",payment_frequency="Semi-monthly"),first_payment_date+(A1076-1)*VLOOKUP(payment_frequency,periodic_table,2,0),EDATE(first_payment_date,(A1076-1)*VLOOKUP(payment_frequency,periodic_table,2,0)))))</f>
        <v/>
      </c>
      <c r="C1076" s="12" t="str">
        <f t="shared" si="104"/>
        <v/>
      </c>
      <c r="D1076" s="27">
        <f t="shared" si="102"/>
        <v>0</v>
      </c>
      <c r="E1076" s="28"/>
      <c r="F1076" s="12" t="str">
        <f t="shared" si="105"/>
        <v/>
      </c>
      <c r="G1076" s="12" t="str">
        <f t="shared" si="106"/>
        <v/>
      </c>
      <c r="H1076" s="33" t="str">
        <f t="shared" si="107"/>
        <v/>
      </c>
    </row>
    <row r="1077" spans="1:8" x14ac:dyDescent="0.25">
      <c r="A1077" s="9" t="str">
        <f t="shared" si="103"/>
        <v/>
      </c>
      <c r="B1077" s="10" t="str">
        <f>IF($D$10="End of the Period",IF(A1077="","",IF(OR(payment_frequency="Weekly",payment_frequency="Bi-weekly",payment_frequency="Semi-monthly"),first_payment_date+A1077*VLOOKUP(payment_frequency,periodic_table,2,0),EDATE(first_payment_date,A1077*VLOOKUP(payment_frequency,periodic_table,2,0)))),IF(A1077="","",IF(OR(payment_frequency="Weekly",payment_frequency="Bi-weekly",payment_frequency="Semi-monthly"),first_payment_date+(A1077-1)*VLOOKUP(payment_frequency,periodic_table,2,0),EDATE(first_payment_date,(A1077-1)*VLOOKUP(payment_frequency,periodic_table,2,0)))))</f>
        <v/>
      </c>
      <c r="C1077" s="12" t="str">
        <f t="shared" si="104"/>
        <v/>
      </c>
      <c r="D1077" s="27">
        <f t="shared" si="102"/>
        <v>0</v>
      </c>
      <c r="E1077" s="28"/>
      <c r="F1077" s="12" t="str">
        <f t="shared" si="105"/>
        <v/>
      </c>
      <c r="G1077" s="12" t="str">
        <f t="shared" si="106"/>
        <v/>
      </c>
      <c r="H1077" s="33" t="str">
        <f t="shared" si="107"/>
        <v/>
      </c>
    </row>
    <row r="1078" spans="1:8" x14ac:dyDescent="0.25">
      <c r="A1078" s="9" t="str">
        <f t="shared" si="103"/>
        <v/>
      </c>
      <c r="B1078" s="10" t="str">
        <f>IF($D$10="End of the Period",IF(A1078="","",IF(OR(payment_frequency="Weekly",payment_frequency="Bi-weekly",payment_frequency="Semi-monthly"),first_payment_date+A1078*VLOOKUP(payment_frequency,periodic_table,2,0),EDATE(first_payment_date,A1078*VLOOKUP(payment_frequency,periodic_table,2,0)))),IF(A1078="","",IF(OR(payment_frequency="Weekly",payment_frequency="Bi-weekly",payment_frequency="Semi-monthly"),first_payment_date+(A1078-1)*VLOOKUP(payment_frequency,periodic_table,2,0),EDATE(first_payment_date,(A1078-1)*VLOOKUP(payment_frequency,periodic_table,2,0)))))</f>
        <v/>
      </c>
      <c r="C1078" s="12" t="str">
        <f t="shared" si="104"/>
        <v/>
      </c>
      <c r="D1078" s="27">
        <f t="shared" si="102"/>
        <v>0</v>
      </c>
      <c r="E1078" s="28"/>
      <c r="F1078" s="12" t="str">
        <f t="shared" si="105"/>
        <v/>
      </c>
      <c r="G1078" s="12" t="str">
        <f t="shared" si="106"/>
        <v/>
      </c>
      <c r="H1078" s="33" t="str">
        <f t="shared" si="107"/>
        <v/>
      </c>
    </row>
    <row r="1079" spans="1:8" x14ac:dyDescent="0.25">
      <c r="A1079" s="9" t="str">
        <f t="shared" si="103"/>
        <v/>
      </c>
      <c r="B1079" s="10" t="str">
        <f>IF($D$10="End of the Period",IF(A1079="","",IF(OR(payment_frequency="Weekly",payment_frequency="Bi-weekly",payment_frequency="Semi-monthly"),first_payment_date+A1079*VLOOKUP(payment_frequency,periodic_table,2,0),EDATE(first_payment_date,A1079*VLOOKUP(payment_frequency,periodic_table,2,0)))),IF(A1079="","",IF(OR(payment_frequency="Weekly",payment_frequency="Bi-weekly",payment_frequency="Semi-monthly"),first_payment_date+(A1079-1)*VLOOKUP(payment_frequency,periodic_table,2,0),EDATE(first_payment_date,(A1079-1)*VLOOKUP(payment_frequency,periodic_table,2,0)))))</f>
        <v/>
      </c>
      <c r="C1079" s="12" t="str">
        <f t="shared" si="104"/>
        <v/>
      </c>
      <c r="D1079" s="27">
        <f t="shared" si="102"/>
        <v>0</v>
      </c>
      <c r="E1079" s="28"/>
      <c r="F1079" s="12" t="str">
        <f t="shared" si="105"/>
        <v/>
      </c>
      <c r="G1079" s="12" t="str">
        <f t="shared" si="106"/>
        <v/>
      </c>
      <c r="H1079" s="33" t="str">
        <f t="shared" si="107"/>
        <v/>
      </c>
    </row>
    <row r="1080" spans="1:8" x14ac:dyDescent="0.25">
      <c r="A1080" s="9" t="str">
        <f t="shared" si="103"/>
        <v/>
      </c>
      <c r="B1080" s="10" t="str">
        <f>IF($D$10="End of the Period",IF(A1080="","",IF(OR(payment_frequency="Weekly",payment_frequency="Bi-weekly",payment_frequency="Semi-monthly"),first_payment_date+A1080*VLOOKUP(payment_frequency,periodic_table,2,0),EDATE(first_payment_date,A1080*VLOOKUP(payment_frequency,periodic_table,2,0)))),IF(A1080="","",IF(OR(payment_frequency="Weekly",payment_frequency="Bi-weekly",payment_frequency="Semi-monthly"),first_payment_date+(A1080-1)*VLOOKUP(payment_frequency,periodic_table,2,0),EDATE(first_payment_date,(A1080-1)*VLOOKUP(payment_frequency,periodic_table,2,0)))))</f>
        <v/>
      </c>
      <c r="C1080" s="12" t="str">
        <f t="shared" si="104"/>
        <v/>
      </c>
      <c r="D1080" s="27">
        <f t="shared" si="102"/>
        <v>0</v>
      </c>
      <c r="E1080" s="28"/>
      <c r="F1080" s="12" t="str">
        <f t="shared" si="105"/>
        <v/>
      </c>
      <c r="G1080" s="12" t="str">
        <f t="shared" si="106"/>
        <v/>
      </c>
      <c r="H1080" s="33" t="str">
        <f t="shared" si="107"/>
        <v/>
      </c>
    </row>
    <row r="1081" spans="1:8" x14ac:dyDescent="0.25">
      <c r="A1081" s="9" t="str">
        <f t="shared" si="103"/>
        <v/>
      </c>
      <c r="B1081" s="10" t="str">
        <f>IF($D$10="End of the Period",IF(A1081="","",IF(OR(payment_frequency="Weekly",payment_frequency="Bi-weekly",payment_frequency="Semi-monthly"),first_payment_date+A1081*VLOOKUP(payment_frequency,periodic_table,2,0),EDATE(first_payment_date,A1081*VLOOKUP(payment_frequency,periodic_table,2,0)))),IF(A1081="","",IF(OR(payment_frequency="Weekly",payment_frequency="Bi-weekly",payment_frequency="Semi-monthly"),first_payment_date+(A1081-1)*VLOOKUP(payment_frequency,periodic_table,2,0),EDATE(first_payment_date,(A1081-1)*VLOOKUP(payment_frequency,periodic_table,2,0)))))</f>
        <v/>
      </c>
      <c r="C1081" s="12" t="str">
        <f t="shared" si="104"/>
        <v/>
      </c>
      <c r="D1081" s="27">
        <f t="shared" si="102"/>
        <v>0</v>
      </c>
      <c r="E1081" s="28"/>
      <c r="F1081" s="12" t="str">
        <f t="shared" si="105"/>
        <v/>
      </c>
      <c r="G1081" s="12" t="str">
        <f t="shared" si="106"/>
        <v/>
      </c>
      <c r="H1081" s="33" t="str">
        <f t="shared" si="107"/>
        <v/>
      </c>
    </row>
    <row r="1082" spans="1:8" x14ac:dyDescent="0.25">
      <c r="A1082" s="9" t="str">
        <f t="shared" si="103"/>
        <v/>
      </c>
      <c r="B1082" s="10" t="str">
        <f>IF($D$10="End of the Period",IF(A1082="","",IF(OR(payment_frequency="Weekly",payment_frequency="Bi-weekly",payment_frequency="Semi-monthly"),first_payment_date+A1082*VLOOKUP(payment_frequency,periodic_table,2,0),EDATE(first_payment_date,A1082*VLOOKUP(payment_frequency,periodic_table,2,0)))),IF(A1082="","",IF(OR(payment_frequency="Weekly",payment_frequency="Bi-weekly",payment_frequency="Semi-monthly"),first_payment_date+(A1082-1)*VLOOKUP(payment_frequency,periodic_table,2,0),EDATE(first_payment_date,(A1082-1)*VLOOKUP(payment_frequency,periodic_table,2,0)))))</f>
        <v/>
      </c>
      <c r="C1082" s="12" t="str">
        <f t="shared" si="104"/>
        <v/>
      </c>
      <c r="D1082" s="27">
        <f t="shared" si="102"/>
        <v>0</v>
      </c>
      <c r="E1082" s="28"/>
      <c r="F1082" s="12" t="str">
        <f t="shared" si="105"/>
        <v/>
      </c>
      <c r="G1082" s="12" t="str">
        <f t="shared" si="106"/>
        <v/>
      </c>
      <c r="H1082" s="33" t="str">
        <f t="shared" si="107"/>
        <v/>
      </c>
    </row>
    <row r="1083" spans="1:8" x14ac:dyDescent="0.25">
      <c r="A1083" s="9" t="str">
        <f t="shared" si="103"/>
        <v/>
      </c>
      <c r="B1083" s="10" t="str">
        <f>IF($D$10="End of the Period",IF(A1083="","",IF(OR(payment_frequency="Weekly",payment_frequency="Bi-weekly",payment_frequency="Semi-monthly"),first_payment_date+A1083*VLOOKUP(payment_frequency,periodic_table,2,0),EDATE(first_payment_date,A1083*VLOOKUP(payment_frequency,periodic_table,2,0)))),IF(A1083="","",IF(OR(payment_frequency="Weekly",payment_frequency="Bi-weekly",payment_frequency="Semi-monthly"),first_payment_date+(A1083-1)*VLOOKUP(payment_frequency,periodic_table,2,0),EDATE(first_payment_date,(A1083-1)*VLOOKUP(payment_frequency,periodic_table,2,0)))))</f>
        <v/>
      </c>
      <c r="C1083" s="12" t="str">
        <f t="shared" si="104"/>
        <v/>
      </c>
      <c r="D1083" s="27">
        <f t="shared" si="102"/>
        <v>0</v>
      </c>
      <c r="E1083" s="28"/>
      <c r="F1083" s="12" t="str">
        <f t="shared" si="105"/>
        <v/>
      </c>
      <c r="G1083" s="12" t="str">
        <f t="shared" si="106"/>
        <v/>
      </c>
      <c r="H1083" s="33" t="str">
        <f t="shared" si="107"/>
        <v/>
      </c>
    </row>
    <row r="1084" spans="1:8" x14ac:dyDescent="0.25">
      <c r="A1084" s="9" t="str">
        <f t="shared" si="103"/>
        <v/>
      </c>
      <c r="B1084" s="10" t="str">
        <f>IF($D$10="End of the Period",IF(A1084="","",IF(OR(payment_frequency="Weekly",payment_frequency="Bi-weekly",payment_frequency="Semi-monthly"),first_payment_date+A1084*VLOOKUP(payment_frequency,periodic_table,2,0),EDATE(first_payment_date,A1084*VLOOKUP(payment_frequency,periodic_table,2,0)))),IF(A1084="","",IF(OR(payment_frequency="Weekly",payment_frequency="Bi-weekly",payment_frequency="Semi-monthly"),first_payment_date+(A1084-1)*VLOOKUP(payment_frequency,periodic_table,2,0),EDATE(first_payment_date,(A1084-1)*VLOOKUP(payment_frequency,periodic_table,2,0)))))</f>
        <v/>
      </c>
      <c r="C1084" s="12" t="str">
        <f t="shared" si="104"/>
        <v/>
      </c>
      <c r="D1084" s="27">
        <f t="shared" si="102"/>
        <v>0</v>
      </c>
      <c r="E1084" s="28"/>
      <c r="F1084" s="12" t="str">
        <f t="shared" si="105"/>
        <v/>
      </c>
      <c r="G1084" s="12" t="str">
        <f t="shared" si="106"/>
        <v/>
      </c>
      <c r="H1084" s="33" t="str">
        <f t="shared" si="107"/>
        <v/>
      </c>
    </row>
    <row r="1085" spans="1:8" x14ac:dyDescent="0.25">
      <c r="A1085" s="9" t="str">
        <f t="shared" si="103"/>
        <v/>
      </c>
      <c r="B1085" s="10" t="str">
        <f>IF($D$10="End of the Period",IF(A1085="","",IF(OR(payment_frequency="Weekly",payment_frequency="Bi-weekly",payment_frequency="Semi-monthly"),first_payment_date+A1085*VLOOKUP(payment_frequency,periodic_table,2,0),EDATE(first_payment_date,A1085*VLOOKUP(payment_frequency,periodic_table,2,0)))),IF(A1085="","",IF(OR(payment_frequency="Weekly",payment_frequency="Bi-weekly",payment_frequency="Semi-monthly"),first_payment_date+(A1085-1)*VLOOKUP(payment_frequency,periodic_table,2,0),EDATE(first_payment_date,(A1085-1)*VLOOKUP(payment_frequency,periodic_table,2,0)))))</f>
        <v/>
      </c>
      <c r="C1085" s="12" t="str">
        <f t="shared" si="104"/>
        <v/>
      </c>
      <c r="D1085" s="27">
        <f t="shared" si="102"/>
        <v>0</v>
      </c>
      <c r="E1085" s="28"/>
      <c r="F1085" s="12" t="str">
        <f t="shared" si="105"/>
        <v/>
      </c>
      <c r="G1085" s="12" t="str">
        <f t="shared" si="106"/>
        <v/>
      </c>
      <c r="H1085" s="33" t="str">
        <f t="shared" si="107"/>
        <v/>
      </c>
    </row>
    <row r="1086" spans="1:8" x14ac:dyDescent="0.25">
      <c r="A1086" s="9" t="str">
        <f t="shared" si="103"/>
        <v/>
      </c>
      <c r="B1086" s="10" t="str">
        <f>IF($D$10="End of the Period",IF(A1086="","",IF(OR(payment_frequency="Weekly",payment_frequency="Bi-weekly",payment_frequency="Semi-monthly"),first_payment_date+A1086*VLOOKUP(payment_frequency,periodic_table,2,0),EDATE(first_payment_date,A1086*VLOOKUP(payment_frequency,periodic_table,2,0)))),IF(A1086="","",IF(OR(payment_frequency="Weekly",payment_frequency="Bi-weekly",payment_frequency="Semi-monthly"),first_payment_date+(A1086-1)*VLOOKUP(payment_frequency,periodic_table,2,0),EDATE(first_payment_date,(A1086-1)*VLOOKUP(payment_frequency,periodic_table,2,0)))))</f>
        <v/>
      </c>
      <c r="C1086" s="12" t="str">
        <f t="shared" si="104"/>
        <v/>
      </c>
      <c r="D1086" s="27">
        <f t="shared" si="102"/>
        <v>0</v>
      </c>
      <c r="E1086" s="28"/>
      <c r="F1086" s="12" t="str">
        <f t="shared" si="105"/>
        <v/>
      </c>
      <c r="G1086" s="12" t="str">
        <f t="shared" si="106"/>
        <v/>
      </c>
      <c r="H1086" s="33" t="str">
        <f t="shared" si="107"/>
        <v/>
      </c>
    </row>
    <row r="1087" spans="1:8" x14ac:dyDescent="0.25">
      <c r="A1087" s="9" t="str">
        <f t="shared" si="103"/>
        <v/>
      </c>
      <c r="B1087" s="10" t="str">
        <f>IF($D$10="End of the Period",IF(A1087="","",IF(OR(payment_frequency="Weekly",payment_frequency="Bi-weekly",payment_frequency="Semi-monthly"),first_payment_date+A1087*VLOOKUP(payment_frequency,periodic_table,2,0),EDATE(first_payment_date,A1087*VLOOKUP(payment_frequency,periodic_table,2,0)))),IF(A1087="","",IF(OR(payment_frequency="Weekly",payment_frequency="Bi-weekly",payment_frequency="Semi-monthly"),first_payment_date+(A1087-1)*VLOOKUP(payment_frequency,periodic_table,2,0),EDATE(first_payment_date,(A1087-1)*VLOOKUP(payment_frequency,periodic_table,2,0)))))</f>
        <v/>
      </c>
      <c r="C1087" s="12" t="str">
        <f t="shared" si="104"/>
        <v/>
      </c>
      <c r="D1087" s="27">
        <f t="shared" si="102"/>
        <v>0</v>
      </c>
      <c r="E1087" s="28"/>
      <c r="F1087" s="12" t="str">
        <f t="shared" si="105"/>
        <v/>
      </c>
      <c r="G1087" s="12" t="str">
        <f t="shared" si="106"/>
        <v/>
      </c>
      <c r="H1087" s="33" t="str">
        <f t="shared" si="107"/>
        <v/>
      </c>
    </row>
    <row r="1088" spans="1:8" x14ac:dyDescent="0.25">
      <c r="A1088" s="9" t="str">
        <f t="shared" si="103"/>
        <v/>
      </c>
      <c r="B1088" s="10" t="str">
        <f>IF($D$10="End of the Period",IF(A1088="","",IF(OR(payment_frequency="Weekly",payment_frequency="Bi-weekly",payment_frequency="Semi-monthly"),first_payment_date+A1088*VLOOKUP(payment_frequency,periodic_table,2,0),EDATE(first_payment_date,A1088*VLOOKUP(payment_frequency,periodic_table,2,0)))),IF(A1088="","",IF(OR(payment_frequency="Weekly",payment_frequency="Bi-weekly",payment_frequency="Semi-monthly"),first_payment_date+(A1088-1)*VLOOKUP(payment_frequency,periodic_table,2,0),EDATE(first_payment_date,(A1088-1)*VLOOKUP(payment_frequency,periodic_table,2,0)))))</f>
        <v/>
      </c>
      <c r="C1088" s="12" t="str">
        <f t="shared" si="104"/>
        <v/>
      </c>
      <c r="D1088" s="27">
        <f t="shared" si="102"/>
        <v>0</v>
      </c>
      <c r="E1088" s="28"/>
      <c r="F1088" s="12" t="str">
        <f t="shared" si="105"/>
        <v/>
      </c>
      <c r="G1088" s="12" t="str">
        <f t="shared" si="106"/>
        <v/>
      </c>
      <c r="H1088" s="33" t="str">
        <f t="shared" si="107"/>
        <v/>
      </c>
    </row>
    <row r="1089" spans="1:8" x14ac:dyDescent="0.25">
      <c r="A1089" s="9" t="str">
        <f t="shared" si="103"/>
        <v/>
      </c>
      <c r="B1089" s="10" t="str">
        <f>IF($D$10="End of the Period",IF(A1089="","",IF(OR(payment_frequency="Weekly",payment_frequency="Bi-weekly",payment_frequency="Semi-monthly"),first_payment_date+A1089*VLOOKUP(payment_frequency,periodic_table,2,0),EDATE(first_payment_date,A1089*VLOOKUP(payment_frequency,periodic_table,2,0)))),IF(A1089="","",IF(OR(payment_frequency="Weekly",payment_frequency="Bi-weekly",payment_frequency="Semi-monthly"),first_payment_date+(A1089-1)*VLOOKUP(payment_frequency,periodic_table,2,0),EDATE(first_payment_date,(A1089-1)*VLOOKUP(payment_frequency,periodic_table,2,0)))))</f>
        <v/>
      </c>
      <c r="C1089" s="12" t="str">
        <f t="shared" si="104"/>
        <v/>
      </c>
      <c r="D1089" s="27">
        <f t="shared" si="102"/>
        <v>0</v>
      </c>
      <c r="E1089" s="28"/>
      <c r="F1089" s="12" t="str">
        <f t="shared" si="105"/>
        <v/>
      </c>
      <c r="G1089" s="12" t="str">
        <f t="shared" si="106"/>
        <v/>
      </c>
      <c r="H1089" s="33" t="str">
        <f t="shared" si="107"/>
        <v/>
      </c>
    </row>
    <row r="1090" spans="1:8" x14ac:dyDescent="0.25">
      <c r="A1090" s="9" t="str">
        <f t="shared" si="103"/>
        <v/>
      </c>
      <c r="B1090" s="10" t="str">
        <f>IF($D$10="End of the Period",IF(A1090="","",IF(OR(payment_frequency="Weekly",payment_frequency="Bi-weekly",payment_frequency="Semi-monthly"),first_payment_date+A1090*VLOOKUP(payment_frequency,periodic_table,2,0),EDATE(first_payment_date,A1090*VLOOKUP(payment_frequency,periodic_table,2,0)))),IF(A1090="","",IF(OR(payment_frequency="Weekly",payment_frequency="Bi-weekly",payment_frequency="Semi-monthly"),first_payment_date+(A1090-1)*VLOOKUP(payment_frequency,periodic_table,2,0),EDATE(first_payment_date,(A1090-1)*VLOOKUP(payment_frequency,periodic_table,2,0)))))</f>
        <v/>
      </c>
      <c r="C1090" s="12" t="str">
        <f t="shared" si="104"/>
        <v/>
      </c>
      <c r="D1090" s="27">
        <f t="shared" si="102"/>
        <v>0</v>
      </c>
      <c r="E1090" s="28"/>
      <c r="F1090" s="12" t="str">
        <f t="shared" si="105"/>
        <v/>
      </c>
      <c r="G1090" s="12" t="str">
        <f t="shared" si="106"/>
        <v/>
      </c>
      <c r="H1090" s="33" t="str">
        <f t="shared" si="107"/>
        <v/>
      </c>
    </row>
    <row r="1091" spans="1:8" x14ac:dyDescent="0.25">
      <c r="A1091" s="9" t="str">
        <f t="shared" si="103"/>
        <v/>
      </c>
      <c r="B1091" s="10" t="str">
        <f>IF($D$10="End of the Period",IF(A1091="","",IF(OR(payment_frequency="Weekly",payment_frequency="Bi-weekly",payment_frequency="Semi-monthly"),first_payment_date+A1091*VLOOKUP(payment_frequency,periodic_table,2,0),EDATE(first_payment_date,A1091*VLOOKUP(payment_frequency,periodic_table,2,0)))),IF(A1091="","",IF(OR(payment_frequency="Weekly",payment_frequency="Bi-weekly",payment_frequency="Semi-monthly"),first_payment_date+(A1091-1)*VLOOKUP(payment_frequency,periodic_table,2,0),EDATE(first_payment_date,(A1091-1)*VLOOKUP(payment_frequency,periodic_table,2,0)))))</f>
        <v/>
      </c>
      <c r="C1091" s="12" t="str">
        <f t="shared" si="104"/>
        <v/>
      </c>
      <c r="D1091" s="27">
        <f t="shared" si="102"/>
        <v>0</v>
      </c>
      <c r="E1091" s="28"/>
      <c r="F1091" s="12" t="str">
        <f t="shared" si="105"/>
        <v/>
      </c>
      <c r="G1091" s="12" t="str">
        <f t="shared" si="106"/>
        <v/>
      </c>
      <c r="H1091" s="33" t="str">
        <f t="shared" si="107"/>
        <v/>
      </c>
    </row>
    <row r="1092" spans="1:8" x14ac:dyDescent="0.25">
      <c r="A1092" s="9" t="str">
        <f t="shared" si="103"/>
        <v/>
      </c>
      <c r="B1092" s="10" t="str">
        <f>IF($D$10="End of the Period",IF(A1092="","",IF(OR(payment_frequency="Weekly",payment_frequency="Bi-weekly",payment_frequency="Semi-monthly"),first_payment_date+A1092*VLOOKUP(payment_frequency,periodic_table,2,0),EDATE(first_payment_date,A1092*VLOOKUP(payment_frequency,periodic_table,2,0)))),IF(A1092="","",IF(OR(payment_frequency="Weekly",payment_frequency="Bi-weekly",payment_frequency="Semi-monthly"),first_payment_date+(A1092-1)*VLOOKUP(payment_frequency,periodic_table,2,0),EDATE(first_payment_date,(A1092-1)*VLOOKUP(payment_frequency,periodic_table,2,0)))))</f>
        <v/>
      </c>
      <c r="C1092" s="12" t="str">
        <f t="shared" si="104"/>
        <v/>
      </c>
      <c r="D1092" s="27">
        <f t="shared" si="102"/>
        <v>0</v>
      </c>
      <c r="E1092" s="28"/>
      <c r="F1092" s="12" t="str">
        <f t="shared" si="105"/>
        <v/>
      </c>
      <c r="G1092" s="12" t="str">
        <f t="shared" si="106"/>
        <v/>
      </c>
      <c r="H1092" s="33" t="str">
        <f t="shared" si="107"/>
        <v/>
      </c>
    </row>
    <row r="1093" spans="1:8" x14ac:dyDescent="0.25">
      <c r="A1093" s="9" t="str">
        <f t="shared" si="103"/>
        <v/>
      </c>
      <c r="B1093" s="10" t="str">
        <f>IF($D$10="End of the Period",IF(A1093="","",IF(OR(payment_frequency="Weekly",payment_frequency="Bi-weekly",payment_frequency="Semi-monthly"),first_payment_date+A1093*VLOOKUP(payment_frequency,periodic_table,2,0),EDATE(first_payment_date,A1093*VLOOKUP(payment_frequency,periodic_table,2,0)))),IF(A1093="","",IF(OR(payment_frequency="Weekly",payment_frequency="Bi-weekly",payment_frequency="Semi-monthly"),first_payment_date+(A1093-1)*VLOOKUP(payment_frequency,periodic_table,2,0),EDATE(first_payment_date,(A1093-1)*VLOOKUP(payment_frequency,periodic_table,2,0)))))</f>
        <v/>
      </c>
      <c r="C1093" s="12" t="str">
        <f t="shared" si="104"/>
        <v/>
      </c>
      <c r="D1093" s="27">
        <f t="shared" si="102"/>
        <v>0</v>
      </c>
      <c r="E1093" s="28"/>
      <c r="F1093" s="12" t="str">
        <f t="shared" si="105"/>
        <v/>
      </c>
      <c r="G1093" s="12" t="str">
        <f t="shared" si="106"/>
        <v/>
      </c>
      <c r="H1093" s="33" t="str">
        <f t="shared" si="107"/>
        <v/>
      </c>
    </row>
    <row r="1094" spans="1:8" x14ac:dyDescent="0.25">
      <c r="A1094" s="9" t="str">
        <f t="shared" si="103"/>
        <v/>
      </c>
      <c r="B1094" s="10" t="str">
        <f>IF($D$10="End of the Period",IF(A1094="","",IF(OR(payment_frequency="Weekly",payment_frequency="Bi-weekly",payment_frequency="Semi-monthly"),first_payment_date+A1094*VLOOKUP(payment_frequency,periodic_table,2,0),EDATE(first_payment_date,A1094*VLOOKUP(payment_frequency,periodic_table,2,0)))),IF(A1094="","",IF(OR(payment_frequency="Weekly",payment_frequency="Bi-weekly",payment_frequency="Semi-monthly"),first_payment_date+(A1094-1)*VLOOKUP(payment_frequency,periodic_table,2,0),EDATE(first_payment_date,(A1094-1)*VLOOKUP(payment_frequency,periodic_table,2,0)))))</f>
        <v/>
      </c>
      <c r="C1094" s="12" t="str">
        <f t="shared" si="104"/>
        <v/>
      </c>
      <c r="D1094" s="27">
        <f t="shared" si="102"/>
        <v>0</v>
      </c>
      <c r="E1094" s="28"/>
      <c r="F1094" s="12" t="str">
        <f t="shared" si="105"/>
        <v/>
      </c>
      <c r="G1094" s="12" t="str">
        <f t="shared" si="106"/>
        <v/>
      </c>
      <c r="H1094" s="33" t="str">
        <f t="shared" si="107"/>
        <v/>
      </c>
    </row>
    <row r="1095" spans="1:8" x14ac:dyDescent="0.25">
      <c r="A1095" s="9" t="str">
        <f t="shared" si="103"/>
        <v/>
      </c>
      <c r="B1095" s="10" t="str">
        <f>IF($D$10="End of the Period",IF(A1095="","",IF(OR(payment_frequency="Weekly",payment_frequency="Bi-weekly",payment_frequency="Semi-monthly"),first_payment_date+A1095*VLOOKUP(payment_frequency,periodic_table,2,0),EDATE(first_payment_date,A1095*VLOOKUP(payment_frequency,periodic_table,2,0)))),IF(A1095="","",IF(OR(payment_frequency="Weekly",payment_frequency="Bi-weekly",payment_frequency="Semi-monthly"),first_payment_date+(A1095-1)*VLOOKUP(payment_frequency,periodic_table,2,0),EDATE(first_payment_date,(A1095-1)*VLOOKUP(payment_frequency,periodic_table,2,0)))))</f>
        <v/>
      </c>
      <c r="C1095" s="12" t="str">
        <f t="shared" si="104"/>
        <v/>
      </c>
      <c r="D1095" s="27">
        <f t="shared" si="102"/>
        <v>0</v>
      </c>
      <c r="E1095" s="28"/>
      <c r="F1095" s="12" t="str">
        <f t="shared" si="105"/>
        <v/>
      </c>
      <c r="G1095" s="12" t="str">
        <f t="shared" si="106"/>
        <v/>
      </c>
      <c r="H1095" s="33" t="str">
        <f t="shared" si="107"/>
        <v/>
      </c>
    </row>
    <row r="1096" spans="1:8" x14ac:dyDescent="0.25">
      <c r="A1096" s="9" t="str">
        <f t="shared" si="103"/>
        <v/>
      </c>
      <c r="B1096" s="10" t="str">
        <f>IF($D$10="End of the Period",IF(A1096="","",IF(OR(payment_frequency="Weekly",payment_frequency="Bi-weekly",payment_frequency="Semi-monthly"),first_payment_date+A1096*VLOOKUP(payment_frequency,periodic_table,2,0),EDATE(first_payment_date,A1096*VLOOKUP(payment_frequency,periodic_table,2,0)))),IF(A1096="","",IF(OR(payment_frequency="Weekly",payment_frequency="Bi-weekly",payment_frequency="Semi-monthly"),first_payment_date+(A1096-1)*VLOOKUP(payment_frequency,periodic_table,2,0),EDATE(first_payment_date,(A1096-1)*VLOOKUP(payment_frequency,periodic_table,2,0)))))</f>
        <v/>
      </c>
      <c r="C1096" s="12" t="str">
        <f t="shared" si="104"/>
        <v/>
      </c>
      <c r="D1096" s="27">
        <f t="shared" si="102"/>
        <v>0</v>
      </c>
      <c r="E1096" s="28"/>
      <c r="F1096" s="12" t="str">
        <f t="shared" si="105"/>
        <v/>
      </c>
      <c r="G1096" s="12" t="str">
        <f t="shared" si="106"/>
        <v/>
      </c>
      <c r="H1096" s="33" t="str">
        <f t="shared" si="107"/>
        <v/>
      </c>
    </row>
    <row r="1097" spans="1:8" x14ac:dyDescent="0.25">
      <c r="A1097" s="9" t="str">
        <f t="shared" si="103"/>
        <v/>
      </c>
      <c r="B1097" s="10" t="str">
        <f>IF($D$10="End of the Period",IF(A1097="","",IF(OR(payment_frequency="Weekly",payment_frequency="Bi-weekly",payment_frequency="Semi-monthly"),first_payment_date+A1097*VLOOKUP(payment_frequency,periodic_table,2,0),EDATE(first_payment_date,A1097*VLOOKUP(payment_frequency,periodic_table,2,0)))),IF(A1097="","",IF(OR(payment_frequency="Weekly",payment_frequency="Bi-weekly",payment_frequency="Semi-monthly"),first_payment_date+(A1097-1)*VLOOKUP(payment_frequency,periodic_table,2,0),EDATE(first_payment_date,(A1097-1)*VLOOKUP(payment_frequency,periodic_table,2,0)))))</f>
        <v/>
      </c>
      <c r="C1097" s="12" t="str">
        <f t="shared" si="104"/>
        <v/>
      </c>
      <c r="D1097" s="27">
        <f t="shared" si="102"/>
        <v>0</v>
      </c>
      <c r="E1097" s="28"/>
      <c r="F1097" s="12" t="str">
        <f t="shared" si="105"/>
        <v/>
      </c>
      <c r="G1097" s="12" t="str">
        <f t="shared" si="106"/>
        <v/>
      </c>
      <c r="H1097" s="33" t="str">
        <f t="shared" si="107"/>
        <v/>
      </c>
    </row>
    <row r="1098" spans="1:8" x14ac:dyDescent="0.25">
      <c r="A1098" s="9" t="str">
        <f t="shared" si="103"/>
        <v/>
      </c>
      <c r="B1098" s="10" t="str">
        <f>IF($D$10="End of the Period",IF(A1098="","",IF(OR(payment_frequency="Weekly",payment_frequency="Bi-weekly",payment_frequency="Semi-monthly"),first_payment_date+A1098*VLOOKUP(payment_frequency,periodic_table,2,0),EDATE(first_payment_date,A1098*VLOOKUP(payment_frequency,periodic_table,2,0)))),IF(A1098="","",IF(OR(payment_frequency="Weekly",payment_frequency="Bi-weekly",payment_frequency="Semi-monthly"),first_payment_date+(A1098-1)*VLOOKUP(payment_frequency,periodic_table,2,0),EDATE(first_payment_date,(A1098-1)*VLOOKUP(payment_frequency,periodic_table,2,0)))))</f>
        <v/>
      </c>
      <c r="C1098" s="12" t="str">
        <f t="shared" si="104"/>
        <v/>
      </c>
      <c r="D1098" s="27">
        <f t="shared" si="102"/>
        <v>0</v>
      </c>
      <c r="E1098" s="28"/>
      <c r="F1098" s="12" t="str">
        <f t="shared" si="105"/>
        <v/>
      </c>
      <c r="G1098" s="12" t="str">
        <f t="shared" si="106"/>
        <v/>
      </c>
      <c r="H1098" s="33" t="str">
        <f t="shared" si="107"/>
        <v/>
      </c>
    </row>
    <row r="1099" spans="1:8" x14ac:dyDescent="0.25">
      <c r="A1099" s="9" t="str">
        <f t="shared" si="103"/>
        <v/>
      </c>
      <c r="B1099" s="10" t="str">
        <f>IF($D$10="End of the Period",IF(A1099="","",IF(OR(payment_frequency="Weekly",payment_frequency="Bi-weekly",payment_frequency="Semi-monthly"),first_payment_date+A1099*VLOOKUP(payment_frequency,periodic_table,2,0),EDATE(first_payment_date,A1099*VLOOKUP(payment_frequency,periodic_table,2,0)))),IF(A1099="","",IF(OR(payment_frequency="Weekly",payment_frequency="Bi-weekly",payment_frequency="Semi-monthly"),first_payment_date+(A1099-1)*VLOOKUP(payment_frequency,periodic_table,2,0),EDATE(first_payment_date,(A1099-1)*VLOOKUP(payment_frequency,periodic_table,2,0)))))</f>
        <v/>
      </c>
      <c r="C1099" s="12" t="str">
        <f t="shared" si="104"/>
        <v/>
      </c>
      <c r="D1099" s="27">
        <f t="shared" si="102"/>
        <v>0</v>
      </c>
      <c r="E1099" s="28"/>
      <c r="F1099" s="12" t="str">
        <f t="shared" si="105"/>
        <v/>
      </c>
      <c r="G1099" s="12" t="str">
        <f t="shared" si="106"/>
        <v/>
      </c>
      <c r="H1099" s="33" t="str">
        <f t="shared" si="107"/>
        <v/>
      </c>
    </row>
    <row r="1100" spans="1:8" x14ac:dyDescent="0.25">
      <c r="A1100" s="9" t="str">
        <f t="shared" si="103"/>
        <v/>
      </c>
      <c r="B1100" s="10" t="str">
        <f>IF($D$10="End of the Period",IF(A1100="","",IF(OR(payment_frequency="Weekly",payment_frequency="Bi-weekly",payment_frequency="Semi-monthly"),first_payment_date+A1100*VLOOKUP(payment_frequency,periodic_table,2,0),EDATE(first_payment_date,A1100*VLOOKUP(payment_frequency,periodic_table,2,0)))),IF(A1100="","",IF(OR(payment_frequency="Weekly",payment_frequency="Bi-weekly",payment_frequency="Semi-monthly"),first_payment_date+(A1100-1)*VLOOKUP(payment_frequency,periodic_table,2,0),EDATE(first_payment_date,(A1100-1)*VLOOKUP(payment_frequency,periodic_table,2,0)))))</f>
        <v/>
      </c>
      <c r="C1100" s="12" t="str">
        <f t="shared" si="104"/>
        <v/>
      </c>
      <c r="D1100" s="27">
        <f t="shared" si="102"/>
        <v>0</v>
      </c>
      <c r="E1100" s="28"/>
      <c r="F1100" s="12" t="str">
        <f t="shared" si="105"/>
        <v/>
      </c>
      <c r="G1100" s="12" t="str">
        <f t="shared" si="106"/>
        <v/>
      </c>
      <c r="H1100" s="33" t="str">
        <f t="shared" si="107"/>
        <v/>
      </c>
    </row>
    <row r="1101" spans="1:8" x14ac:dyDescent="0.25">
      <c r="A1101" s="9" t="str">
        <f t="shared" si="103"/>
        <v/>
      </c>
      <c r="B1101" s="10" t="str">
        <f>IF($D$10="End of the Period",IF(A1101="","",IF(OR(payment_frequency="Weekly",payment_frequency="Bi-weekly",payment_frequency="Semi-monthly"),first_payment_date+A1101*VLOOKUP(payment_frequency,periodic_table,2,0),EDATE(first_payment_date,A1101*VLOOKUP(payment_frequency,periodic_table,2,0)))),IF(A1101="","",IF(OR(payment_frequency="Weekly",payment_frequency="Bi-weekly",payment_frequency="Semi-monthly"),first_payment_date+(A1101-1)*VLOOKUP(payment_frequency,periodic_table,2,0),EDATE(first_payment_date,(A1101-1)*VLOOKUP(payment_frequency,periodic_table,2,0)))))</f>
        <v/>
      </c>
      <c r="C1101" s="12" t="str">
        <f t="shared" si="104"/>
        <v/>
      </c>
      <c r="D1101" s="27">
        <f t="shared" si="102"/>
        <v>0</v>
      </c>
      <c r="E1101" s="28"/>
      <c r="F1101" s="12" t="str">
        <f t="shared" si="105"/>
        <v/>
      </c>
      <c r="G1101" s="12" t="str">
        <f t="shared" si="106"/>
        <v/>
      </c>
      <c r="H1101" s="33" t="str">
        <f t="shared" si="107"/>
        <v/>
      </c>
    </row>
    <row r="1102" spans="1:8" x14ac:dyDescent="0.25">
      <c r="A1102" s="9" t="str">
        <f t="shared" si="103"/>
        <v/>
      </c>
      <c r="B1102" s="10" t="str">
        <f>IF($D$10="End of the Period",IF(A1102="","",IF(OR(payment_frequency="Weekly",payment_frequency="Bi-weekly",payment_frequency="Semi-monthly"),first_payment_date+A1102*VLOOKUP(payment_frequency,periodic_table,2,0),EDATE(first_payment_date,A1102*VLOOKUP(payment_frequency,periodic_table,2,0)))),IF(A1102="","",IF(OR(payment_frequency="Weekly",payment_frequency="Bi-weekly",payment_frequency="Semi-monthly"),first_payment_date+(A1102-1)*VLOOKUP(payment_frequency,periodic_table,2,0),EDATE(first_payment_date,(A1102-1)*VLOOKUP(payment_frequency,periodic_table,2,0)))))</f>
        <v/>
      </c>
      <c r="C1102" s="12" t="str">
        <f t="shared" si="104"/>
        <v/>
      </c>
      <c r="D1102" s="27">
        <f t="shared" si="102"/>
        <v>0</v>
      </c>
      <c r="E1102" s="28"/>
      <c r="F1102" s="12" t="str">
        <f t="shared" si="105"/>
        <v/>
      </c>
      <c r="G1102" s="12" t="str">
        <f t="shared" si="106"/>
        <v/>
      </c>
      <c r="H1102" s="33" t="str">
        <f t="shared" si="107"/>
        <v/>
      </c>
    </row>
    <row r="1103" spans="1:8" x14ac:dyDescent="0.25">
      <c r="A1103" s="9" t="str">
        <f t="shared" si="103"/>
        <v/>
      </c>
      <c r="B1103" s="10" t="str">
        <f>IF($D$10="End of the Period",IF(A1103="","",IF(OR(payment_frequency="Weekly",payment_frequency="Bi-weekly",payment_frequency="Semi-monthly"),first_payment_date+A1103*VLOOKUP(payment_frequency,periodic_table,2,0),EDATE(first_payment_date,A1103*VLOOKUP(payment_frequency,periodic_table,2,0)))),IF(A1103="","",IF(OR(payment_frequency="Weekly",payment_frequency="Bi-weekly",payment_frequency="Semi-monthly"),first_payment_date+(A1103-1)*VLOOKUP(payment_frequency,periodic_table,2,0),EDATE(first_payment_date,(A1103-1)*VLOOKUP(payment_frequency,periodic_table,2,0)))))</f>
        <v/>
      </c>
      <c r="C1103" s="12" t="str">
        <f t="shared" si="104"/>
        <v/>
      </c>
      <c r="D1103" s="27">
        <f t="shared" si="102"/>
        <v>0</v>
      </c>
      <c r="E1103" s="28"/>
      <c r="F1103" s="12" t="str">
        <f t="shared" si="105"/>
        <v/>
      </c>
      <c r="G1103" s="12" t="str">
        <f t="shared" si="106"/>
        <v/>
      </c>
      <c r="H1103" s="33" t="str">
        <f t="shared" si="107"/>
        <v/>
      </c>
    </row>
    <row r="1104" spans="1:8" x14ac:dyDescent="0.25">
      <c r="A1104" s="9" t="str">
        <f t="shared" si="103"/>
        <v/>
      </c>
      <c r="B1104" s="10" t="str">
        <f>IF($D$10="End of the Period",IF(A1104="","",IF(OR(payment_frequency="Weekly",payment_frequency="Bi-weekly",payment_frequency="Semi-monthly"),first_payment_date+A1104*VLOOKUP(payment_frequency,periodic_table,2,0),EDATE(first_payment_date,A1104*VLOOKUP(payment_frequency,periodic_table,2,0)))),IF(A1104="","",IF(OR(payment_frequency="Weekly",payment_frequency="Bi-weekly",payment_frequency="Semi-monthly"),first_payment_date+(A1104-1)*VLOOKUP(payment_frequency,periodic_table,2,0),EDATE(first_payment_date,(A1104-1)*VLOOKUP(payment_frequency,periodic_table,2,0)))))</f>
        <v/>
      </c>
      <c r="C1104" s="12" t="str">
        <f t="shared" si="104"/>
        <v/>
      </c>
      <c r="D1104" s="27">
        <f t="shared" si="102"/>
        <v>0</v>
      </c>
      <c r="E1104" s="28"/>
      <c r="F1104" s="12" t="str">
        <f t="shared" si="105"/>
        <v/>
      </c>
      <c r="G1104" s="12" t="str">
        <f t="shared" si="106"/>
        <v/>
      </c>
      <c r="H1104" s="33" t="str">
        <f t="shared" si="107"/>
        <v/>
      </c>
    </row>
    <row r="1105" spans="1:8" x14ac:dyDescent="0.25">
      <c r="A1105" s="9" t="str">
        <f t="shared" si="103"/>
        <v/>
      </c>
      <c r="B1105" s="10" t="str">
        <f>IF($D$10="End of the Period",IF(A1105="","",IF(OR(payment_frequency="Weekly",payment_frequency="Bi-weekly",payment_frequency="Semi-monthly"),first_payment_date+A1105*VLOOKUP(payment_frequency,periodic_table,2,0),EDATE(first_payment_date,A1105*VLOOKUP(payment_frequency,periodic_table,2,0)))),IF(A1105="","",IF(OR(payment_frequency="Weekly",payment_frequency="Bi-weekly",payment_frequency="Semi-monthly"),first_payment_date+(A1105-1)*VLOOKUP(payment_frequency,periodic_table,2,0),EDATE(first_payment_date,(A1105-1)*VLOOKUP(payment_frequency,periodic_table,2,0)))))</f>
        <v/>
      </c>
      <c r="C1105" s="12" t="str">
        <f t="shared" si="104"/>
        <v/>
      </c>
      <c r="D1105" s="27">
        <f t="shared" si="102"/>
        <v>0</v>
      </c>
      <c r="E1105" s="28"/>
      <c r="F1105" s="12" t="str">
        <f t="shared" si="105"/>
        <v/>
      </c>
      <c r="G1105" s="12" t="str">
        <f t="shared" si="106"/>
        <v/>
      </c>
      <c r="H1105" s="33" t="str">
        <f t="shared" si="107"/>
        <v/>
      </c>
    </row>
    <row r="1106" spans="1:8" x14ac:dyDescent="0.25">
      <c r="A1106" s="9" t="str">
        <f t="shared" si="103"/>
        <v/>
      </c>
      <c r="B1106" s="10" t="str">
        <f>IF($D$10="End of the Period",IF(A1106="","",IF(OR(payment_frequency="Weekly",payment_frequency="Bi-weekly",payment_frequency="Semi-monthly"),first_payment_date+A1106*VLOOKUP(payment_frequency,periodic_table,2,0),EDATE(first_payment_date,A1106*VLOOKUP(payment_frequency,periodic_table,2,0)))),IF(A1106="","",IF(OR(payment_frequency="Weekly",payment_frequency="Bi-weekly",payment_frequency="Semi-monthly"),first_payment_date+(A1106-1)*VLOOKUP(payment_frequency,periodic_table,2,0),EDATE(first_payment_date,(A1106-1)*VLOOKUP(payment_frequency,periodic_table,2,0)))))</f>
        <v/>
      </c>
      <c r="C1106" s="12" t="str">
        <f t="shared" si="104"/>
        <v/>
      </c>
      <c r="D1106" s="27">
        <f t="shared" si="102"/>
        <v>0</v>
      </c>
      <c r="E1106" s="28"/>
      <c r="F1106" s="12" t="str">
        <f t="shared" si="105"/>
        <v/>
      </c>
      <c r="G1106" s="12" t="str">
        <f t="shared" si="106"/>
        <v/>
      </c>
      <c r="H1106" s="33" t="str">
        <f t="shared" si="107"/>
        <v/>
      </c>
    </row>
    <row r="1107" spans="1:8" x14ac:dyDescent="0.25">
      <c r="A1107" s="9" t="str">
        <f t="shared" si="103"/>
        <v/>
      </c>
      <c r="B1107" s="10" t="str">
        <f>IF($D$10="End of the Period",IF(A1107="","",IF(OR(payment_frequency="Weekly",payment_frequency="Bi-weekly",payment_frequency="Semi-monthly"),first_payment_date+A1107*VLOOKUP(payment_frequency,periodic_table,2,0),EDATE(first_payment_date,A1107*VLOOKUP(payment_frequency,periodic_table,2,0)))),IF(A1107="","",IF(OR(payment_frequency="Weekly",payment_frequency="Bi-weekly",payment_frequency="Semi-monthly"),first_payment_date+(A1107-1)*VLOOKUP(payment_frequency,periodic_table,2,0),EDATE(first_payment_date,(A1107-1)*VLOOKUP(payment_frequency,periodic_table,2,0)))))</f>
        <v/>
      </c>
      <c r="C1107" s="12" t="str">
        <f t="shared" si="104"/>
        <v/>
      </c>
      <c r="D1107" s="27">
        <f t="shared" si="102"/>
        <v>0</v>
      </c>
      <c r="E1107" s="28"/>
      <c r="F1107" s="12" t="str">
        <f t="shared" si="105"/>
        <v/>
      </c>
      <c r="G1107" s="12" t="str">
        <f t="shared" si="106"/>
        <v/>
      </c>
      <c r="H1107" s="33" t="str">
        <f t="shared" si="107"/>
        <v/>
      </c>
    </row>
    <row r="1108" spans="1:8" x14ac:dyDescent="0.25">
      <c r="A1108" s="9" t="str">
        <f t="shared" si="103"/>
        <v/>
      </c>
      <c r="B1108" s="10" t="str">
        <f>IF($D$10="End of the Period",IF(A1108="","",IF(OR(payment_frequency="Weekly",payment_frequency="Bi-weekly",payment_frequency="Semi-monthly"),first_payment_date+A1108*VLOOKUP(payment_frequency,periodic_table,2,0),EDATE(first_payment_date,A1108*VLOOKUP(payment_frequency,periodic_table,2,0)))),IF(A1108="","",IF(OR(payment_frequency="Weekly",payment_frequency="Bi-weekly",payment_frequency="Semi-monthly"),first_payment_date+(A1108-1)*VLOOKUP(payment_frequency,periodic_table,2,0),EDATE(first_payment_date,(A1108-1)*VLOOKUP(payment_frequency,periodic_table,2,0)))))</f>
        <v/>
      </c>
      <c r="C1108" s="12" t="str">
        <f t="shared" si="104"/>
        <v/>
      </c>
      <c r="D1108" s="27">
        <f t="shared" si="102"/>
        <v>0</v>
      </c>
      <c r="E1108" s="28"/>
      <c r="F1108" s="12" t="str">
        <f t="shared" si="105"/>
        <v/>
      </c>
      <c r="G1108" s="12" t="str">
        <f t="shared" si="106"/>
        <v/>
      </c>
      <c r="H1108" s="33" t="str">
        <f t="shared" si="107"/>
        <v/>
      </c>
    </row>
    <row r="1109" spans="1:8" x14ac:dyDescent="0.25">
      <c r="A1109" s="9" t="str">
        <f t="shared" si="103"/>
        <v/>
      </c>
      <c r="B1109" s="10" t="str">
        <f>IF($D$10="End of the Period",IF(A1109="","",IF(OR(payment_frequency="Weekly",payment_frequency="Bi-weekly",payment_frequency="Semi-monthly"),first_payment_date+A1109*VLOOKUP(payment_frequency,periodic_table,2,0),EDATE(first_payment_date,A1109*VLOOKUP(payment_frequency,periodic_table,2,0)))),IF(A1109="","",IF(OR(payment_frequency="Weekly",payment_frequency="Bi-weekly",payment_frequency="Semi-monthly"),first_payment_date+(A1109-1)*VLOOKUP(payment_frequency,periodic_table,2,0),EDATE(first_payment_date,(A1109-1)*VLOOKUP(payment_frequency,periodic_table,2,0)))))</f>
        <v/>
      </c>
      <c r="C1109" s="12" t="str">
        <f t="shared" si="104"/>
        <v/>
      </c>
      <c r="D1109" s="27">
        <f t="shared" si="102"/>
        <v>0</v>
      </c>
      <c r="E1109" s="28"/>
      <c r="F1109" s="12" t="str">
        <f t="shared" si="105"/>
        <v/>
      </c>
      <c r="G1109" s="12" t="str">
        <f t="shared" si="106"/>
        <v/>
      </c>
      <c r="H1109" s="33" t="str">
        <f t="shared" si="107"/>
        <v/>
      </c>
    </row>
    <row r="1110" spans="1:8" x14ac:dyDescent="0.25">
      <c r="A1110" s="9" t="str">
        <f t="shared" si="103"/>
        <v/>
      </c>
      <c r="B1110" s="10" t="str">
        <f>IF($D$10="End of the Period",IF(A1110="","",IF(OR(payment_frequency="Weekly",payment_frequency="Bi-weekly",payment_frequency="Semi-monthly"),first_payment_date+A1110*VLOOKUP(payment_frequency,periodic_table,2,0),EDATE(first_payment_date,A1110*VLOOKUP(payment_frequency,periodic_table,2,0)))),IF(A1110="","",IF(OR(payment_frequency="Weekly",payment_frequency="Bi-weekly",payment_frequency="Semi-monthly"),first_payment_date+(A1110-1)*VLOOKUP(payment_frequency,periodic_table,2,0),EDATE(first_payment_date,(A1110-1)*VLOOKUP(payment_frequency,periodic_table,2,0)))))</f>
        <v/>
      </c>
      <c r="C1110" s="12" t="str">
        <f t="shared" si="104"/>
        <v/>
      </c>
      <c r="D1110" s="27">
        <f t="shared" si="102"/>
        <v>0</v>
      </c>
      <c r="E1110" s="28"/>
      <c r="F1110" s="12" t="str">
        <f t="shared" si="105"/>
        <v/>
      </c>
      <c r="G1110" s="12" t="str">
        <f t="shared" si="106"/>
        <v/>
      </c>
      <c r="H1110" s="33" t="str">
        <f t="shared" si="107"/>
        <v/>
      </c>
    </row>
    <row r="1111" spans="1:8" x14ac:dyDescent="0.25">
      <c r="A1111" s="9" t="str">
        <f t="shared" si="103"/>
        <v/>
      </c>
      <c r="B1111" s="10" t="str">
        <f>IF($D$10="End of the Period",IF(A1111="","",IF(OR(payment_frequency="Weekly",payment_frequency="Bi-weekly",payment_frequency="Semi-monthly"),first_payment_date+A1111*VLOOKUP(payment_frequency,periodic_table,2,0),EDATE(first_payment_date,A1111*VLOOKUP(payment_frequency,periodic_table,2,0)))),IF(A1111="","",IF(OR(payment_frequency="Weekly",payment_frequency="Bi-weekly",payment_frequency="Semi-monthly"),first_payment_date+(A1111-1)*VLOOKUP(payment_frequency,periodic_table,2,0),EDATE(first_payment_date,(A1111-1)*VLOOKUP(payment_frequency,periodic_table,2,0)))))</f>
        <v/>
      </c>
      <c r="C1111" s="12" t="str">
        <f t="shared" si="104"/>
        <v/>
      </c>
      <c r="D1111" s="27">
        <f t="shared" si="102"/>
        <v>0</v>
      </c>
      <c r="E1111" s="28"/>
      <c r="F1111" s="12" t="str">
        <f t="shared" si="105"/>
        <v/>
      </c>
      <c r="G1111" s="12" t="str">
        <f t="shared" si="106"/>
        <v/>
      </c>
      <c r="H1111" s="33" t="str">
        <f t="shared" si="107"/>
        <v/>
      </c>
    </row>
    <row r="1112" spans="1:8" x14ac:dyDescent="0.25">
      <c r="A1112" s="9" t="str">
        <f t="shared" si="103"/>
        <v/>
      </c>
      <c r="B1112" s="10" t="str">
        <f>IF($D$10="End of the Period",IF(A1112="","",IF(OR(payment_frequency="Weekly",payment_frequency="Bi-weekly",payment_frequency="Semi-monthly"),first_payment_date+A1112*VLOOKUP(payment_frequency,periodic_table,2,0),EDATE(first_payment_date,A1112*VLOOKUP(payment_frequency,periodic_table,2,0)))),IF(A1112="","",IF(OR(payment_frequency="Weekly",payment_frequency="Bi-weekly",payment_frequency="Semi-monthly"),first_payment_date+(A1112-1)*VLOOKUP(payment_frequency,periodic_table,2,0),EDATE(first_payment_date,(A1112-1)*VLOOKUP(payment_frequency,periodic_table,2,0)))))</f>
        <v/>
      </c>
      <c r="C1112" s="12" t="str">
        <f t="shared" si="104"/>
        <v/>
      </c>
      <c r="D1112" s="27">
        <f t="shared" ref="D1112:D1175" si="108">IFERROR(IF(H1111-C1112&lt;$D$13,0,IF(A1112=$D$15,$D$13,IF(A1112&lt;$D$15,0,IF(MOD(A1112-$D$15,$D$18)=0,$D$13,0)))),0)</f>
        <v>0</v>
      </c>
      <c r="E1112" s="28"/>
      <c r="F1112" s="12" t="str">
        <f t="shared" si="105"/>
        <v/>
      </c>
      <c r="G1112" s="12" t="str">
        <f t="shared" si="106"/>
        <v/>
      </c>
      <c r="H1112" s="33" t="str">
        <f t="shared" si="107"/>
        <v/>
      </c>
    </row>
    <row r="1113" spans="1:8" x14ac:dyDescent="0.25">
      <c r="A1113" s="9" t="str">
        <f t="shared" si="103"/>
        <v/>
      </c>
      <c r="B1113" s="10" t="str">
        <f>IF($D$10="End of the Period",IF(A1113="","",IF(OR(payment_frequency="Weekly",payment_frequency="Bi-weekly",payment_frequency="Semi-monthly"),first_payment_date+A1113*VLOOKUP(payment_frequency,periodic_table,2,0),EDATE(first_payment_date,A1113*VLOOKUP(payment_frequency,periodic_table,2,0)))),IF(A1113="","",IF(OR(payment_frequency="Weekly",payment_frequency="Bi-weekly",payment_frequency="Semi-monthly"),first_payment_date+(A1113-1)*VLOOKUP(payment_frequency,periodic_table,2,0),EDATE(first_payment_date,(A1113-1)*VLOOKUP(payment_frequency,periodic_table,2,0)))))</f>
        <v/>
      </c>
      <c r="C1113" s="12" t="str">
        <f t="shared" si="104"/>
        <v/>
      </c>
      <c r="D1113" s="27">
        <f t="shared" si="108"/>
        <v>0</v>
      </c>
      <c r="E1113" s="28"/>
      <c r="F1113" s="12" t="str">
        <f t="shared" si="105"/>
        <v/>
      </c>
      <c r="G1113" s="12" t="str">
        <f t="shared" si="106"/>
        <v/>
      </c>
      <c r="H1113" s="33" t="str">
        <f t="shared" si="107"/>
        <v/>
      </c>
    </row>
    <row r="1114" spans="1:8" x14ac:dyDescent="0.25">
      <c r="A1114" s="9" t="str">
        <f t="shared" si="103"/>
        <v/>
      </c>
      <c r="B1114" s="10" t="str">
        <f>IF($D$10="End of the Period",IF(A1114="","",IF(OR(payment_frequency="Weekly",payment_frequency="Bi-weekly",payment_frequency="Semi-monthly"),first_payment_date+A1114*VLOOKUP(payment_frequency,periodic_table,2,0),EDATE(first_payment_date,A1114*VLOOKUP(payment_frequency,periodic_table,2,0)))),IF(A1114="","",IF(OR(payment_frequency="Weekly",payment_frequency="Bi-weekly",payment_frequency="Semi-monthly"),first_payment_date+(A1114-1)*VLOOKUP(payment_frequency,periodic_table,2,0),EDATE(first_payment_date,(A1114-1)*VLOOKUP(payment_frequency,periodic_table,2,0)))))</f>
        <v/>
      </c>
      <c r="C1114" s="12" t="str">
        <f t="shared" si="104"/>
        <v/>
      </c>
      <c r="D1114" s="27">
        <f t="shared" si="108"/>
        <v>0</v>
      </c>
      <c r="E1114" s="28"/>
      <c r="F1114" s="12" t="str">
        <f t="shared" si="105"/>
        <v/>
      </c>
      <c r="G1114" s="12" t="str">
        <f t="shared" si="106"/>
        <v/>
      </c>
      <c r="H1114" s="33" t="str">
        <f t="shared" si="107"/>
        <v/>
      </c>
    </row>
    <row r="1115" spans="1:8" x14ac:dyDescent="0.25">
      <c r="A1115" s="9" t="str">
        <f t="shared" si="103"/>
        <v/>
      </c>
      <c r="B1115" s="10" t="str">
        <f>IF($D$10="End of the Period",IF(A1115="","",IF(OR(payment_frequency="Weekly",payment_frequency="Bi-weekly",payment_frequency="Semi-monthly"),first_payment_date+A1115*VLOOKUP(payment_frequency,periodic_table,2,0),EDATE(first_payment_date,A1115*VLOOKUP(payment_frequency,periodic_table,2,0)))),IF(A1115="","",IF(OR(payment_frequency="Weekly",payment_frequency="Bi-weekly",payment_frequency="Semi-monthly"),first_payment_date+(A1115-1)*VLOOKUP(payment_frequency,periodic_table,2,0),EDATE(first_payment_date,(A1115-1)*VLOOKUP(payment_frequency,periodic_table,2,0)))))</f>
        <v/>
      </c>
      <c r="C1115" s="12" t="str">
        <f t="shared" si="104"/>
        <v/>
      </c>
      <c r="D1115" s="27">
        <f t="shared" si="108"/>
        <v>0</v>
      </c>
      <c r="E1115" s="28"/>
      <c r="F1115" s="12" t="str">
        <f t="shared" si="105"/>
        <v/>
      </c>
      <c r="G1115" s="12" t="str">
        <f t="shared" si="106"/>
        <v/>
      </c>
      <c r="H1115" s="33" t="str">
        <f t="shared" si="107"/>
        <v/>
      </c>
    </row>
    <row r="1116" spans="1:8" x14ac:dyDescent="0.25">
      <c r="A1116" s="9" t="str">
        <f t="shared" si="103"/>
        <v/>
      </c>
      <c r="B1116" s="10" t="str">
        <f>IF($D$10="End of the Period",IF(A1116="","",IF(OR(payment_frequency="Weekly",payment_frequency="Bi-weekly",payment_frequency="Semi-monthly"),first_payment_date+A1116*VLOOKUP(payment_frequency,periodic_table,2,0),EDATE(first_payment_date,A1116*VLOOKUP(payment_frequency,periodic_table,2,0)))),IF(A1116="","",IF(OR(payment_frequency="Weekly",payment_frequency="Bi-weekly",payment_frequency="Semi-monthly"),first_payment_date+(A1116-1)*VLOOKUP(payment_frequency,periodic_table,2,0),EDATE(first_payment_date,(A1116-1)*VLOOKUP(payment_frequency,periodic_table,2,0)))))</f>
        <v/>
      </c>
      <c r="C1116" s="12" t="str">
        <f t="shared" si="104"/>
        <v/>
      </c>
      <c r="D1116" s="27">
        <f t="shared" si="108"/>
        <v>0</v>
      </c>
      <c r="E1116" s="28"/>
      <c r="F1116" s="12" t="str">
        <f t="shared" si="105"/>
        <v/>
      </c>
      <c r="G1116" s="12" t="str">
        <f t="shared" si="106"/>
        <v/>
      </c>
      <c r="H1116" s="33" t="str">
        <f t="shared" si="107"/>
        <v/>
      </c>
    </row>
    <row r="1117" spans="1:8" x14ac:dyDescent="0.25">
      <c r="A1117" s="9" t="str">
        <f t="shared" si="103"/>
        <v/>
      </c>
      <c r="B1117" s="10" t="str">
        <f>IF($D$10="End of the Period",IF(A1117="","",IF(OR(payment_frequency="Weekly",payment_frequency="Bi-weekly",payment_frequency="Semi-monthly"),first_payment_date+A1117*VLOOKUP(payment_frequency,periodic_table,2,0),EDATE(first_payment_date,A1117*VLOOKUP(payment_frequency,periodic_table,2,0)))),IF(A1117="","",IF(OR(payment_frequency="Weekly",payment_frequency="Bi-weekly",payment_frequency="Semi-monthly"),first_payment_date+(A1117-1)*VLOOKUP(payment_frequency,periodic_table,2,0),EDATE(first_payment_date,(A1117-1)*VLOOKUP(payment_frequency,periodic_table,2,0)))))</f>
        <v/>
      </c>
      <c r="C1117" s="12" t="str">
        <f t="shared" si="104"/>
        <v/>
      </c>
      <c r="D1117" s="27">
        <f t="shared" si="108"/>
        <v>0</v>
      </c>
      <c r="E1117" s="28"/>
      <c r="F1117" s="12" t="str">
        <f t="shared" si="105"/>
        <v/>
      </c>
      <c r="G1117" s="12" t="str">
        <f t="shared" si="106"/>
        <v/>
      </c>
      <c r="H1117" s="33" t="str">
        <f t="shared" si="107"/>
        <v/>
      </c>
    </row>
    <row r="1118" spans="1:8" x14ac:dyDescent="0.25">
      <c r="A1118" s="9" t="str">
        <f t="shared" si="103"/>
        <v/>
      </c>
      <c r="B1118" s="10" t="str">
        <f>IF($D$10="End of the Period",IF(A1118="","",IF(OR(payment_frequency="Weekly",payment_frequency="Bi-weekly",payment_frequency="Semi-monthly"),first_payment_date+A1118*VLOOKUP(payment_frequency,periodic_table,2,0),EDATE(first_payment_date,A1118*VLOOKUP(payment_frequency,periodic_table,2,0)))),IF(A1118="","",IF(OR(payment_frequency="Weekly",payment_frequency="Bi-weekly",payment_frequency="Semi-monthly"),first_payment_date+(A1118-1)*VLOOKUP(payment_frequency,periodic_table,2,0),EDATE(first_payment_date,(A1118-1)*VLOOKUP(payment_frequency,periodic_table,2,0)))))</f>
        <v/>
      </c>
      <c r="C1118" s="12" t="str">
        <f t="shared" si="104"/>
        <v/>
      </c>
      <c r="D1118" s="27">
        <f t="shared" si="108"/>
        <v>0</v>
      </c>
      <c r="E1118" s="28"/>
      <c r="F1118" s="12" t="str">
        <f t="shared" si="105"/>
        <v/>
      </c>
      <c r="G1118" s="12" t="str">
        <f t="shared" si="106"/>
        <v/>
      </c>
      <c r="H1118" s="33" t="str">
        <f t="shared" si="107"/>
        <v/>
      </c>
    </row>
    <row r="1119" spans="1:8" x14ac:dyDescent="0.25">
      <c r="A1119" s="9" t="str">
        <f t="shared" si="103"/>
        <v/>
      </c>
      <c r="B1119" s="10" t="str">
        <f>IF($D$10="End of the Period",IF(A1119="","",IF(OR(payment_frequency="Weekly",payment_frequency="Bi-weekly",payment_frequency="Semi-monthly"),first_payment_date+A1119*VLOOKUP(payment_frequency,periodic_table,2,0),EDATE(first_payment_date,A1119*VLOOKUP(payment_frequency,periodic_table,2,0)))),IF(A1119="","",IF(OR(payment_frequency="Weekly",payment_frequency="Bi-weekly",payment_frequency="Semi-monthly"),first_payment_date+(A1119-1)*VLOOKUP(payment_frequency,periodic_table,2,0),EDATE(first_payment_date,(A1119-1)*VLOOKUP(payment_frequency,periodic_table,2,0)))))</f>
        <v/>
      </c>
      <c r="C1119" s="12" t="str">
        <f t="shared" si="104"/>
        <v/>
      </c>
      <c r="D1119" s="27">
        <f t="shared" si="108"/>
        <v>0</v>
      </c>
      <c r="E1119" s="28"/>
      <c r="F1119" s="12" t="str">
        <f t="shared" si="105"/>
        <v/>
      </c>
      <c r="G1119" s="12" t="str">
        <f t="shared" si="106"/>
        <v/>
      </c>
      <c r="H1119" s="33" t="str">
        <f t="shared" si="107"/>
        <v/>
      </c>
    </row>
    <row r="1120" spans="1:8" x14ac:dyDescent="0.25">
      <c r="A1120" s="9" t="str">
        <f t="shared" si="103"/>
        <v/>
      </c>
      <c r="B1120" s="10" t="str">
        <f>IF($D$10="End of the Period",IF(A1120="","",IF(OR(payment_frequency="Weekly",payment_frequency="Bi-weekly",payment_frequency="Semi-monthly"),first_payment_date+A1120*VLOOKUP(payment_frequency,periodic_table,2,0),EDATE(first_payment_date,A1120*VLOOKUP(payment_frequency,periodic_table,2,0)))),IF(A1120="","",IF(OR(payment_frequency="Weekly",payment_frequency="Bi-weekly",payment_frequency="Semi-monthly"),first_payment_date+(A1120-1)*VLOOKUP(payment_frequency,periodic_table,2,0),EDATE(first_payment_date,(A1120-1)*VLOOKUP(payment_frequency,periodic_table,2,0)))))</f>
        <v/>
      </c>
      <c r="C1120" s="12" t="str">
        <f t="shared" si="104"/>
        <v/>
      </c>
      <c r="D1120" s="27">
        <f t="shared" si="108"/>
        <v>0</v>
      </c>
      <c r="E1120" s="28"/>
      <c r="F1120" s="12" t="str">
        <f t="shared" si="105"/>
        <v/>
      </c>
      <c r="G1120" s="12" t="str">
        <f t="shared" si="106"/>
        <v/>
      </c>
      <c r="H1120" s="33" t="str">
        <f t="shared" si="107"/>
        <v/>
      </c>
    </row>
    <row r="1121" spans="1:8" x14ac:dyDescent="0.25">
      <c r="A1121" s="9" t="str">
        <f t="shared" si="103"/>
        <v/>
      </c>
      <c r="B1121" s="10" t="str">
        <f>IF($D$10="End of the Period",IF(A1121="","",IF(OR(payment_frequency="Weekly",payment_frequency="Bi-weekly",payment_frequency="Semi-monthly"),first_payment_date+A1121*VLOOKUP(payment_frequency,periodic_table,2,0),EDATE(first_payment_date,A1121*VLOOKUP(payment_frequency,periodic_table,2,0)))),IF(A1121="","",IF(OR(payment_frequency="Weekly",payment_frequency="Bi-weekly",payment_frequency="Semi-monthly"),first_payment_date+(A1121-1)*VLOOKUP(payment_frequency,periodic_table,2,0),EDATE(first_payment_date,(A1121-1)*VLOOKUP(payment_frequency,periodic_table,2,0)))))</f>
        <v/>
      </c>
      <c r="C1121" s="12" t="str">
        <f t="shared" si="104"/>
        <v/>
      </c>
      <c r="D1121" s="27">
        <f t="shared" si="108"/>
        <v>0</v>
      </c>
      <c r="E1121" s="28"/>
      <c r="F1121" s="12" t="str">
        <f t="shared" si="105"/>
        <v/>
      </c>
      <c r="G1121" s="12" t="str">
        <f t="shared" si="106"/>
        <v/>
      </c>
      <c r="H1121" s="33" t="str">
        <f t="shared" si="107"/>
        <v/>
      </c>
    </row>
    <row r="1122" spans="1:8" x14ac:dyDescent="0.25">
      <c r="A1122" s="9" t="str">
        <f t="shared" si="103"/>
        <v/>
      </c>
      <c r="B1122" s="10" t="str">
        <f>IF($D$10="End of the Period",IF(A1122="","",IF(OR(payment_frequency="Weekly",payment_frequency="Bi-weekly",payment_frequency="Semi-monthly"),first_payment_date+A1122*VLOOKUP(payment_frequency,periodic_table,2,0),EDATE(first_payment_date,A1122*VLOOKUP(payment_frequency,periodic_table,2,0)))),IF(A1122="","",IF(OR(payment_frequency="Weekly",payment_frequency="Bi-weekly",payment_frequency="Semi-monthly"),first_payment_date+(A1122-1)*VLOOKUP(payment_frequency,periodic_table,2,0),EDATE(first_payment_date,(A1122-1)*VLOOKUP(payment_frequency,periodic_table,2,0)))))</f>
        <v/>
      </c>
      <c r="C1122" s="12" t="str">
        <f t="shared" si="104"/>
        <v/>
      </c>
      <c r="D1122" s="27">
        <f t="shared" si="108"/>
        <v>0</v>
      </c>
      <c r="E1122" s="28"/>
      <c r="F1122" s="12" t="str">
        <f t="shared" si="105"/>
        <v/>
      </c>
      <c r="G1122" s="12" t="str">
        <f t="shared" si="106"/>
        <v/>
      </c>
      <c r="H1122" s="33" t="str">
        <f t="shared" si="107"/>
        <v/>
      </c>
    </row>
    <row r="1123" spans="1:8" x14ac:dyDescent="0.25">
      <c r="A1123" s="9" t="str">
        <f t="shared" si="103"/>
        <v/>
      </c>
      <c r="B1123" s="10" t="str">
        <f>IF($D$10="End of the Period",IF(A1123="","",IF(OR(payment_frequency="Weekly",payment_frequency="Bi-weekly",payment_frequency="Semi-monthly"),first_payment_date+A1123*VLOOKUP(payment_frequency,periodic_table,2,0),EDATE(first_payment_date,A1123*VLOOKUP(payment_frequency,periodic_table,2,0)))),IF(A1123="","",IF(OR(payment_frequency="Weekly",payment_frequency="Bi-weekly",payment_frequency="Semi-monthly"),first_payment_date+(A1123-1)*VLOOKUP(payment_frequency,periodic_table,2,0),EDATE(first_payment_date,(A1123-1)*VLOOKUP(payment_frequency,periodic_table,2,0)))))</f>
        <v/>
      </c>
      <c r="C1123" s="12" t="str">
        <f t="shared" si="104"/>
        <v/>
      </c>
      <c r="D1123" s="27">
        <f t="shared" si="108"/>
        <v>0</v>
      </c>
      <c r="E1123" s="28"/>
      <c r="F1123" s="12" t="str">
        <f t="shared" si="105"/>
        <v/>
      </c>
      <c r="G1123" s="12" t="str">
        <f t="shared" si="106"/>
        <v/>
      </c>
      <c r="H1123" s="33" t="str">
        <f t="shared" si="107"/>
        <v/>
      </c>
    </row>
    <row r="1124" spans="1:8" x14ac:dyDescent="0.25">
      <c r="A1124" s="9" t="str">
        <f t="shared" si="103"/>
        <v/>
      </c>
      <c r="B1124" s="10" t="str">
        <f>IF($D$10="End of the Period",IF(A1124="","",IF(OR(payment_frequency="Weekly",payment_frequency="Bi-weekly",payment_frequency="Semi-monthly"),first_payment_date+A1124*VLOOKUP(payment_frequency,periodic_table,2,0),EDATE(first_payment_date,A1124*VLOOKUP(payment_frequency,periodic_table,2,0)))),IF(A1124="","",IF(OR(payment_frequency="Weekly",payment_frequency="Bi-weekly",payment_frequency="Semi-monthly"),first_payment_date+(A1124-1)*VLOOKUP(payment_frequency,periodic_table,2,0),EDATE(first_payment_date,(A1124-1)*VLOOKUP(payment_frequency,periodic_table,2,0)))))</f>
        <v/>
      </c>
      <c r="C1124" s="12" t="str">
        <f t="shared" si="104"/>
        <v/>
      </c>
      <c r="D1124" s="27">
        <f t="shared" si="108"/>
        <v>0</v>
      </c>
      <c r="E1124" s="28"/>
      <c r="F1124" s="12" t="str">
        <f t="shared" si="105"/>
        <v/>
      </c>
      <c r="G1124" s="12" t="str">
        <f t="shared" si="106"/>
        <v/>
      </c>
      <c r="H1124" s="33" t="str">
        <f t="shared" si="107"/>
        <v/>
      </c>
    </row>
    <row r="1125" spans="1:8" x14ac:dyDescent="0.25">
      <c r="A1125" s="9" t="str">
        <f t="shared" si="103"/>
        <v/>
      </c>
      <c r="B1125" s="10" t="str">
        <f>IF($D$10="End of the Period",IF(A1125="","",IF(OR(payment_frequency="Weekly",payment_frequency="Bi-weekly",payment_frequency="Semi-monthly"),first_payment_date+A1125*VLOOKUP(payment_frequency,periodic_table,2,0),EDATE(first_payment_date,A1125*VLOOKUP(payment_frequency,periodic_table,2,0)))),IF(A1125="","",IF(OR(payment_frequency="Weekly",payment_frequency="Bi-weekly",payment_frequency="Semi-monthly"),first_payment_date+(A1125-1)*VLOOKUP(payment_frequency,periodic_table,2,0),EDATE(first_payment_date,(A1125-1)*VLOOKUP(payment_frequency,periodic_table,2,0)))))</f>
        <v/>
      </c>
      <c r="C1125" s="12" t="str">
        <f t="shared" si="104"/>
        <v/>
      </c>
      <c r="D1125" s="27">
        <f t="shared" si="108"/>
        <v>0</v>
      </c>
      <c r="E1125" s="28"/>
      <c r="F1125" s="12" t="str">
        <f t="shared" si="105"/>
        <v/>
      </c>
      <c r="G1125" s="12" t="str">
        <f t="shared" si="106"/>
        <v/>
      </c>
      <c r="H1125" s="33" t="str">
        <f t="shared" si="107"/>
        <v/>
      </c>
    </row>
    <row r="1126" spans="1:8" x14ac:dyDescent="0.25">
      <c r="A1126" s="9" t="str">
        <f t="shared" si="103"/>
        <v/>
      </c>
      <c r="B1126" s="10" t="str">
        <f>IF($D$10="End of the Period",IF(A1126="","",IF(OR(payment_frequency="Weekly",payment_frequency="Bi-weekly",payment_frequency="Semi-monthly"),first_payment_date+A1126*VLOOKUP(payment_frequency,periodic_table,2,0),EDATE(first_payment_date,A1126*VLOOKUP(payment_frequency,periodic_table,2,0)))),IF(A1126="","",IF(OR(payment_frequency="Weekly",payment_frequency="Bi-weekly",payment_frequency="Semi-monthly"),first_payment_date+(A1126-1)*VLOOKUP(payment_frequency,periodic_table,2,0),EDATE(first_payment_date,(A1126-1)*VLOOKUP(payment_frequency,periodic_table,2,0)))))</f>
        <v/>
      </c>
      <c r="C1126" s="12" t="str">
        <f t="shared" si="104"/>
        <v/>
      </c>
      <c r="D1126" s="27">
        <f t="shared" si="108"/>
        <v>0</v>
      </c>
      <c r="E1126" s="28"/>
      <c r="F1126" s="12" t="str">
        <f t="shared" si="105"/>
        <v/>
      </c>
      <c r="G1126" s="12" t="str">
        <f t="shared" si="106"/>
        <v/>
      </c>
      <c r="H1126" s="33" t="str">
        <f t="shared" si="107"/>
        <v/>
      </c>
    </row>
    <row r="1127" spans="1:8" x14ac:dyDescent="0.25">
      <c r="A1127" s="9" t="str">
        <f t="shared" si="103"/>
        <v/>
      </c>
      <c r="B1127" s="10" t="str">
        <f>IF($D$10="End of the Period",IF(A1127="","",IF(OR(payment_frequency="Weekly",payment_frequency="Bi-weekly",payment_frequency="Semi-monthly"),first_payment_date+A1127*VLOOKUP(payment_frequency,periodic_table,2,0),EDATE(first_payment_date,A1127*VLOOKUP(payment_frequency,periodic_table,2,0)))),IF(A1127="","",IF(OR(payment_frequency="Weekly",payment_frequency="Bi-weekly",payment_frequency="Semi-monthly"),first_payment_date+(A1127-1)*VLOOKUP(payment_frequency,periodic_table,2,0),EDATE(first_payment_date,(A1127-1)*VLOOKUP(payment_frequency,periodic_table,2,0)))))</f>
        <v/>
      </c>
      <c r="C1127" s="12" t="str">
        <f t="shared" si="104"/>
        <v/>
      </c>
      <c r="D1127" s="27">
        <f t="shared" si="108"/>
        <v>0</v>
      </c>
      <c r="E1127" s="28"/>
      <c r="F1127" s="12" t="str">
        <f t="shared" si="105"/>
        <v/>
      </c>
      <c r="G1127" s="12" t="str">
        <f t="shared" si="106"/>
        <v/>
      </c>
      <c r="H1127" s="33" t="str">
        <f t="shared" si="107"/>
        <v/>
      </c>
    </row>
    <row r="1128" spans="1:8" x14ac:dyDescent="0.25">
      <c r="A1128" s="9" t="str">
        <f t="shared" si="103"/>
        <v/>
      </c>
      <c r="B1128" s="10" t="str">
        <f>IF($D$10="End of the Period",IF(A1128="","",IF(OR(payment_frequency="Weekly",payment_frequency="Bi-weekly",payment_frequency="Semi-monthly"),first_payment_date+A1128*VLOOKUP(payment_frequency,periodic_table,2,0),EDATE(first_payment_date,A1128*VLOOKUP(payment_frequency,periodic_table,2,0)))),IF(A1128="","",IF(OR(payment_frequency="Weekly",payment_frequency="Bi-weekly",payment_frequency="Semi-monthly"),first_payment_date+(A1128-1)*VLOOKUP(payment_frequency,periodic_table,2,0),EDATE(first_payment_date,(A1128-1)*VLOOKUP(payment_frequency,periodic_table,2,0)))))</f>
        <v/>
      </c>
      <c r="C1128" s="12" t="str">
        <f t="shared" si="104"/>
        <v/>
      </c>
      <c r="D1128" s="27">
        <f t="shared" si="108"/>
        <v>0</v>
      </c>
      <c r="E1128" s="28"/>
      <c r="F1128" s="12" t="str">
        <f t="shared" si="105"/>
        <v/>
      </c>
      <c r="G1128" s="12" t="str">
        <f t="shared" si="106"/>
        <v/>
      </c>
      <c r="H1128" s="33" t="str">
        <f t="shared" si="107"/>
        <v/>
      </c>
    </row>
    <row r="1129" spans="1:8" x14ac:dyDescent="0.25">
      <c r="A1129" s="9" t="str">
        <f t="shared" ref="A1129:A1192" si="109">IFERROR(IF(H1128&lt;=0,"",A1128+1),"")</f>
        <v/>
      </c>
      <c r="B1129" s="10" t="str">
        <f>IF($D$10="End of the Period",IF(A1129="","",IF(OR(payment_frequency="Weekly",payment_frequency="Bi-weekly",payment_frequency="Semi-monthly"),first_payment_date+A1129*VLOOKUP(payment_frequency,periodic_table,2,0),EDATE(first_payment_date,A1129*VLOOKUP(payment_frequency,periodic_table,2,0)))),IF(A1129="","",IF(OR(payment_frequency="Weekly",payment_frequency="Bi-weekly",payment_frequency="Semi-monthly"),first_payment_date+(A1129-1)*VLOOKUP(payment_frequency,periodic_table,2,0),EDATE(first_payment_date,(A1129-1)*VLOOKUP(payment_frequency,periodic_table,2,0)))))</f>
        <v/>
      </c>
      <c r="C1129" s="12" t="str">
        <f t="shared" ref="C1129:C1192" si="110">IF(A1129="","",IF(H1128&lt;payment,H1128*(1+rate),payment))</f>
        <v/>
      </c>
      <c r="D1129" s="27">
        <f t="shared" si="108"/>
        <v>0</v>
      </c>
      <c r="E1129" s="28"/>
      <c r="F1129" s="12" t="str">
        <f t="shared" ref="F1129:F1192" si="111">IF(AND(payment_type=1,A1129=1),0,IF(A1129="","",H1128*rate))</f>
        <v/>
      </c>
      <c r="G1129" s="12" t="str">
        <f t="shared" ref="G1129:G1192" si="112">IF(A1129="","",C1129-F1129+D1129+E1129)</f>
        <v/>
      </c>
      <c r="H1129" s="33" t="str">
        <f t="shared" ref="H1129:H1192" si="113">IFERROR(IF(G1129&lt;=0,"",H1128-G1129),"")</f>
        <v/>
      </c>
    </row>
    <row r="1130" spans="1:8" x14ac:dyDescent="0.25">
      <c r="A1130" s="9" t="str">
        <f t="shared" si="109"/>
        <v/>
      </c>
      <c r="B1130" s="10" t="str">
        <f>IF($D$10="End of the Period",IF(A1130="","",IF(OR(payment_frequency="Weekly",payment_frequency="Bi-weekly",payment_frequency="Semi-monthly"),first_payment_date+A1130*VLOOKUP(payment_frequency,periodic_table,2,0),EDATE(first_payment_date,A1130*VLOOKUP(payment_frequency,periodic_table,2,0)))),IF(A1130="","",IF(OR(payment_frequency="Weekly",payment_frequency="Bi-weekly",payment_frequency="Semi-monthly"),first_payment_date+(A1130-1)*VLOOKUP(payment_frequency,periodic_table,2,0),EDATE(first_payment_date,(A1130-1)*VLOOKUP(payment_frequency,periodic_table,2,0)))))</f>
        <v/>
      </c>
      <c r="C1130" s="12" t="str">
        <f t="shared" si="110"/>
        <v/>
      </c>
      <c r="D1130" s="27">
        <f t="shared" si="108"/>
        <v>0</v>
      </c>
      <c r="E1130" s="28"/>
      <c r="F1130" s="12" t="str">
        <f t="shared" si="111"/>
        <v/>
      </c>
      <c r="G1130" s="12" t="str">
        <f t="shared" si="112"/>
        <v/>
      </c>
      <c r="H1130" s="33" t="str">
        <f t="shared" si="113"/>
        <v/>
      </c>
    </row>
    <row r="1131" spans="1:8" x14ac:dyDescent="0.25">
      <c r="A1131" s="9" t="str">
        <f t="shared" si="109"/>
        <v/>
      </c>
      <c r="B1131" s="10" t="str">
        <f>IF($D$10="End of the Period",IF(A1131="","",IF(OR(payment_frequency="Weekly",payment_frequency="Bi-weekly",payment_frequency="Semi-monthly"),first_payment_date+A1131*VLOOKUP(payment_frequency,periodic_table,2,0),EDATE(first_payment_date,A1131*VLOOKUP(payment_frequency,periodic_table,2,0)))),IF(A1131="","",IF(OR(payment_frequency="Weekly",payment_frequency="Bi-weekly",payment_frequency="Semi-monthly"),first_payment_date+(A1131-1)*VLOOKUP(payment_frequency,periodic_table,2,0),EDATE(first_payment_date,(A1131-1)*VLOOKUP(payment_frequency,periodic_table,2,0)))))</f>
        <v/>
      </c>
      <c r="C1131" s="12" t="str">
        <f t="shared" si="110"/>
        <v/>
      </c>
      <c r="D1131" s="27">
        <f t="shared" si="108"/>
        <v>0</v>
      </c>
      <c r="E1131" s="28"/>
      <c r="F1131" s="12" t="str">
        <f t="shared" si="111"/>
        <v/>
      </c>
      <c r="G1131" s="12" t="str">
        <f t="shared" si="112"/>
        <v/>
      </c>
      <c r="H1131" s="33" t="str">
        <f t="shared" si="113"/>
        <v/>
      </c>
    </row>
    <row r="1132" spans="1:8" x14ac:dyDescent="0.25">
      <c r="A1132" s="9" t="str">
        <f t="shared" si="109"/>
        <v/>
      </c>
      <c r="B1132" s="10" t="str">
        <f>IF($D$10="End of the Period",IF(A1132="","",IF(OR(payment_frequency="Weekly",payment_frequency="Bi-weekly",payment_frequency="Semi-monthly"),first_payment_date+A1132*VLOOKUP(payment_frequency,periodic_table,2,0),EDATE(first_payment_date,A1132*VLOOKUP(payment_frequency,periodic_table,2,0)))),IF(A1132="","",IF(OR(payment_frequency="Weekly",payment_frequency="Bi-weekly",payment_frequency="Semi-monthly"),first_payment_date+(A1132-1)*VLOOKUP(payment_frequency,periodic_table,2,0),EDATE(first_payment_date,(A1132-1)*VLOOKUP(payment_frequency,periodic_table,2,0)))))</f>
        <v/>
      </c>
      <c r="C1132" s="12" t="str">
        <f t="shared" si="110"/>
        <v/>
      </c>
      <c r="D1132" s="27">
        <f t="shared" si="108"/>
        <v>0</v>
      </c>
      <c r="E1132" s="28"/>
      <c r="F1132" s="12" t="str">
        <f t="shared" si="111"/>
        <v/>
      </c>
      <c r="G1132" s="12" t="str">
        <f t="shared" si="112"/>
        <v/>
      </c>
      <c r="H1132" s="33" t="str">
        <f t="shared" si="113"/>
        <v/>
      </c>
    </row>
    <row r="1133" spans="1:8" x14ac:dyDescent="0.25">
      <c r="A1133" s="9" t="str">
        <f t="shared" si="109"/>
        <v/>
      </c>
      <c r="B1133" s="10" t="str">
        <f>IF($D$10="End of the Period",IF(A1133="","",IF(OR(payment_frequency="Weekly",payment_frequency="Bi-weekly",payment_frequency="Semi-monthly"),first_payment_date+A1133*VLOOKUP(payment_frequency,periodic_table,2,0),EDATE(first_payment_date,A1133*VLOOKUP(payment_frequency,periodic_table,2,0)))),IF(A1133="","",IF(OR(payment_frequency="Weekly",payment_frequency="Bi-weekly",payment_frequency="Semi-monthly"),first_payment_date+(A1133-1)*VLOOKUP(payment_frequency,periodic_table,2,0),EDATE(first_payment_date,(A1133-1)*VLOOKUP(payment_frequency,periodic_table,2,0)))))</f>
        <v/>
      </c>
      <c r="C1133" s="12" t="str">
        <f t="shared" si="110"/>
        <v/>
      </c>
      <c r="D1133" s="27">
        <f t="shared" si="108"/>
        <v>0</v>
      </c>
      <c r="E1133" s="28"/>
      <c r="F1133" s="12" t="str">
        <f t="shared" si="111"/>
        <v/>
      </c>
      <c r="G1133" s="12" t="str">
        <f t="shared" si="112"/>
        <v/>
      </c>
      <c r="H1133" s="33" t="str">
        <f t="shared" si="113"/>
        <v/>
      </c>
    </row>
    <row r="1134" spans="1:8" x14ac:dyDescent="0.25">
      <c r="A1134" s="9" t="str">
        <f t="shared" si="109"/>
        <v/>
      </c>
      <c r="B1134" s="10" t="str">
        <f>IF($D$10="End of the Period",IF(A1134="","",IF(OR(payment_frequency="Weekly",payment_frequency="Bi-weekly",payment_frequency="Semi-monthly"),first_payment_date+A1134*VLOOKUP(payment_frequency,periodic_table,2,0),EDATE(first_payment_date,A1134*VLOOKUP(payment_frequency,periodic_table,2,0)))),IF(A1134="","",IF(OR(payment_frequency="Weekly",payment_frequency="Bi-weekly",payment_frequency="Semi-monthly"),first_payment_date+(A1134-1)*VLOOKUP(payment_frequency,periodic_table,2,0),EDATE(first_payment_date,(A1134-1)*VLOOKUP(payment_frequency,periodic_table,2,0)))))</f>
        <v/>
      </c>
      <c r="C1134" s="12" t="str">
        <f t="shared" si="110"/>
        <v/>
      </c>
      <c r="D1134" s="27">
        <f t="shared" si="108"/>
        <v>0</v>
      </c>
      <c r="E1134" s="28"/>
      <c r="F1134" s="12" t="str">
        <f t="shared" si="111"/>
        <v/>
      </c>
      <c r="G1134" s="12" t="str">
        <f t="shared" si="112"/>
        <v/>
      </c>
      <c r="H1134" s="33" t="str">
        <f t="shared" si="113"/>
        <v/>
      </c>
    </row>
    <row r="1135" spans="1:8" x14ac:dyDescent="0.25">
      <c r="A1135" s="9" t="str">
        <f t="shared" si="109"/>
        <v/>
      </c>
      <c r="B1135" s="10" t="str">
        <f>IF($D$10="End of the Period",IF(A1135="","",IF(OR(payment_frequency="Weekly",payment_frequency="Bi-weekly",payment_frequency="Semi-monthly"),first_payment_date+A1135*VLOOKUP(payment_frequency,periodic_table,2,0),EDATE(first_payment_date,A1135*VLOOKUP(payment_frequency,periodic_table,2,0)))),IF(A1135="","",IF(OR(payment_frequency="Weekly",payment_frequency="Bi-weekly",payment_frequency="Semi-monthly"),first_payment_date+(A1135-1)*VLOOKUP(payment_frequency,periodic_table,2,0),EDATE(first_payment_date,(A1135-1)*VLOOKUP(payment_frequency,periodic_table,2,0)))))</f>
        <v/>
      </c>
      <c r="C1135" s="12" t="str">
        <f t="shared" si="110"/>
        <v/>
      </c>
      <c r="D1135" s="27">
        <f t="shared" si="108"/>
        <v>0</v>
      </c>
      <c r="E1135" s="28"/>
      <c r="F1135" s="12" t="str">
        <f t="shared" si="111"/>
        <v/>
      </c>
      <c r="G1135" s="12" t="str">
        <f t="shared" si="112"/>
        <v/>
      </c>
      <c r="H1135" s="33" t="str">
        <f t="shared" si="113"/>
        <v/>
      </c>
    </row>
    <row r="1136" spans="1:8" x14ac:dyDescent="0.25">
      <c r="A1136" s="9" t="str">
        <f t="shared" si="109"/>
        <v/>
      </c>
      <c r="B1136" s="10" t="str">
        <f>IF($D$10="End of the Period",IF(A1136="","",IF(OR(payment_frequency="Weekly",payment_frequency="Bi-weekly",payment_frequency="Semi-monthly"),first_payment_date+A1136*VLOOKUP(payment_frequency,periodic_table,2,0),EDATE(first_payment_date,A1136*VLOOKUP(payment_frequency,periodic_table,2,0)))),IF(A1136="","",IF(OR(payment_frequency="Weekly",payment_frequency="Bi-weekly",payment_frequency="Semi-monthly"),first_payment_date+(A1136-1)*VLOOKUP(payment_frequency,periodic_table,2,0),EDATE(first_payment_date,(A1136-1)*VLOOKUP(payment_frequency,periodic_table,2,0)))))</f>
        <v/>
      </c>
      <c r="C1136" s="12" t="str">
        <f t="shared" si="110"/>
        <v/>
      </c>
      <c r="D1136" s="27">
        <f t="shared" si="108"/>
        <v>0</v>
      </c>
      <c r="E1136" s="28"/>
      <c r="F1136" s="12" t="str">
        <f t="shared" si="111"/>
        <v/>
      </c>
      <c r="G1136" s="12" t="str">
        <f t="shared" si="112"/>
        <v/>
      </c>
      <c r="H1136" s="33" t="str">
        <f t="shared" si="113"/>
        <v/>
      </c>
    </row>
    <row r="1137" spans="1:8" x14ac:dyDescent="0.25">
      <c r="A1137" s="9" t="str">
        <f t="shared" si="109"/>
        <v/>
      </c>
      <c r="B1137" s="10" t="str">
        <f>IF($D$10="End of the Period",IF(A1137="","",IF(OR(payment_frequency="Weekly",payment_frequency="Bi-weekly",payment_frequency="Semi-monthly"),first_payment_date+A1137*VLOOKUP(payment_frequency,periodic_table,2,0),EDATE(first_payment_date,A1137*VLOOKUP(payment_frequency,periodic_table,2,0)))),IF(A1137="","",IF(OR(payment_frequency="Weekly",payment_frequency="Bi-weekly",payment_frequency="Semi-monthly"),first_payment_date+(A1137-1)*VLOOKUP(payment_frequency,periodic_table,2,0),EDATE(first_payment_date,(A1137-1)*VLOOKUP(payment_frequency,periodic_table,2,0)))))</f>
        <v/>
      </c>
      <c r="C1137" s="12" t="str">
        <f t="shared" si="110"/>
        <v/>
      </c>
      <c r="D1137" s="27">
        <f t="shared" si="108"/>
        <v>0</v>
      </c>
      <c r="E1137" s="28"/>
      <c r="F1137" s="12" t="str">
        <f t="shared" si="111"/>
        <v/>
      </c>
      <c r="G1137" s="12" t="str">
        <f t="shared" si="112"/>
        <v/>
      </c>
      <c r="H1137" s="33" t="str">
        <f t="shared" si="113"/>
        <v/>
      </c>
    </row>
    <row r="1138" spans="1:8" x14ac:dyDescent="0.25">
      <c r="A1138" s="9" t="str">
        <f t="shared" si="109"/>
        <v/>
      </c>
      <c r="B1138" s="10" t="str">
        <f>IF($D$10="End of the Period",IF(A1138="","",IF(OR(payment_frequency="Weekly",payment_frequency="Bi-weekly",payment_frequency="Semi-monthly"),first_payment_date+A1138*VLOOKUP(payment_frequency,periodic_table,2,0),EDATE(first_payment_date,A1138*VLOOKUP(payment_frequency,periodic_table,2,0)))),IF(A1138="","",IF(OR(payment_frequency="Weekly",payment_frequency="Bi-weekly",payment_frequency="Semi-monthly"),first_payment_date+(A1138-1)*VLOOKUP(payment_frequency,periodic_table,2,0),EDATE(first_payment_date,(A1138-1)*VLOOKUP(payment_frequency,periodic_table,2,0)))))</f>
        <v/>
      </c>
      <c r="C1138" s="12" t="str">
        <f t="shared" si="110"/>
        <v/>
      </c>
      <c r="D1138" s="27">
        <f t="shared" si="108"/>
        <v>0</v>
      </c>
      <c r="E1138" s="28"/>
      <c r="F1138" s="12" t="str">
        <f t="shared" si="111"/>
        <v/>
      </c>
      <c r="G1138" s="12" t="str">
        <f t="shared" si="112"/>
        <v/>
      </c>
      <c r="H1138" s="33" t="str">
        <f t="shared" si="113"/>
        <v/>
      </c>
    </row>
    <row r="1139" spans="1:8" x14ac:dyDescent="0.25">
      <c r="A1139" s="9" t="str">
        <f t="shared" si="109"/>
        <v/>
      </c>
      <c r="B1139" s="10" t="str">
        <f>IF($D$10="End of the Period",IF(A1139="","",IF(OR(payment_frequency="Weekly",payment_frequency="Bi-weekly",payment_frequency="Semi-monthly"),first_payment_date+A1139*VLOOKUP(payment_frequency,periodic_table,2,0),EDATE(first_payment_date,A1139*VLOOKUP(payment_frequency,periodic_table,2,0)))),IF(A1139="","",IF(OR(payment_frequency="Weekly",payment_frequency="Bi-weekly",payment_frequency="Semi-monthly"),first_payment_date+(A1139-1)*VLOOKUP(payment_frequency,periodic_table,2,0),EDATE(first_payment_date,(A1139-1)*VLOOKUP(payment_frequency,periodic_table,2,0)))))</f>
        <v/>
      </c>
      <c r="C1139" s="12" t="str">
        <f t="shared" si="110"/>
        <v/>
      </c>
      <c r="D1139" s="27">
        <f t="shared" si="108"/>
        <v>0</v>
      </c>
      <c r="E1139" s="28"/>
      <c r="F1139" s="12" t="str">
        <f t="shared" si="111"/>
        <v/>
      </c>
      <c r="G1139" s="12" t="str">
        <f t="shared" si="112"/>
        <v/>
      </c>
      <c r="H1139" s="33" t="str">
        <f t="shared" si="113"/>
        <v/>
      </c>
    </row>
    <row r="1140" spans="1:8" x14ac:dyDescent="0.25">
      <c r="A1140" s="9" t="str">
        <f t="shared" si="109"/>
        <v/>
      </c>
      <c r="B1140" s="10" t="str">
        <f>IF($D$10="End of the Period",IF(A1140="","",IF(OR(payment_frequency="Weekly",payment_frequency="Bi-weekly",payment_frequency="Semi-monthly"),first_payment_date+A1140*VLOOKUP(payment_frequency,periodic_table,2,0),EDATE(first_payment_date,A1140*VLOOKUP(payment_frequency,periodic_table,2,0)))),IF(A1140="","",IF(OR(payment_frequency="Weekly",payment_frequency="Bi-weekly",payment_frequency="Semi-monthly"),first_payment_date+(A1140-1)*VLOOKUP(payment_frequency,periodic_table,2,0),EDATE(first_payment_date,(A1140-1)*VLOOKUP(payment_frequency,periodic_table,2,0)))))</f>
        <v/>
      </c>
      <c r="C1140" s="12" t="str">
        <f t="shared" si="110"/>
        <v/>
      </c>
      <c r="D1140" s="27">
        <f t="shared" si="108"/>
        <v>0</v>
      </c>
      <c r="E1140" s="28"/>
      <c r="F1140" s="12" t="str">
        <f t="shared" si="111"/>
        <v/>
      </c>
      <c r="G1140" s="12" t="str">
        <f t="shared" si="112"/>
        <v/>
      </c>
      <c r="H1140" s="33" t="str">
        <f t="shared" si="113"/>
        <v/>
      </c>
    </row>
    <row r="1141" spans="1:8" x14ac:dyDescent="0.25">
      <c r="A1141" s="9" t="str">
        <f t="shared" si="109"/>
        <v/>
      </c>
      <c r="B1141" s="10" t="str">
        <f>IF($D$10="End of the Period",IF(A1141="","",IF(OR(payment_frequency="Weekly",payment_frequency="Bi-weekly",payment_frequency="Semi-monthly"),first_payment_date+A1141*VLOOKUP(payment_frequency,periodic_table,2,0),EDATE(first_payment_date,A1141*VLOOKUP(payment_frequency,periodic_table,2,0)))),IF(A1141="","",IF(OR(payment_frequency="Weekly",payment_frequency="Bi-weekly",payment_frequency="Semi-monthly"),first_payment_date+(A1141-1)*VLOOKUP(payment_frequency,periodic_table,2,0),EDATE(first_payment_date,(A1141-1)*VLOOKUP(payment_frequency,periodic_table,2,0)))))</f>
        <v/>
      </c>
      <c r="C1141" s="12" t="str">
        <f t="shared" si="110"/>
        <v/>
      </c>
      <c r="D1141" s="27">
        <f t="shared" si="108"/>
        <v>0</v>
      </c>
      <c r="E1141" s="28"/>
      <c r="F1141" s="12" t="str">
        <f t="shared" si="111"/>
        <v/>
      </c>
      <c r="G1141" s="12" t="str">
        <f t="shared" si="112"/>
        <v/>
      </c>
      <c r="H1141" s="33" t="str">
        <f t="shared" si="113"/>
        <v/>
      </c>
    </row>
    <row r="1142" spans="1:8" x14ac:dyDescent="0.25">
      <c r="A1142" s="9" t="str">
        <f t="shared" si="109"/>
        <v/>
      </c>
      <c r="B1142" s="10" t="str">
        <f>IF($D$10="End of the Period",IF(A1142="","",IF(OR(payment_frequency="Weekly",payment_frequency="Bi-weekly",payment_frequency="Semi-monthly"),first_payment_date+A1142*VLOOKUP(payment_frequency,periodic_table,2,0),EDATE(first_payment_date,A1142*VLOOKUP(payment_frequency,periodic_table,2,0)))),IF(A1142="","",IF(OR(payment_frequency="Weekly",payment_frequency="Bi-weekly",payment_frequency="Semi-monthly"),first_payment_date+(A1142-1)*VLOOKUP(payment_frequency,periodic_table,2,0),EDATE(first_payment_date,(A1142-1)*VLOOKUP(payment_frequency,periodic_table,2,0)))))</f>
        <v/>
      </c>
      <c r="C1142" s="12" t="str">
        <f t="shared" si="110"/>
        <v/>
      </c>
      <c r="D1142" s="27">
        <f t="shared" si="108"/>
        <v>0</v>
      </c>
      <c r="E1142" s="28"/>
      <c r="F1142" s="12" t="str">
        <f t="shared" si="111"/>
        <v/>
      </c>
      <c r="G1142" s="12" t="str">
        <f t="shared" si="112"/>
        <v/>
      </c>
      <c r="H1142" s="33" t="str">
        <f t="shared" si="113"/>
        <v/>
      </c>
    </row>
    <row r="1143" spans="1:8" x14ac:dyDescent="0.25">
      <c r="A1143" s="9" t="str">
        <f t="shared" si="109"/>
        <v/>
      </c>
      <c r="B1143" s="10" t="str">
        <f>IF($D$10="End of the Period",IF(A1143="","",IF(OR(payment_frequency="Weekly",payment_frequency="Bi-weekly",payment_frequency="Semi-monthly"),first_payment_date+A1143*VLOOKUP(payment_frequency,periodic_table,2,0),EDATE(first_payment_date,A1143*VLOOKUP(payment_frequency,periodic_table,2,0)))),IF(A1143="","",IF(OR(payment_frequency="Weekly",payment_frequency="Bi-weekly",payment_frequency="Semi-monthly"),first_payment_date+(A1143-1)*VLOOKUP(payment_frequency,periodic_table,2,0),EDATE(first_payment_date,(A1143-1)*VLOOKUP(payment_frequency,periodic_table,2,0)))))</f>
        <v/>
      </c>
      <c r="C1143" s="12" t="str">
        <f t="shared" si="110"/>
        <v/>
      </c>
      <c r="D1143" s="27">
        <f t="shared" si="108"/>
        <v>0</v>
      </c>
      <c r="E1143" s="28"/>
      <c r="F1143" s="12" t="str">
        <f t="shared" si="111"/>
        <v/>
      </c>
      <c r="G1143" s="12" t="str">
        <f t="shared" si="112"/>
        <v/>
      </c>
      <c r="H1143" s="33" t="str">
        <f t="shared" si="113"/>
        <v/>
      </c>
    </row>
    <row r="1144" spans="1:8" x14ac:dyDescent="0.25">
      <c r="A1144" s="9" t="str">
        <f t="shared" si="109"/>
        <v/>
      </c>
      <c r="B1144" s="10" t="str">
        <f>IF($D$10="End of the Period",IF(A1144="","",IF(OR(payment_frequency="Weekly",payment_frequency="Bi-weekly",payment_frequency="Semi-monthly"),first_payment_date+A1144*VLOOKUP(payment_frequency,periodic_table,2,0),EDATE(first_payment_date,A1144*VLOOKUP(payment_frequency,periodic_table,2,0)))),IF(A1144="","",IF(OR(payment_frequency="Weekly",payment_frequency="Bi-weekly",payment_frequency="Semi-monthly"),first_payment_date+(A1144-1)*VLOOKUP(payment_frequency,periodic_table,2,0),EDATE(first_payment_date,(A1144-1)*VLOOKUP(payment_frequency,periodic_table,2,0)))))</f>
        <v/>
      </c>
      <c r="C1144" s="12" t="str">
        <f t="shared" si="110"/>
        <v/>
      </c>
      <c r="D1144" s="27">
        <f t="shared" si="108"/>
        <v>0</v>
      </c>
      <c r="E1144" s="28"/>
      <c r="F1144" s="12" t="str">
        <f t="shared" si="111"/>
        <v/>
      </c>
      <c r="G1144" s="12" t="str">
        <f t="shared" si="112"/>
        <v/>
      </c>
      <c r="H1144" s="33" t="str">
        <f t="shared" si="113"/>
        <v/>
      </c>
    </row>
    <row r="1145" spans="1:8" x14ac:dyDescent="0.25">
      <c r="A1145" s="9" t="str">
        <f t="shared" si="109"/>
        <v/>
      </c>
      <c r="B1145" s="10" t="str">
        <f>IF($D$10="End of the Period",IF(A1145="","",IF(OR(payment_frequency="Weekly",payment_frequency="Bi-weekly",payment_frequency="Semi-monthly"),first_payment_date+A1145*VLOOKUP(payment_frequency,periodic_table,2,0),EDATE(first_payment_date,A1145*VLOOKUP(payment_frequency,periodic_table,2,0)))),IF(A1145="","",IF(OR(payment_frequency="Weekly",payment_frequency="Bi-weekly",payment_frequency="Semi-monthly"),first_payment_date+(A1145-1)*VLOOKUP(payment_frequency,periodic_table,2,0),EDATE(first_payment_date,(A1145-1)*VLOOKUP(payment_frequency,periodic_table,2,0)))))</f>
        <v/>
      </c>
      <c r="C1145" s="12" t="str">
        <f t="shared" si="110"/>
        <v/>
      </c>
      <c r="D1145" s="27">
        <f t="shared" si="108"/>
        <v>0</v>
      </c>
      <c r="E1145" s="28"/>
      <c r="F1145" s="12" t="str">
        <f t="shared" si="111"/>
        <v/>
      </c>
      <c r="G1145" s="12" t="str">
        <f t="shared" si="112"/>
        <v/>
      </c>
      <c r="H1145" s="33" t="str">
        <f t="shared" si="113"/>
        <v/>
      </c>
    </row>
    <row r="1146" spans="1:8" x14ac:dyDescent="0.25">
      <c r="A1146" s="9" t="str">
        <f t="shared" si="109"/>
        <v/>
      </c>
      <c r="B1146" s="10" t="str">
        <f>IF($D$10="End of the Period",IF(A1146="","",IF(OR(payment_frequency="Weekly",payment_frequency="Bi-weekly",payment_frequency="Semi-monthly"),first_payment_date+A1146*VLOOKUP(payment_frequency,periodic_table,2,0),EDATE(first_payment_date,A1146*VLOOKUP(payment_frequency,periodic_table,2,0)))),IF(A1146="","",IF(OR(payment_frequency="Weekly",payment_frequency="Bi-weekly",payment_frequency="Semi-monthly"),first_payment_date+(A1146-1)*VLOOKUP(payment_frequency,periodic_table,2,0),EDATE(first_payment_date,(A1146-1)*VLOOKUP(payment_frequency,periodic_table,2,0)))))</f>
        <v/>
      </c>
      <c r="C1146" s="12" t="str">
        <f t="shared" si="110"/>
        <v/>
      </c>
      <c r="D1146" s="27">
        <f t="shared" si="108"/>
        <v>0</v>
      </c>
      <c r="E1146" s="28"/>
      <c r="F1146" s="12" t="str">
        <f t="shared" si="111"/>
        <v/>
      </c>
      <c r="G1146" s="12" t="str">
        <f t="shared" si="112"/>
        <v/>
      </c>
      <c r="H1146" s="33" t="str">
        <f t="shared" si="113"/>
        <v/>
      </c>
    </row>
    <row r="1147" spans="1:8" x14ac:dyDescent="0.25">
      <c r="A1147" s="9" t="str">
        <f t="shared" si="109"/>
        <v/>
      </c>
      <c r="B1147" s="10" t="str">
        <f>IF($D$10="End of the Period",IF(A1147="","",IF(OR(payment_frequency="Weekly",payment_frequency="Bi-weekly",payment_frequency="Semi-monthly"),first_payment_date+A1147*VLOOKUP(payment_frequency,periodic_table,2,0),EDATE(first_payment_date,A1147*VLOOKUP(payment_frequency,periodic_table,2,0)))),IF(A1147="","",IF(OR(payment_frequency="Weekly",payment_frequency="Bi-weekly",payment_frequency="Semi-monthly"),first_payment_date+(A1147-1)*VLOOKUP(payment_frequency,periodic_table,2,0),EDATE(first_payment_date,(A1147-1)*VLOOKUP(payment_frequency,periodic_table,2,0)))))</f>
        <v/>
      </c>
      <c r="C1147" s="12" t="str">
        <f t="shared" si="110"/>
        <v/>
      </c>
      <c r="D1147" s="27">
        <f t="shared" si="108"/>
        <v>0</v>
      </c>
      <c r="E1147" s="28"/>
      <c r="F1147" s="12" t="str">
        <f t="shared" si="111"/>
        <v/>
      </c>
      <c r="G1147" s="12" t="str">
        <f t="shared" si="112"/>
        <v/>
      </c>
      <c r="H1147" s="33" t="str">
        <f t="shared" si="113"/>
        <v/>
      </c>
    </row>
    <row r="1148" spans="1:8" x14ac:dyDescent="0.25">
      <c r="A1148" s="9" t="str">
        <f t="shared" si="109"/>
        <v/>
      </c>
      <c r="B1148" s="10" t="str">
        <f>IF($D$10="End of the Period",IF(A1148="","",IF(OR(payment_frequency="Weekly",payment_frequency="Bi-weekly",payment_frequency="Semi-monthly"),first_payment_date+A1148*VLOOKUP(payment_frequency,periodic_table,2,0),EDATE(first_payment_date,A1148*VLOOKUP(payment_frequency,periodic_table,2,0)))),IF(A1148="","",IF(OR(payment_frequency="Weekly",payment_frequency="Bi-weekly",payment_frequency="Semi-monthly"),first_payment_date+(A1148-1)*VLOOKUP(payment_frequency,periodic_table,2,0),EDATE(first_payment_date,(A1148-1)*VLOOKUP(payment_frequency,periodic_table,2,0)))))</f>
        <v/>
      </c>
      <c r="C1148" s="12" t="str">
        <f t="shared" si="110"/>
        <v/>
      </c>
      <c r="D1148" s="27">
        <f t="shared" si="108"/>
        <v>0</v>
      </c>
      <c r="E1148" s="28"/>
      <c r="F1148" s="12" t="str">
        <f t="shared" si="111"/>
        <v/>
      </c>
      <c r="G1148" s="12" t="str">
        <f t="shared" si="112"/>
        <v/>
      </c>
      <c r="H1148" s="33" t="str">
        <f t="shared" si="113"/>
        <v/>
      </c>
    </row>
    <row r="1149" spans="1:8" x14ac:dyDescent="0.25">
      <c r="A1149" s="9" t="str">
        <f t="shared" si="109"/>
        <v/>
      </c>
      <c r="B1149" s="10" t="str">
        <f>IF($D$10="End of the Period",IF(A1149="","",IF(OR(payment_frequency="Weekly",payment_frequency="Bi-weekly",payment_frequency="Semi-monthly"),first_payment_date+A1149*VLOOKUP(payment_frequency,periodic_table,2,0),EDATE(first_payment_date,A1149*VLOOKUP(payment_frequency,periodic_table,2,0)))),IF(A1149="","",IF(OR(payment_frequency="Weekly",payment_frequency="Bi-weekly",payment_frequency="Semi-monthly"),first_payment_date+(A1149-1)*VLOOKUP(payment_frequency,periodic_table,2,0),EDATE(first_payment_date,(A1149-1)*VLOOKUP(payment_frequency,periodic_table,2,0)))))</f>
        <v/>
      </c>
      <c r="C1149" s="12" t="str">
        <f t="shared" si="110"/>
        <v/>
      </c>
      <c r="D1149" s="27">
        <f t="shared" si="108"/>
        <v>0</v>
      </c>
      <c r="E1149" s="28"/>
      <c r="F1149" s="12" t="str">
        <f t="shared" si="111"/>
        <v/>
      </c>
      <c r="G1149" s="12" t="str">
        <f t="shared" si="112"/>
        <v/>
      </c>
      <c r="H1149" s="33" t="str">
        <f t="shared" si="113"/>
        <v/>
      </c>
    </row>
    <row r="1150" spans="1:8" x14ac:dyDescent="0.25">
      <c r="A1150" s="9" t="str">
        <f t="shared" si="109"/>
        <v/>
      </c>
      <c r="B1150" s="10" t="str">
        <f>IF($D$10="End of the Period",IF(A1150="","",IF(OR(payment_frequency="Weekly",payment_frequency="Bi-weekly",payment_frequency="Semi-monthly"),first_payment_date+A1150*VLOOKUP(payment_frequency,periodic_table,2,0),EDATE(first_payment_date,A1150*VLOOKUP(payment_frequency,periodic_table,2,0)))),IF(A1150="","",IF(OR(payment_frequency="Weekly",payment_frequency="Bi-weekly",payment_frequency="Semi-monthly"),first_payment_date+(A1150-1)*VLOOKUP(payment_frequency,periodic_table,2,0),EDATE(first_payment_date,(A1150-1)*VLOOKUP(payment_frequency,periodic_table,2,0)))))</f>
        <v/>
      </c>
      <c r="C1150" s="12" t="str">
        <f t="shared" si="110"/>
        <v/>
      </c>
      <c r="D1150" s="27">
        <f t="shared" si="108"/>
        <v>0</v>
      </c>
      <c r="E1150" s="28"/>
      <c r="F1150" s="12" t="str">
        <f t="shared" si="111"/>
        <v/>
      </c>
      <c r="G1150" s="12" t="str">
        <f t="shared" si="112"/>
        <v/>
      </c>
      <c r="H1150" s="33" t="str">
        <f t="shared" si="113"/>
        <v/>
      </c>
    </row>
    <row r="1151" spans="1:8" x14ac:dyDescent="0.25">
      <c r="A1151" s="9" t="str">
        <f t="shared" si="109"/>
        <v/>
      </c>
      <c r="B1151" s="10" t="str">
        <f>IF($D$10="End of the Period",IF(A1151="","",IF(OR(payment_frequency="Weekly",payment_frequency="Bi-weekly",payment_frequency="Semi-monthly"),first_payment_date+A1151*VLOOKUP(payment_frequency,periodic_table,2,0),EDATE(first_payment_date,A1151*VLOOKUP(payment_frequency,periodic_table,2,0)))),IF(A1151="","",IF(OR(payment_frequency="Weekly",payment_frequency="Bi-weekly",payment_frequency="Semi-monthly"),first_payment_date+(A1151-1)*VLOOKUP(payment_frequency,periodic_table,2,0),EDATE(first_payment_date,(A1151-1)*VLOOKUP(payment_frequency,periodic_table,2,0)))))</f>
        <v/>
      </c>
      <c r="C1151" s="12" t="str">
        <f t="shared" si="110"/>
        <v/>
      </c>
      <c r="D1151" s="27">
        <f t="shared" si="108"/>
        <v>0</v>
      </c>
      <c r="E1151" s="28"/>
      <c r="F1151" s="12" t="str">
        <f t="shared" si="111"/>
        <v/>
      </c>
      <c r="G1151" s="12" t="str">
        <f t="shared" si="112"/>
        <v/>
      </c>
      <c r="H1151" s="33" t="str">
        <f t="shared" si="113"/>
        <v/>
      </c>
    </row>
    <row r="1152" spans="1:8" x14ac:dyDescent="0.25">
      <c r="A1152" s="9" t="str">
        <f t="shared" si="109"/>
        <v/>
      </c>
      <c r="B1152" s="10" t="str">
        <f>IF($D$10="End of the Period",IF(A1152="","",IF(OR(payment_frequency="Weekly",payment_frequency="Bi-weekly",payment_frequency="Semi-monthly"),first_payment_date+A1152*VLOOKUP(payment_frequency,periodic_table,2,0),EDATE(first_payment_date,A1152*VLOOKUP(payment_frequency,periodic_table,2,0)))),IF(A1152="","",IF(OR(payment_frequency="Weekly",payment_frequency="Bi-weekly",payment_frequency="Semi-monthly"),first_payment_date+(A1152-1)*VLOOKUP(payment_frequency,periodic_table,2,0),EDATE(first_payment_date,(A1152-1)*VLOOKUP(payment_frequency,periodic_table,2,0)))))</f>
        <v/>
      </c>
      <c r="C1152" s="12" t="str">
        <f t="shared" si="110"/>
        <v/>
      </c>
      <c r="D1152" s="27">
        <f t="shared" si="108"/>
        <v>0</v>
      </c>
      <c r="E1152" s="28"/>
      <c r="F1152" s="12" t="str">
        <f t="shared" si="111"/>
        <v/>
      </c>
      <c r="G1152" s="12" t="str">
        <f t="shared" si="112"/>
        <v/>
      </c>
      <c r="H1152" s="33" t="str">
        <f t="shared" si="113"/>
        <v/>
      </c>
    </row>
    <row r="1153" spans="1:8" x14ac:dyDescent="0.25">
      <c r="A1153" s="9" t="str">
        <f t="shared" si="109"/>
        <v/>
      </c>
      <c r="B1153" s="10" t="str">
        <f>IF($D$10="End of the Period",IF(A1153="","",IF(OR(payment_frequency="Weekly",payment_frequency="Bi-weekly",payment_frequency="Semi-monthly"),first_payment_date+A1153*VLOOKUP(payment_frequency,periodic_table,2,0),EDATE(first_payment_date,A1153*VLOOKUP(payment_frequency,periodic_table,2,0)))),IF(A1153="","",IF(OR(payment_frequency="Weekly",payment_frequency="Bi-weekly",payment_frequency="Semi-monthly"),first_payment_date+(A1153-1)*VLOOKUP(payment_frequency,periodic_table,2,0),EDATE(first_payment_date,(A1153-1)*VLOOKUP(payment_frequency,periodic_table,2,0)))))</f>
        <v/>
      </c>
      <c r="C1153" s="12" t="str">
        <f t="shared" si="110"/>
        <v/>
      </c>
      <c r="D1153" s="27">
        <f t="shared" si="108"/>
        <v>0</v>
      </c>
      <c r="E1153" s="28"/>
      <c r="F1153" s="12" t="str">
        <f t="shared" si="111"/>
        <v/>
      </c>
      <c r="G1153" s="12" t="str">
        <f t="shared" si="112"/>
        <v/>
      </c>
      <c r="H1153" s="33" t="str">
        <f t="shared" si="113"/>
        <v/>
      </c>
    </row>
    <row r="1154" spans="1:8" x14ac:dyDescent="0.25">
      <c r="A1154" s="9" t="str">
        <f t="shared" si="109"/>
        <v/>
      </c>
      <c r="B1154" s="10" t="str">
        <f>IF($D$10="End of the Period",IF(A1154="","",IF(OR(payment_frequency="Weekly",payment_frequency="Bi-weekly",payment_frequency="Semi-monthly"),first_payment_date+A1154*VLOOKUP(payment_frequency,periodic_table,2,0),EDATE(first_payment_date,A1154*VLOOKUP(payment_frequency,periodic_table,2,0)))),IF(A1154="","",IF(OR(payment_frequency="Weekly",payment_frequency="Bi-weekly",payment_frequency="Semi-monthly"),first_payment_date+(A1154-1)*VLOOKUP(payment_frequency,periodic_table,2,0),EDATE(first_payment_date,(A1154-1)*VLOOKUP(payment_frequency,periodic_table,2,0)))))</f>
        <v/>
      </c>
      <c r="C1154" s="12" t="str">
        <f t="shared" si="110"/>
        <v/>
      </c>
      <c r="D1154" s="27">
        <f t="shared" si="108"/>
        <v>0</v>
      </c>
      <c r="E1154" s="28"/>
      <c r="F1154" s="12" t="str">
        <f t="shared" si="111"/>
        <v/>
      </c>
      <c r="G1154" s="12" t="str">
        <f t="shared" si="112"/>
        <v/>
      </c>
      <c r="H1154" s="33" t="str">
        <f t="shared" si="113"/>
        <v/>
      </c>
    </row>
    <row r="1155" spans="1:8" x14ac:dyDescent="0.25">
      <c r="A1155" s="9" t="str">
        <f t="shared" si="109"/>
        <v/>
      </c>
      <c r="B1155" s="10" t="str">
        <f>IF($D$10="End of the Period",IF(A1155="","",IF(OR(payment_frequency="Weekly",payment_frequency="Bi-weekly",payment_frequency="Semi-monthly"),first_payment_date+A1155*VLOOKUP(payment_frequency,periodic_table,2,0),EDATE(first_payment_date,A1155*VLOOKUP(payment_frequency,periodic_table,2,0)))),IF(A1155="","",IF(OR(payment_frequency="Weekly",payment_frequency="Bi-weekly",payment_frequency="Semi-monthly"),first_payment_date+(A1155-1)*VLOOKUP(payment_frequency,periodic_table,2,0),EDATE(first_payment_date,(A1155-1)*VLOOKUP(payment_frequency,periodic_table,2,0)))))</f>
        <v/>
      </c>
      <c r="C1155" s="12" t="str">
        <f t="shared" si="110"/>
        <v/>
      </c>
      <c r="D1155" s="27">
        <f t="shared" si="108"/>
        <v>0</v>
      </c>
      <c r="E1155" s="28"/>
      <c r="F1155" s="12" t="str">
        <f t="shared" si="111"/>
        <v/>
      </c>
      <c r="G1155" s="12" t="str">
        <f t="shared" si="112"/>
        <v/>
      </c>
      <c r="H1155" s="33" t="str">
        <f t="shared" si="113"/>
        <v/>
      </c>
    </row>
    <row r="1156" spans="1:8" x14ac:dyDescent="0.25">
      <c r="A1156" s="9" t="str">
        <f t="shared" si="109"/>
        <v/>
      </c>
      <c r="B1156" s="10" t="str">
        <f>IF($D$10="End of the Period",IF(A1156="","",IF(OR(payment_frequency="Weekly",payment_frequency="Bi-weekly",payment_frequency="Semi-monthly"),first_payment_date+A1156*VLOOKUP(payment_frequency,periodic_table,2,0),EDATE(first_payment_date,A1156*VLOOKUP(payment_frequency,periodic_table,2,0)))),IF(A1156="","",IF(OR(payment_frequency="Weekly",payment_frequency="Bi-weekly",payment_frequency="Semi-monthly"),first_payment_date+(A1156-1)*VLOOKUP(payment_frequency,periodic_table,2,0),EDATE(first_payment_date,(A1156-1)*VLOOKUP(payment_frequency,periodic_table,2,0)))))</f>
        <v/>
      </c>
      <c r="C1156" s="12" t="str">
        <f t="shared" si="110"/>
        <v/>
      </c>
      <c r="D1156" s="27">
        <f t="shared" si="108"/>
        <v>0</v>
      </c>
      <c r="E1156" s="28"/>
      <c r="F1156" s="12" t="str">
        <f t="shared" si="111"/>
        <v/>
      </c>
      <c r="G1156" s="12" t="str">
        <f t="shared" si="112"/>
        <v/>
      </c>
      <c r="H1156" s="33" t="str">
        <f t="shared" si="113"/>
        <v/>
      </c>
    </row>
    <row r="1157" spans="1:8" x14ac:dyDescent="0.25">
      <c r="A1157" s="9" t="str">
        <f t="shared" si="109"/>
        <v/>
      </c>
      <c r="B1157" s="10" t="str">
        <f>IF($D$10="End of the Period",IF(A1157="","",IF(OR(payment_frequency="Weekly",payment_frequency="Bi-weekly",payment_frequency="Semi-monthly"),first_payment_date+A1157*VLOOKUP(payment_frequency,periodic_table,2,0),EDATE(first_payment_date,A1157*VLOOKUP(payment_frequency,periodic_table,2,0)))),IF(A1157="","",IF(OR(payment_frequency="Weekly",payment_frequency="Bi-weekly",payment_frequency="Semi-monthly"),first_payment_date+(A1157-1)*VLOOKUP(payment_frequency,periodic_table,2,0),EDATE(first_payment_date,(A1157-1)*VLOOKUP(payment_frequency,periodic_table,2,0)))))</f>
        <v/>
      </c>
      <c r="C1157" s="12" t="str">
        <f t="shared" si="110"/>
        <v/>
      </c>
      <c r="D1157" s="27">
        <f t="shared" si="108"/>
        <v>0</v>
      </c>
      <c r="E1157" s="28"/>
      <c r="F1157" s="12" t="str">
        <f t="shared" si="111"/>
        <v/>
      </c>
      <c r="G1157" s="12" t="str">
        <f t="shared" si="112"/>
        <v/>
      </c>
      <c r="H1157" s="33" t="str">
        <f t="shared" si="113"/>
        <v/>
      </c>
    </row>
    <row r="1158" spans="1:8" x14ac:dyDescent="0.25">
      <c r="A1158" s="9" t="str">
        <f t="shared" si="109"/>
        <v/>
      </c>
      <c r="B1158" s="10" t="str">
        <f>IF($D$10="End of the Period",IF(A1158="","",IF(OR(payment_frequency="Weekly",payment_frequency="Bi-weekly",payment_frequency="Semi-monthly"),first_payment_date+A1158*VLOOKUP(payment_frequency,periodic_table,2,0),EDATE(first_payment_date,A1158*VLOOKUP(payment_frequency,periodic_table,2,0)))),IF(A1158="","",IF(OR(payment_frequency="Weekly",payment_frequency="Bi-weekly",payment_frequency="Semi-monthly"),first_payment_date+(A1158-1)*VLOOKUP(payment_frequency,periodic_table,2,0),EDATE(first_payment_date,(A1158-1)*VLOOKUP(payment_frequency,periodic_table,2,0)))))</f>
        <v/>
      </c>
      <c r="C1158" s="12" t="str">
        <f t="shared" si="110"/>
        <v/>
      </c>
      <c r="D1158" s="27">
        <f t="shared" si="108"/>
        <v>0</v>
      </c>
      <c r="E1158" s="28"/>
      <c r="F1158" s="12" t="str">
        <f t="shared" si="111"/>
        <v/>
      </c>
      <c r="G1158" s="12" t="str">
        <f t="shared" si="112"/>
        <v/>
      </c>
      <c r="H1158" s="33" t="str">
        <f t="shared" si="113"/>
        <v/>
      </c>
    </row>
    <row r="1159" spans="1:8" x14ac:dyDescent="0.25">
      <c r="A1159" s="9" t="str">
        <f t="shared" si="109"/>
        <v/>
      </c>
      <c r="B1159" s="10" t="str">
        <f>IF($D$10="End of the Period",IF(A1159="","",IF(OR(payment_frequency="Weekly",payment_frequency="Bi-weekly",payment_frequency="Semi-monthly"),first_payment_date+A1159*VLOOKUP(payment_frequency,periodic_table,2,0),EDATE(first_payment_date,A1159*VLOOKUP(payment_frequency,periodic_table,2,0)))),IF(A1159="","",IF(OR(payment_frequency="Weekly",payment_frequency="Bi-weekly",payment_frequency="Semi-monthly"),first_payment_date+(A1159-1)*VLOOKUP(payment_frequency,periodic_table,2,0),EDATE(first_payment_date,(A1159-1)*VLOOKUP(payment_frequency,periodic_table,2,0)))))</f>
        <v/>
      </c>
      <c r="C1159" s="12" t="str">
        <f t="shared" si="110"/>
        <v/>
      </c>
      <c r="D1159" s="27">
        <f t="shared" si="108"/>
        <v>0</v>
      </c>
      <c r="E1159" s="28"/>
      <c r="F1159" s="12" t="str">
        <f t="shared" si="111"/>
        <v/>
      </c>
      <c r="G1159" s="12" t="str">
        <f t="shared" si="112"/>
        <v/>
      </c>
      <c r="H1159" s="33" t="str">
        <f t="shared" si="113"/>
        <v/>
      </c>
    </row>
    <row r="1160" spans="1:8" x14ac:dyDescent="0.25">
      <c r="A1160" s="9" t="str">
        <f t="shared" si="109"/>
        <v/>
      </c>
      <c r="B1160" s="10" t="str">
        <f>IF($D$10="End of the Period",IF(A1160="","",IF(OR(payment_frequency="Weekly",payment_frequency="Bi-weekly",payment_frequency="Semi-monthly"),first_payment_date+A1160*VLOOKUP(payment_frequency,periodic_table,2,0),EDATE(first_payment_date,A1160*VLOOKUP(payment_frequency,periodic_table,2,0)))),IF(A1160="","",IF(OR(payment_frequency="Weekly",payment_frequency="Bi-weekly",payment_frequency="Semi-monthly"),first_payment_date+(A1160-1)*VLOOKUP(payment_frequency,periodic_table,2,0),EDATE(first_payment_date,(A1160-1)*VLOOKUP(payment_frequency,periodic_table,2,0)))))</f>
        <v/>
      </c>
      <c r="C1160" s="12" t="str">
        <f t="shared" si="110"/>
        <v/>
      </c>
      <c r="D1160" s="27">
        <f t="shared" si="108"/>
        <v>0</v>
      </c>
      <c r="E1160" s="28"/>
      <c r="F1160" s="12" t="str">
        <f t="shared" si="111"/>
        <v/>
      </c>
      <c r="G1160" s="12" t="str">
        <f t="shared" si="112"/>
        <v/>
      </c>
      <c r="H1160" s="33" t="str">
        <f t="shared" si="113"/>
        <v/>
      </c>
    </row>
    <row r="1161" spans="1:8" x14ac:dyDescent="0.25">
      <c r="A1161" s="9" t="str">
        <f t="shared" si="109"/>
        <v/>
      </c>
      <c r="B1161" s="10" t="str">
        <f>IF($D$10="End of the Period",IF(A1161="","",IF(OR(payment_frequency="Weekly",payment_frequency="Bi-weekly",payment_frequency="Semi-monthly"),first_payment_date+A1161*VLOOKUP(payment_frequency,periodic_table,2,0),EDATE(first_payment_date,A1161*VLOOKUP(payment_frequency,periodic_table,2,0)))),IF(A1161="","",IF(OR(payment_frequency="Weekly",payment_frequency="Bi-weekly",payment_frequency="Semi-monthly"),first_payment_date+(A1161-1)*VLOOKUP(payment_frequency,periodic_table,2,0),EDATE(first_payment_date,(A1161-1)*VLOOKUP(payment_frequency,periodic_table,2,0)))))</f>
        <v/>
      </c>
      <c r="C1161" s="12" t="str">
        <f t="shared" si="110"/>
        <v/>
      </c>
      <c r="D1161" s="27">
        <f t="shared" si="108"/>
        <v>0</v>
      </c>
      <c r="E1161" s="28"/>
      <c r="F1161" s="12" t="str">
        <f t="shared" si="111"/>
        <v/>
      </c>
      <c r="G1161" s="12" t="str">
        <f t="shared" si="112"/>
        <v/>
      </c>
      <c r="H1161" s="33" t="str">
        <f t="shared" si="113"/>
        <v/>
      </c>
    </row>
    <row r="1162" spans="1:8" x14ac:dyDescent="0.25">
      <c r="A1162" s="9" t="str">
        <f t="shared" si="109"/>
        <v/>
      </c>
      <c r="B1162" s="10" t="str">
        <f>IF($D$10="End of the Period",IF(A1162="","",IF(OR(payment_frequency="Weekly",payment_frequency="Bi-weekly",payment_frequency="Semi-monthly"),first_payment_date+A1162*VLOOKUP(payment_frequency,periodic_table,2,0),EDATE(first_payment_date,A1162*VLOOKUP(payment_frequency,periodic_table,2,0)))),IF(A1162="","",IF(OR(payment_frequency="Weekly",payment_frequency="Bi-weekly",payment_frequency="Semi-monthly"),first_payment_date+(A1162-1)*VLOOKUP(payment_frequency,periodic_table,2,0),EDATE(first_payment_date,(A1162-1)*VLOOKUP(payment_frequency,periodic_table,2,0)))))</f>
        <v/>
      </c>
      <c r="C1162" s="12" t="str">
        <f t="shared" si="110"/>
        <v/>
      </c>
      <c r="D1162" s="27">
        <f t="shared" si="108"/>
        <v>0</v>
      </c>
      <c r="E1162" s="28"/>
      <c r="F1162" s="12" t="str">
        <f t="shared" si="111"/>
        <v/>
      </c>
      <c r="G1162" s="12" t="str">
        <f t="shared" si="112"/>
        <v/>
      </c>
      <c r="H1162" s="33" t="str">
        <f t="shared" si="113"/>
        <v/>
      </c>
    </row>
    <row r="1163" spans="1:8" x14ac:dyDescent="0.25">
      <c r="A1163" s="9" t="str">
        <f t="shared" si="109"/>
        <v/>
      </c>
      <c r="B1163" s="10" t="str">
        <f>IF($D$10="End of the Period",IF(A1163="","",IF(OR(payment_frequency="Weekly",payment_frequency="Bi-weekly",payment_frequency="Semi-monthly"),first_payment_date+A1163*VLOOKUP(payment_frequency,periodic_table,2,0),EDATE(first_payment_date,A1163*VLOOKUP(payment_frequency,periodic_table,2,0)))),IF(A1163="","",IF(OR(payment_frequency="Weekly",payment_frequency="Bi-weekly",payment_frequency="Semi-monthly"),first_payment_date+(A1163-1)*VLOOKUP(payment_frequency,periodic_table,2,0),EDATE(first_payment_date,(A1163-1)*VLOOKUP(payment_frequency,periodic_table,2,0)))))</f>
        <v/>
      </c>
      <c r="C1163" s="12" t="str">
        <f t="shared" si="110"/>
        <v/>
      </c>
      <c r="D1163" s="27">
        <f t="shared" si="108"/>
        <v>0</v>
      </c>
      <c r="E1163" s="28"/>
      <c r="F1163" s="12" t="str">
        <f t="shared" si="111"/>
        <v/>
      </c>
      <c r="G1163" s="12" t="str">
        <f t="shared" si="112"/>
        <v/>
      </c>
      <c r="H1163" s="33" t="str">
        <f t="shared" si="113"/>
        <v/>
      </c>
    </row>
    <row r="1164" spans="1:8" x14ac:dyDescent="0.25">
      <c r="A1164" s="9" t="str">
        <f t="shared" si="109"/>
        <v/>
      </c>
      <c r="B1164" s="10" t="str">
        <f>IF($D$10="End of the Period",IF(A1164="","",IF(OR(payment_frequency="Weekly",payment_frequency="Bi-weekly",payment_frequency="Semi-monthly"),first_payment_date+A1164*VLOOKUP(payment_frequency,periodic_table,2,0),EDATE(first_payment_date,A1164*VLOOKUP(payment_frequency,periodic_table,2,0)))),IF(A1164="","",IF(OR(payment_frequency="Weekly",payment_frequency="Bi-weekly",payment_frequency="Semi-monthly"),first_payment_date+(A1164-1)*VLOOKUP(payment_frequency,periodic_table,2,0),EDATE(first_payment_date,(A1164-1)*VLOOKUP(payment_frequency,periodic_table,2,0)))))</f>
        <v/>
      </c>
      <c r="C1164" s="12" t="str">
        <f t="shared" si="110"/>
        <v/>
      </c>
      <c r="D1164" s="27">
        <f t="shared" si="108"/>
        <v>0</v>
      </c>
      <c r="E1164" s="28"/>
      <c r="F1164" s="12" t="str">
        <f t="shared" si="111"/>
        <v/>
      </c>
      <c r="G1164" s="12" t="str">
        <f t="shared" si="112"/>
        <v/>
      </c>
      <c r="H1164" s="33" t="str">
        <f t="shared" si="113"/>
        <v/>
      </c>
    </row>
    <row r="1165" spans="1:8" x14ac:dyDescent="0.25">
      <c r="A1165" s="9" t="str">
        <f t="shared" si="109"/>
        <v/>
      </c>
      <c r="B1165" s="10" t="str">
        <f>IF($D$10="End of the Period",IF(A1165="","",IF(OR(payment_frequency="Weekly",payment_frequency="Bi-weekly",payment_frequency="Semi-monthly"),first_payment_date+A1165*VLOOKUP(payment_frequency,periodic_table,2,0),EDATE(first_payment_date,A1165*VLOOKUP(payment_frequency,periodic_table,2,0)))),IF(A1165="","",IF(OR(payment_frequency="Weekly",payment_frequency="Bi-weekly",payment_frequency="Semi-monthly"),first_payment_date+(A1165-1)*VLOOKUP(payment_frequency,periodic_table,2,0),EDATE(first_payment_date,(A1165-1)*VLOOKUP(payment_frequency,periodic_table,2,0)))))</f>
        <v/>
      </c>
      <c r="C1165" s="12" t="str">
        <f t="shared" si="110"/>
        <v/>
      </c>
      <c r="D1165" s="27">
        <f t="shared" si="108"/>
        <v>0</v>
      </c>
      <c r="E1165" s="28"/>
      <c r="F1165" s="12" t="str">
        <f t="shared" si="111"/>
        <v/>
      </c>
      <c r="G1165" s="12" t="str">
        <f t="shared" si="112"/>
        <v/>
      </c>
      <c r="H1165" s="33" t="str">
        <f t="shared" si="113"/>
        <v/>
      </c>
    </row>
    <row r="1166" spans="1:8" x14ac:dyDescent="0.25">
      <c r="A1166" s="9" t="str">
        <f t="shared" si="109"/>
        <v/>
      </c>
      <c r="B1166" s="10" t="str">
        <f>IF($D$10="End of the Period",IF(A1166="","",IF(OR(payment_frequency="Weekly",payment_frequency="Bi-weekly",payment_frequency="Semi-monthly"),first_payment_date+A1166*VLOOKUP(payment_frequency,periodic_table,2,0),EDATE(first_payment_date,A1166*VLOOKUP(payment_frequency,periodic_table,2,0)))),IF(A1166="","",IF(OR(payment_frequency="Weekly",payment_frequency="Bi-weekly",payment_frequency="Semi-monthly"),first_payment_date+(A1166-1)*VLOOKUP(payment_frequency,periodic_table,2,0),EDATE(first_payment_date,(A1166-1)*VLOOKUP(payment_frequency,periodic_table,2,0)))))</f>
        <v/>
      </c>
      <c r="C1166" s="12" t="str">
        <f t="shared" si="110"/>
        <v/>
      </c>
      <c r="D1166" s="27">
        <f t="shared" si="108"/>
        <v>0</v>
      </c>
      <c r="E1166" s="28"/>
      <c r="F1166" s="12" t="str">
        <f t="shared" si="111"/>
        <v/>
      </c>
      <c r="G1166" s="12" t="str">
        <f t="shared" si="112"/>
        <v/>
      </c>
      <c r="H1166" s="33" t="str">
        <f t="shared" si="113"/>
        <v/>
      </c>
    </row>
    <row r="1167" spans="1:8" x14ac:dyDescent="0.25">
      <c r="A1167" s="9" t="str">
        <f t="shared" si="109"/>
        <v/>
      </c>
      <c r="B1167" s="10" t="str">
        <f>IF($D$10="End of the Period",IF(A1167="","",IF(OR(payment_frequency="Weekly",payment_frequency="Bi-weekly",payment_frequency="Semi-monthly"),first_payment_date+A1167*VLOOKUP(payment_frequency,periodic_table,2,0),EDATE(first_payment_date,A1167*VLOOKUP(payment_frequency,periodic_table,2,0)))),IF(A1167="","",IF(OR(payment_frequency="Weekly",payment_frequency="Bi-weekly",payment_frequency="Semi-monthly"),first_payment_date+(A1167-1)*VLOOKUP(payment_frequency,periodic_table,2,0),EDATE(first_payment_date,(A1167-1)*VLOOKUP(payment_frequency,periodic_table,2,0)))))</f>
        <v/>
      </c>
      <c r="C1167" s="12" t="str">
        <f t="shared" si="110"/>
        <v/>
      </c>
      <c r="D1167" s="27">
        <f t="shared" si="108"/>
        <v>0</v>
      </c>
      <c r="E1167" s="28"/>
      <c r="F1167" s="12" t="str">
        <f t="shared" si="111"/>
        <v/>
      </c>
      <c r="G1167" s="12" t="str">
        <f t="shared" si="112"/>
        <v/>
      </c>
      <c r="H1167" s="33" t="str">
        <f t="shared" si="113"/>
        <v/>
      </c>
    </row>
    <row r="1168" spans="1:8" x14ac:dyDescent="0.25">
      <c r="A1168" s="9" t="str">
        <f t="shared" si="109"/>
        <v/>
      </c>
      <c r="B1168" s="10" t="str">
        <f>IF($D$10="End of the Period",IF(A1168="","",IF(OR(payment_frequency="Weekly",payment_frequency="Bi-weekly",payment_frequency="Semi-monthly"),first_payment_date+A1168*VLOOKUP(payment_frequency,periodic_table,2,0),EDATE(first_payment_date,A1168*VLOOKUP(payment_frequency,periodic_table,2,0)))),IF(A1168="","",IF(OR(payment_frequency="Weekly",payment_frequency="Bi-weekly",payment_frequency="Semi-monthly"),first_payment_date+(A1168-1)*VLOOKUP(payment_frequency,periodic_table,2,0),EDATE(first_payment_date,(A1168-1)*VLOOKUP(payment_frequency,periodic_table,2,0)))))</f>
        <v/>
      </c>
      <c r="C1168" s="12" t="str">
        <f t="shared" si="110"/>
        <v/>
      </c>
      <c r="D1168" s="27">
        <f t="shared" si="108"/>
        <v>0</v>
      </c>
      <c r="E1168" s="28"/>
      <c r="F1168" s="12" t="str">
        <f t="shared" si="111"/>
        <v/>
      </c>
      <c r="G1168" s="12" t="str">
        <f t="shared" si="112"/>
        <v/>
      </c>
      <c r="H1168" s="33" t="str">
        <f t="shared" si="113"/>
        <v/>
      </c>
    </row>
    <row r="1169" spans="1:8" x14ac:dyDescent="0.25">
      <c r="A1169" s="9" t="str">
        <f t="shared" si="109"/>
        <v/>
      </c>
      <c r="B1169" s="10" t="str">
        <f>IF($D$10="End of the Period",IF(A1169="","",IF(OR(payment_frequency="Weekly",payment_frequency="Bi-weekly",payment_frequency="Semi-monthly"),first_payment_date+A1169*VLOOKUP(payment_frequency,periodic_table,2,0),EDATE(first_payment_date,A1169*VLOOKUP(payment_frequency,periodic_table,2,0)))),IF(A1169="","",IF(OR(payment_frequency="Weekly",payment_frequency="Bi-weekly",payment_frequency="Semi-monthly"),first_payment_date+(A1169-1)*VLOOKUP(payment_frequency,periodic_table,2,0),EDATE(first_payment_date,(A1169-1)*VLOOKUP(payment_frequency,periodic_table,2,0)))))</f>
        <v/>
      </c>
      <c r="C1169" s="12" t="str">
        <f t="shared" si="110"/>
        <v/>
      </c>
      <c r="D1169" s="27">
        <f t="shared" si="108"/>
        <v>0</v>
      </c>
      <c r="E1169" s="28"/>
      <c r="F1169" s="12" t="str">
        <f t="shared" si="111"/>
        <v/>
      </c>
      <c r="G1169" s="12" t="str">
        <f t="shared" si="112"/>
        <v/>
      </c>
      <c r="H1169" s="33" t="str">
        <f t="shared" si="113"/>
        <v/>
      </c>
    </row>
    <row r="1170" spans="1:8" x14ac:dyDescent="0.25">
      <c r="A1170" s="9" t="str">
        <f t="shared" si="109"/>
        <v/>
      </c>
      <c r="B1170" s="10" t="str">
        <f>IF($D$10="End of the Period",IF(A1170="","",IF(OR(payment_frequency="Weekly",payment_frequency="Bi-weekly",payment_frequency="Semi-monthly"),first_payment_date+A1170*VLOOKUP(payment_frequency,periodic_table,2,0),EDATE(first_payment_date,A1170*VLOOKUP(payment_frequency,periodic_table,2,0)))),IF(A1170="","",IF(OR(payment_frequency="Weekly",payment_frequency="Bi-weekly",payment_frequency="Semi-monthly"),first_payment_date+(A1170-1)*VLOOKUP(payment_frequency,periodic_table,2,0),EDATE(first_payment_date,(A1170-1)*VLOOKUP(payment_frequency,periodic_table,2,0)))))</f>
        <v/>
      </c>
      <c r="C1170" s="12" t="str">
        <f t="shared" si="110"/>
        <v/>
      </c>
      <c r="D1170" s="27">
        <f t="shared" si="108"/>
        <v>0</v>
      </c>
      <c r="E1170" s="28"/>
      <c r="F1170" s="12" t="str">
        <f t="shared" si="111"/>
        <v/>
      </c>
      <c r="G1170" s="12" t="str">
        <f t="shared" si="112"/>
        <v/>
      </c>
      <c r="H1170" s="33" t="str">
        <f t="shared" si="113"/>
        <v/>
      </c>
    </row>
    <row r="1171" spans="1:8" x14ac:dyDescent="0.25">
      <c r="A1171" s="9" t="str">
        <f t="shared" si="109"/>
        <v/>
      </c>
      <c r="B1171" s="10" t="str">
        <f>IF($D$10="End of the Period",IF(A1171="","",IF(OR(payment_frequency="Weekly",payment_frequency="Bi-weekly",payment_frequency="Semi-monthly"),first_payment_date+A1171*VLOOKUP(payment_frequency,periodic_table,2,0),EDATE(first_payment_date,A1171*VLOOKUP(payment_frequency,periodic_table,2,0)))),IF(A1171="","",IF(OR(payment_frequency="Weekly",payment_frequency="Bi-weekly",payment_frequency="Semi-monthly"),first_payment_date+(A1171-1)*VLOOKUP(payment_frequency,periodic_table,2,0),EDATE(first_payment_date,(A1171-1)*VLOOKUP(payment_frequency,periodic_table,2,0)))))</f>
        <v/>
      </c>
      <c r="C1171" s="12" t="str">
        <f t="shared" si="110"/>
        <v/>
      </c>
      <c r="D1171" s="27">
        <f t="shared" si="108"/>
        <v>0</v>
      </c>
      <c r="E1171" s="28"/>
      <c r="F1171" s="12" t="str">
        <f t="shared" si="111"/>
        <v/>
      </c>
      <c r="G1171" s="12" t="str">
        <f t="shared" si="112"/>
        <v/>
      </c>
      <c r="H1171" s="33" t="str">
        <f t="shared" si="113"/>
        <v/>
      </c>
    </row>
    <row r="1172" spans="1:8" x14ac:dyDescent="0.25">
      <c r="A1172" s="9" t="str">
        <f t="shared" si="109"/>
        <v/>
      </c>
      <c r="B1172" s="10" t="str">
        <f>IF($D$10="End of the Period",IF(A1172="","",IF(OR(payment_frequency="Weekly",payment_frequency="Bi-weekly",payment_frequency="Semi-monthly"),first_payment_date+A1172*VLOOKUP(payment_frequency,periodic_table,2,0),EDATE(first_payment_date,A1172*VLOOKUP(payment_frequency,periodic_table,2,0)))),IF(A1172="","",IF(OR(payment_frequency="Weekly",payment_frequency="Bi-weekly",payment_frequency="Semi-monthly"),first_payment_date+(A1172-1)*VLOOKUP(payment_frequency,periodic_table,2,0),EDATE(first_payment_date,(A1172-1)*VLOOKUP(payment_frequency,periodic_table,2,0)))))</f>
        <v/>
      </c>
      <c r="C1172" s="12" t="str">
        <f t="shared" si="110"/>
        <v/>
      </c>
      <c r="D1172" s="27">
        <f t="shared" si="108"/>
        <v>0</v>
      </c>
      <c r="E1172" s="28"/>
      <c r="F1172" s="12" t="str">
        <f t="shared" si="111"/>
        <v/>
      </c>
      <c r="G1172" s="12" t="str">
        <f t="shared" si="112"/>
        <v/>
      </c>
      <c r="H1172" s="33" t="str">
        <f t="shared" si="113"/>
        <v/>
      </c>
    </row>
    <row r="1173" spans="1:8" x14ac:dyDescent="0.25">
      <c r="A1173" s="9" t="str">
        <f t="shared" si="109"/>
        <v/>
      </c>
      <c r="B1173" s="10" t="str">
        <f>IF($D$10="End of the Period",IF(A1173="","",IF(OR(payment_frequency="Weekly",payment_frequency="Bi-weekly",payment_frequency="Semi-monthly"),first_payment_date+A1173*VLOOKUP(payment_frequency,periodic_table,2,0),EDATE(first_payment_date,A1173*VLOOKUP(payment_frequency,periodic_table,2,0)))),IF(A1173="","",IF(OR(payment_frequency="Weekly",payment_frequency="Bi-weekly",payment_frequency="Semi-monthly"),first_payment_date+(A1173-1)*VLOOKUP(payment_frequency,periodic_table,2,0),EDATE(first_payment_date,(A1173-1)*VLOOKUP(payment_frequency,periodic_table,2,0)))))</f>
        <v/>
      </c>
      <c r="C1173" s="12" t="str">
        <f t="shared" si="110"/>
        <v/>
      </c>
      <c r="D1173" s="27">
        <f t="shared" si="108"/>
        <v>0</v>
      </c>
      <c r="E1173" s="28"/>
      <c r="F1173" s="12" t="str">
        <f t="shared" si="111"/>
        <v/>
      </c>
      <c r="G1173" s="12" t="str">
        <f t="shared" si="112"/>
        <v/>
      </c>
      <c r="H1173" s="33" t="str">
        <f t="shared" si="113"/>
        <v/>
      </c>
    </row>
    <row r="1174" spans="1:8" x14ac:dyDescent="0.25">
      <c r="A1174" s="9" t="str">
        <f t="shared" si="109"/>
        <v/>
      </c>
      <c r="B1174" s="10" t="str">
        <f>IF($D$10="End of the Period",IF(A1174="","",IF(OR(payment_frequency="Weekly",payment_frequency="Bi-weekly",payment_frequency="Semi-monthly"),first_payment_date+A1174*VLOOKUP(payment_frequency,periodic_table,2,0),EDATE(first_payment_date,A1174*VLOOKUP(payment_frequency,periodic_table,2,0)))),IF(A1174="","",IF(OR(payment_frequency="Weekly",payment_frequency="Bi-weekly",payment_frequency="Semi-monthly"),first_payment_date+(A1174-1)*VLOOKUP(payment_frequency,periodic_table,2,0),EDATE(first_payment_date,(A1174-1)*VLOOKUP(payment_frequency,periodic_table,2,0)))))</f>
        <v/>
      </c>
      <c r="C1174" s="12" t="str">
        <f t="shared" si="110"/>
        <v/>
      </c>
      <c r="D1174" s="27">
        <f t="shared" si="108"/>
        <v>0</v>
      </c>
      <c r="E1174" s="28"/>
      <c r="F1174" s="12" t="str">
        <f t="shared" si="111"/>
        <v/>
      </c>
      <c r="G1174" s="12" t="str">
        <f t="shared" si="112"/>
        <v/>
      </c>
      <c r="H1174" s="33" t="str">
        <f t="shared" si="113"/>
        <v/>
      </c>
    </row>
    <row r="1175" spans="1:8" x14ac:dyDescent="0.25">
      <c r="A1175" s="9" t="str">
        <f t="shared" si="109"/>
        <v/>
      </c>
      <c r="B1175" s="10" t="str">
        <f>IF($D$10="End of the Period",IF(A1175="","",IF(OR(payment_frequency="Weekly",payment_frequency="Bi-weekly",payment_frequency="Semi-monthly"),first_payment_date+A1175*VLOOKUP(payment_frequency,periodic_table,2,0),EDATE(first_payment_date,A1175*VLOOKUP(payment_frequency,periodic_table,2,0)))),IF(A1175="","",IF(OR(payment_frequency="Weekly",payment_frequency="Bi-weekly",payment_frequency="Semi-monthly"),first_payment_date+(A1175-1)*VLOOKUP(payment_frequency,periodic_table,2,0),EDATE(first_payment_date,(A1175-1)*VLOOKUP(payment_frequency,periodic_table,2,0)))))</f>
        <v/>
      </c>
      <c r="C1175" s="12" t="str">
        <f t="shared" si="110"/>
        <v/>
      </c>
      <c r="D1175" s="27">
        <f t="shared" si="108"/>
        <v>0</v>
      </c>
      <c r="E1175" s="28"/>
      <c r="F1175" s="12" t="str">
        <f t="shared" si="111"/>
        <v/>
      </c>
      <c r="G1175" s="12" t="str">
        <f t="shared" si="112"/>
        <v/>
      </c>
      <c r="H1175" s="33" t="str">
        <f t="shared" si="113"/>
        <v/>
      </c>
    </row>
    <row r="1176" spans="1:8" x14ac:dyDescent="0.25">
      <c r="A1176" s="9" t="str">
        <f t="shared" si="109"/>
        <v/>
      </c>
      <c r="B1176" s="10" t="str">
        <f>IF($D$10="End of the Period",IF(A1176="","",IF(OR(payment_frequency="Weekly",payment_frequency="Bi-weekly",payment_frequency="Semi-monthly"),first_payment_date+A1176*VLOOKUP(payment_frequency,periodic_table,2,0),EDATE(first_payment_date,A1176*VLOOKUP(payment_frequency,periodic_table,2,0)))),IF(A1176="","",IF(OR(payment_frequency="Weekly",payment_frequency="Bi-weekly",payment_frequency="Semi-monthly"),first_payment_date+(A1176-1)*VLOOKUP(payment_frequency,periodic_table,2,0),EDATE(first_payment_date,(A1176-1)*VLOOKUP(payment_frequency,periodic_table,2,0)))))</f>
        <v/>
      </c>
      <c r="C1176" s="12" t="str">
        <f t="shared" si="110"/>
        <v/>
      </c>
      <c r="D1176" s="27">
        <f t="shared" ref="D1176:D1239" si="114">IFERROR(IF(H1175-C1176&lt;$D$13,0,IF(A1176=$D$15,$D$13,IF(A1176&lt;$D$15,0,IF(MOD(A1176-$D$15,$D$18)=0,$D$13,0)))),0)</f>
        <v>0</v>
      </c>
      <c r="E1176" s="28"/>
      <c r="F1176" s="12" t="str">
        <f t="shared" si="111"/>
        <v/>
      </c>
      <c r="G1176" s="12" t="str">
        <f t="shared" si="112"/>
        <v/>
      </c>
      <c r="H1176" s="33" t="str">
        <f t="shared" si="113"/>
        <v/>
      </c>
    </row>
    <row r="1177" spans="1:8" x14ac:dyDescent="0.25">
      <c r="A1177" s="9" t="str">
        <f t="shared" si="109"/>
        <v/>
      </c>
      <c r="B1177" s="10" t="str">
        <f>IF($D$10="End of the Period",IF(A1177="","",IF(OR(payment_frequency="Weekly",payment_frequency="Bi-weekly",payment_frequency="Semi-monthly"),first_payment_date+A1177*VLOOKUP(payment_frequency,periodic_table,2,0),EDATE(first_payment_date,A1177*VLOOKUP(payment_frequency,periodic_table,2,0)))),IF(A1177="","",IF(OR(payment_frequency="Weekly",payment_frequency="Bi-weekly",payment_frequency="Semi-monthly"),first_payment_date+(A1177-1)*VLOOKUP(payment_frequency,periodic_table,2,0),EDATE(first_payment_date,(A1177-1)*VLOOKUP(payment_frequency,periodic_table,2,0)))))</f>
        <v/>
      </c>
      <c r="C1177" s="12" t="str">
        <f t="shared" si="110"/>
        <v/>
      </c>
      <c r="D1177" s="27">
        <f t="shared" si="114"/>
        <v>0</v>
      </c>
      <c r="E1177" s="28"/>
      <c r="F1177" s="12" t="str">
        <f t="shared" si="111"/>
        <v/>
      </c>
      <c r="G1177" s="12" t="str">
        <f t="shared" si="112"/>
        <v/>
      </c>
      <c r="H1177" s="33" t="str">
        <f t="shared" si="113"/>
        <v/>
      </c>
    </row>
    <row r="1178" spans="1:8" x14ac:dyDescent="0.25">
      <c r="A1178" s="9" t="str">
        <f t="shared" si="109"/>
        <v/>
      </c>
      <c r="B1178" s="10" t="str">
        <f>IF($D$10="End of the Period",IF(A1178="","",IF(OR(payment_frequency="Weekly",payment_frequency="Bi-weekly",payment_frequency="Semi-monthly"),first_payment_date+A1178*VLOOKUP(payment_frequency,periodic_table,2,0),EDATE(first_payment_date,A1178*VLOOKUP(payment_frequency,periodic_table,2,0)))),IF(A1178="","",IF(OR(payment_frequency="Weekly",payment_frequency="Bi-weekly",payment_frequency="Semi-monthly"),first_payment_date+(A1178-1)*VLOOKUP(payment_frequency,periodic_table,2,0),EDATE(first_payment_date,(A1178-1)*VLOOKUP(payment_frequency,periodic_table,2,0)))))</f>
        <v/>
      </c>
      <c r="C1178" s="12" t="str">
        <f t="shared" si="110"/>
        <v/>
      </c>
      <c r="D1178" s="27">
        <f t="shared" si="114"/>
        <v>0</v>
      </c>
      <c r="E1178" s="28"/>
      <c r="F1178" s="12" t="str">
        <f t="shared" si="111"/>
        <v/>
      </c>
      <c r="G1178" s="12" t="str">
        <f t="shared" si="112"/>
        <v/>
      </c>
      <c r="H1178" s="33" t="str">
        <f t="shared" si="113"/>
        <v/>
      </c>
    </row>
    <row r="1179" spans="1:8" x14ac:dyDescent="0.25">
      <c r="A1179" s="9" t="str">
        <f t="shared" si="109"/>
        <v/>
      </c>
      <c r="B1179" s="10" t="str">
        <f>IF($D$10="End of the Period",IF(A1179="","",IF(OR(payment_frequency="Weekly",payment_frequency="Bi-weekly",payment_frequency="Semi-monthly"),first_payment_date+A1179*VLOOKUP(payment_frequency,periodic_table,2,0),EDATE(first_payment_date,A1179*VLOOKUP(payment_frequency,periodic_table,2,0)))),IF(A1179="","",IF(OR(payment_frequency="Weekly",payment_frequency="Bi-weekly",payment_frequency="Semi-monthly"),first_payment_date+(A1179-1)*VLOOKUP(payment_frequency,periodic_table,2,0),EDATE(first_payment_date,(A1179-1)*VLOOKUP(payment_frequency,periodic_table,2,0)))))</f>
        <v/>
      </c>
      <c r="C1179" s="12" t="str">
        <f t="shared" si="110"/>
        <v/>
      </c>
      <c r="D1179" s="27">
        <f t="shared" si="114"/>
        <v>0</v>
      </c>
      <c r="E1179" s="28"/>
      <c r="F1179" s="12" t="str">
        <f t="shared" si="111"/>
        <v/>
      </c>
      <c r="G1179" s="12" t="str">
        <f t="shared" si="112"/>
        <v/>
      </c>
      <c r="H1179" s="33" t="str">
        <f t="shared" si="113"/>
        <v/>
      </c>
    </row>
    <row r="1180" spans="1:8" x14ac:dyDescent="0.25">
      <c r="A1180" s="9" t="str">
        <f t="shared" si="109"/>
        <v/>
      </c>
      <c r="B1180" s="10" t="str">
        <f>IF($D$10="End of the Period",IF(A1180="","",IF(OR(payment_frequency="Weekly",payment_frequency="Bi-weekly",payment_frequency="Semi-monthly"),first_payment_date+A1180*VLOOKUP(payment_frequency,periodic_table,2,0),EDATE(first_payment_date,A1180*VLOOKUP(payment_frequency,periodic_table,2,0)))),IF(A1180="","",IF(OR(payment_frequency="Weekly",payment_frequency="Bi-weekly",payment_frequency="Semi-monthly"),first_payment_date+(A1180-1)*VLOOKUP(payment_frequency,periodic_table,2,0),EDATE(first_payment_date,(A1180-1)*VLOOKUP(payment_frequency,periodic_table,2,0)))))</f>
        <v/>
      </c>
      <c r="C1180" s="12" t="str">
        <f t="shared" si="110"/>
        <v/>
      </c>
      <c r="D1180" s="27">
        <f t="shared" si="114"/>
        <v>0</v>
      </c>
      <c r="E1180" s="28"/>
      <c r="F1180" s="12" t="str">
        <f t="shared" si="111"/>
        <v/>
      </c>
      <c r="G1180" s="12" t="str">
        <f t="shared" si="112"/>
        <v/>
      </c>
      <c r="H1180" s="33" t="str">
        <f t="shared" si="113"/>
        <v/>
      </c>
    </row>
    <row r="1181" spans="1:8" x14ac:dyDescent="0.25">
      <c r="A1181" s="9" t="str">
        <f t="shared" si="109"/>
        <v/>
      </c>
      <c r="B1181" s="10" t="str">
        <f>IF($D$10="End of the Period",IF(A1181="","",IF(OR(payment_frequency="Weekly",payment_frequency="Bi-weekly",payment_frequency="Semi-monthly"),first_payment_date+A1181*VLOOKUP(payment_frequency,periodic_table,2,0),EDATE(first_payment_date,A1181*VLOOKUP(payment_frequency,periodic_table,2,0)))),IF(A1181="","",IF(OR(payment_frequency="Weekly",payment_frequency="Bi-weekly",payment_frequency="Semi-monthly"),first_payment_date+(A1181-1)*VLOOKUP(payment_frequency,periodic_table,2,0),EDATE(first_payment_date,(A1181-1)*VLOOKUP(payment_frequency,periodic_table,2,0)))))</f>
        <v/>
      </c>
      <c r="C1181" s="12" t="str">
        <f t="shared" si="110"/>
        <v/>
      </c>
      <c r="D1181" s="27">
        <f t="shared" si="114"/>
        <v>0</v>
      </c>
      <c r="E1181" s="28"/>
      <c r="F1181" s="12" t="str">
        <f t="shared" si="111"/>
        <v/>
      </c>
      <c r="G1181" s="12" t="str">
        <f t="shared" si="112"/>
        <v/>
      </c>
      <c r="H1181" s="33" t="str">
        <f t="shared" si="113"/>
        <v/>
      </c>
    </row>
    <row r="1182" spans="1:8" x14ac:dyDescent="0.25">
      <c r="A1182" s="9" t="str">
        <f t="shared" si="109"/>
        <v/>
      </c>
      <c r="B1182" s="10" t="str">
        <f>IF($D$10="End of the Period",IF(A1182="","",IF(OR(payment_frequency="Weekly",payment_frequency="Bi-weekly",payment_frequency="Semi-monthly"),first_payment_date+A1182*VLOOKUP(payment_frequency,periodic_table,2,0),EDATE(first_payment_date,A1182*VLOOKUP(payment_frequency,periodic_table,2,0)))),IF(A1182="","",IF(OR(payment_frequency="Weekly",payment_frequency="Bi-weekly",payment_frequency="Semi-monthly"),first_payment_date+(A1182-1)*VLOOKUP(payment_frequency,periodic_table,2,0),EDATE(first_payment_date,(A1182-1)*VLOOKUP(payment_frequency,periodic_table,2,0)))))</f>
        <v/>
      </c>
      <c r="C1182" s="12" t="str">
        <f t="shared" si="110"/>
        <v/>
      </c>
      <c r="D1182" s="27">
        <f t="shared" si="114"/>
        <v>0</v>
      </c>
      <c r="E1182" s="28"/>
      <c r="F1182" s="12" t="str">
        <f t="shared" si="111"/>
        <v/>
      </c>
      <c r="G1182" s="12" t="str">
        <f t="shared" si="112"/>
        <v/>
      </c>
      <c r="H1182" s="33" t="str">
        <f t="shared" si="113"/>
        <v/>
      </c>
    </row>
    <row r="1183" spans="1:8" x14ac:dyDescent="0.25">
      <c r="A1183" s="9" t="str">
        <f t="shared" si="109"/>
        <v/>
      </c>
      <c r="B1183" s="10" t="str">
        <f>IF($D$10="End of the Period",IF(A1183="","",IF(OR(payment_frequency="Weekly",payment_frequency="Bi-weekly",payment_frequency="Semi-monthly"),first_payment_date+A1183*VLOOKUP(payment_frequency,periodic_table,2,0),EDATE(first_payment_date,A1183*VLOOKUP(payment_frequency,periodic_table,2,0)))),IF(A1183="","",IF(OR(payment_frequency="Weekly",payment_frequency="Bi-weekly",payment_frequency="Semi-monthly"),first_payment_date+(A1183-1)*VLOOKUP(payment_frequency,periodic_table,2,0),EDATE(first_payment_date,(A1183-1)*VLOOKUP(payment_frequency,periodic_table,2,0)))))</f>
        <v/>
      </c>
      <c r="C1183" s="12" t="str">
        <f t="shared" si="110"/>
        <v/>
      </c>
      <c r="D1183" s="27">
        <f t="shared" si="114"/>
        <v>0</v>
      </c>
      <c r="E1183" s="28"/>
      <c r="F1183" s="12" t="str">
        <f t="shared" si="111"/>
        <v/>
      </c>
      <c r="G1183" s="12" t="str">
        <f t="shared" si="112"/>
        <v/>
      </c>
      <c r="H1183" s="33" t="str">
        <f t="shared" si="113"/>
        <v/>
      </c>
    </row>
    <row r="1184" spans="1:8" x14ac:dyDescent="0.25">
      <c r="A1184" s="9" t="str">
        <f t="shared" si="109"/>
        <v/>
      </c>
      <c r="B1184" s="10" t="str">
        <f>IF($D$10="End of the Period",IF(A1184="","",IF(OR(payment_frequency="Weekly",payment_frequency="Bi-weekly",payment_frequency="Semi-monthly"),first_payment_date+A1184*VLOOKUP(payment_frequency,periodic_table,2,0),EDATE(first_payment_date,A1184*VLOOKUP(payment_frequency,periodic_table,2,0)))),IF(A1184="","",IF(OR(payment_frequency="Weekly",payment_frequency="Bi-weekly",payment_frequency="Semi-monthly"),first_payment_date+(A1184-1)*VLOOKUP(payment_frequency,periodic_table,2,0),EDATE(first_payment_date,(A1184-1)*VLOOKUP(payment_frequency,periodic_table,2,0)))))</f>
        <v/>
      </c>
      <c r="C1184" s="12" t="str">
        <f t="shared" si="110"/>
        <v/>
      </c>
      <c r="D1184" s="27">
        <f t="shared" si="114"/>
        <v>0</v>
      </c>
      <c r="E1184" s="28"/>
      <c r="F1184" s="12" t="str">
        <f t="shared" si="111"/>
        <v/>
      </c>
      <c r="G1184" s="12" t="str">
        <f t="shared" si="112"/>
        <v/>
      </c>
      <c r="H1184" s="33" t="str">
        <f t="shared" si="113"/>
        <v/>
      </c>
    </row>
    <row r="1185" spans="1:8" x14ac:dyDescent="0.25">
      <c r="A1185" s="9" t="str">
        <f t="shared" si="109"/>
        <v/>
      </c>
      <c r="B1185" s="10" t="str">
        <f>IF($D$10="End of the Period",IF(A1185="","",IF(OR(payment_frequency="Weekly",payment_frequency="Bi-weekly",payment_frequency="Semi-monthly"),first_payment_date+A1185*VLOOKUP(payment_frequency,periodic_table,2,0),EDATE(first_payment_date,A1185*VLOOKUP(payment_frequency,periodic_table,2,0)))),IF(A1185="","",IF(OR(payment_frequency="Weekly",payment_frequency="Bi-weekly",payment_frequency="Semi-monthly"),first_payment_date+(A1185-1)*VLOOKUP(payment_frequency,periodic_table,2,0),EDATE(first_payment_date,(A1185-1)*VLOOKUP(payment_frequency,periodic_table,2,0)))))</f>
        <v/>
      </c>
      <c r="C1185" s="12" t="str">
        <f t="shared" si="110"/>
        <v/>
      </c>
      <c r="D1185" s="27">
        <f t="shared" si="114"/>
        <v>0</v>
      </c>
      <c r="E1185" s="28"/>
      <c r="F1185" s="12" t="str">
        <f t="shared" si="111"/>
        <v/>
      </c>
      <c r="G1185" s="12" t="str">
        <f t="shared" si="112"/>
        <v/>
      </c>
      <c r="H1185" s="33" t="str">
        <f t="shared" si="113"/>
        <v/>
      </c>
    </row>
    <row r="1186" spans="1:8" x14ac:dyDescent="0.25">
      <c r="A1186" s="9" t="str">
        <f t="shared" si="109"/>
        <v/>
      </c>
      <c r="B1186" s="10" t="str">
        <f>IF($D$10="End of the Period",IF(A1186="","",IF(OR(payment_frequency="Weekly",payment_frequency="Bi-weekly",payment_frequency="Semi-monthly"),first_payment_date+A1186*VLOOKUP(payment_frequency,periodic_table,2,0),EDATE(first_payment_date,A1186*VLOOKUP(payment_frequency,periodic_table,2,0)))),IF(A1186="","",IF(OR(payment_frequency="Weekly",payment_frequency="Bi-weekly",payment_frequency="Semi-monthly"),first_payment_date+(A1186-1)*VLOOKUP(payment_frequency,periodic_table,2,0),EDATE(first_payment_date,(A1186-1)*VLOOKUP(payment_frequency,periodic_table,2,0)))))</f>
        <v/>
      </c>
      <c r="C1186" s="12" t="str">
        <f t="shared" si="110"/>
        <v/>
      </c>
      <c r="D1186" s="27">
        <f t="shared" si="114"/>
        <v>0</v>
      </c>
      <c r="E1186" s="28"/>
      <c r="F1186" s="12" t="str">
        <f t="shared" si="111"/>
        <v/>
      </c>
      <c r="G1186" s="12" t="str">
        <f t="shared" si="112"/>
        <v/>
      </c>
      <c r="H1186" s="33" t="str">
        <f t="shared" si="113"/>
        <v/>
      </c>
    </row>
    <row r="1187" spans="1:8" x14ac:dyDescent="0.25">
      <c r="A1187" s="9" t="str">
        <f t="shared" si="109"/>
        <v/>
      </c>
      <c r="B1187" s="10" t="str">
        <f>IF($D$10="End of the Period",IF(A1187="","",IF(OR(payment_frequency="Weekly",payment_frequency="Bi-weekly",payment_frequency="Semi-monthly"),first_payment_date+A1187*VLOOKUP(payment_frequency,periodic_table,2,0),EDATE(first_payment_date,A1187*VLOOKUP(payment_frequency,periodic_table,2,0)))),IF(A1187="","",IF(OR(payment_frequency="Weekly",payment_frequency="Bi-weekly",payment_frequency="Semi-monthly"),first_payment_date+(A1187-1)*VLOOKUP(payment_frequency,periodic_table,2,0),EDATE(first_payment_date,(A1187-1)*VLOOKUP(payment_frequency,periodic_table,2,0)))))</f>
        <v/>
      </c>
      <c r="C1187" s="12" t="str">
        <f t="shared" si="110"/>
        <v/>
      </c>
      <c r="D1187" s="27">
        <f t="shared" si="114"/>
        <v>0</v>
      </c>
      <c r="E1187" s="28"/>
      <c r="F1187" s="12" t="str">
        <f t="shared" si="111"/>
        <v/>
      </c>
      <c r="G1187" s="12" t="str">
        <f t="shared" si="112"/>
        <v/>
      </c>
      <c r="H1187" s="33" t="str">
        <f t="shared" si="113"/>
        <v/>
      </c>
    </row>
    <row r="1188" spans="1:8" x14ac:dyDescent="0.25">
      <c r="A1188" s="9" t="str">
        <f t="shared" si="109"/>
        <v/>
      </c>
      <c r="B1188" s="10" t="str">
        <f>IF($D$10="End of the Period",IF(A1188="","",IF(OR(payment_frequency="Weekly",payment_frequency="Bi-weekly",payment_frequency="Semi-monthly"),first_payment_date+A1188*VLOOKUP(payment_frequency,periodic_table,2,0),EDATE(first_payment_date,A1188*VLOOKUP(payment_frequency,periodic_table,2,0)))),IF(A1188="","",IF(OR(payment_frequency="Weekly",payment_frequency="Bi-weekly",payment_frequency="Semi-monthly"),first_payment_date+(A1188-1)*VLOOKUP(payment_frequency,periodic_table,2,0),EDATE(first_payment_date,(A1188-1)*VLOOKUP(payment_frequency,periodic_table,2,0)))))</f>
        <v/>
      </c>
      <c r="C1188" s="12" t="str">
        <f t="shared" si="110"/>
        <v/>
      </c>
      <c r="D1188" s="27">
        <f t="shared" si="114"/>
        <v>0</v>
      </c>
      <c r="E1188" s="28"/>
      <c r="F1188" s="12" t="str">
        <f t="shared" si="111"/>
        <v/>
      </c>
      <c r="G1188" s="12" t="str">
        <f t="shared" si="112"/>
        <v/>
      </c>
      <c r="H1188" s="33" t="str">
        <f t="shared" si="113"/>
        <v/>
      </c>
    </row>
    <row r="1189" spans="1:8" x14ac:dyDescent="0.25">
      <c r="A1189" s="9" t="str">
        <f t="shared" si="109"/>
        <v/>
      </c>
      <c r="B1189" s="10" t="str">
        <f>IF($D$10="End of the Period",IF(A1189="","",IF(OR(payment_frequency="Weekly",payment_frequency="Bi-weekly",payment_frequency="Semi-monthly"),first_payment_date+A1189*VLOOKUP(payment_frequency,periodic_table,2,0),EDATE(first_payment_date,A1189*VLOOKUP(payment_frequency,periodic_table,2,0)))),IF(A1189="","",IF(OR(payment_frequency="Weekly",payment_frequency="Bi-weekly",payment_frequency="Semi-monthly"),first_payment_date+(A1189-1)*VLOOKUP(payment_frequency,periodic_table,2,0),EDATE(first_payment_date,(A1189-1)*VLOOKUP(payment_frequency,periodic_table,2,0)))))</f>
        <v/>
      </c>
      <c r="C1189" s="12" t="str">
        <f t="shared" si="110"/>
        <v/>
      </c>
      <c r="D1189" s="27">
        <f t="shared" si="114"/>
        <v>0</v>
      </c>
      <c r="E1189" s="28"/>
      <c r="F1189" s="12" t="str">
        <f t="shared" si="111"/>
        <v/>
      </c>
      <c r="G1189" s="12" t="str">
        <f t="shared" si="112"/>
        <v/>
      </c>
      <c r="H1189" s="33" t="str">
        <f t="shared" si="113"/>
        <v/>
      </c>
    </row>
    <row r="1190" spans="1:8" x14ac:dyDescent="0.25">
      <c r="A1190" s="9" t="str">
        <f t="shared" si="109"/>
        <v/>
      </c>
      <c r="B1190" s="10" t="str">
        <f>IF($D$10="End of the Period",IF(A1190="","",IF(OR(payment_frequency="Weekly",payment_frequency="Bi-weekly",payment_frequency="Semi-monthly"),first_payment_date+A1190*VLOOKUP(payment_frequency,periodic_table,2,0),EDATE(first_payment_date,A1190*VLOOKUP(payment_frequency,periodic_table,2,0)))),IF(A1190="","",IF(OR(payment_frequency="Weekly",payment_frequency="Bi-weekly",payment_frequency="Semi-monthly"),first_payment_date+(A1190-1)*VLOOKUP(payment_frequency,periodic_table,2,0),EDATE(first_payment_date,(A1190-1)*VLOOKUP(payment_frequency,periodic_table,2,0)))))</f>
        <v/>
      </c>
      <c r="C1190" s="12" t="str">
        <f t="shared" si="110"/>
        <v/>
      </c>
      <c r="D1190" s="27">
        <f t="shared" si="114"/>
        <v>0</v>
      </c>
      <c r="E1190" s="28"/>
      <c r="F1190" s="12" t="str">
        <f t="shared" si="111"/>
        <v/>
      </c>
      <c r="G1190" s="12" t="str">
        <f t="shared" si="112"/>
        <v/>
      </c>
      <c r="H1190" s="33" t="str">
        <f t="shared" si="113"/>
        <v/>
      </c>
    </row>
    <row r="1191" spans="1:8" x14ac:dyDescent="0.25">
      <c r="A1191" s="9" t="str">
        <f t="shared" si="109"/>
        <v/>
      </c>
      <c r="B1191" s="10" t="str">
        <f>IF($D$10="End of the Period",IF(A1191="","",IF(OR(payment_frequency="Weekly",payment_frequency="Bi-weekly",payment_frequency="Semi-monthly"),first_payment_date+A1191*VLOOKUP(payment_frequency,periodic_table,2,0),EDATE(first_payment_date,A1191*VLOOKUP(payment_frequency,periodic_table,2,0)))),IF(A1191="","",IF(OR(payment_frequency="Weekly",payment_frequency="Bi-weekly",payment_frequency="Semi-monthly"),first_payment_date+(A1191-1)*VLOOKUP(payment_frequency,periodic_table,2,0),EDATE(first_payment_date,(A1191-1)*VLOOKUP(payment_frequency,periodic_table,2,0)))))</f>
        <v/>
      </c>
      <c r="C1191" s="12" t="str">
        <f t="shared" si="110"/>
        <v/>
      </c>
      <c r="D1191" s="27">
        <f t="shared" si="114"/>
        <v>0</v>
      </c>
      <c r="E1191" s="28"/>
      <c r="F1191" s="12" t="str">
        <f t="shared" si="111"/>
        <v/>
      </c>
      <c r="G1191" s="12" t="str">
        <f t="shared" si="112"/>
        <v/>
      </c>
      <c r="H1191" s="33" t="str">
        <f t="shared" si="113"/>
        <v/>
      </c>
    </row>
    <row r="1192" spans="1:8" x14ac:dyDescent="0.25">
      <c r="A1192" s="9" t="str">
        <f t="shared" si="109"/>
        <v/>
      </c>
      <c r="B1192" s="10" t="str">
        <f>IF($D$10="End of the Period",IF(A1192="","",IF(OR(payment_frequency="Weekly",payment_frequency="Bi-weekly",payment_frequency="Semi-monthly"),first_payment_date+A1192*VLOOKUP(payment_frequency,periodic_table,2,0),EDATE(first_payment_date,A1192*VLOOKUP(payment_frequency,periodic_table,2,0)))),IF(A1192="","",IF(OR(payment_frequency="Weekly",payment_frequency="Bi-weekly",payment_frequency="Semi-monthly"),first_payment_date+(A1192-1)*VLOOKUP(payment_frequency,periodic_table,2,0),EDATE(first_payment_date,(A1192-1)*VLOOKUP(payment_frequency,periodic_table,2,0)))))</f>
        <v/>
      </c>
      <c r="C1192" s="12" t="str">
        <f t="shared" si="110"/>
        <v/>
      </c>
      <c r="D1192" s="27">
        <f t="shared" si="114"/>
        <v>0</v>
      </c>
      <c r="E1192" s="28"/>
      <c r="F1192" s="12" t="str">
        <f t="shared" si="111"/>
        <v/>
      </c>
      <c r="G1192" s="12" t="str">
        <f t="shared" si="112"/>
        <v/>
      </c>
      <c r="H1192" s="33" t="str">
        <f t="shared" si="113"/>
        <v/>
      </c>
    </row>
    <row r="1193" spans="1:8" x14ac:dyDescent="0.25">
      <c r="A1193" s="9" t="str">
        <f t="shared" ref="A1193:A1256" si="115">IFERROR(IF(H1192&lt;=0,"",A1192+1),"")</f>
        <v/>
      </c>
      <c r="B1193" s="10" t="str">
        <f>IF($D$10="End of the Period",IF(A1193="","",IF(OR(payment_frequency="Weekly",payment_frequency="Bi-weekly",payment_frequency="Semi-monthly"),first_payment_date+A1193*VLOOKUP(payment_frequency,periodic_table,2,0),EDATE(first_payment_date,A1193*VLOOKUP(payment_frequency,periodic_table,2,0)))),IF(A1193="","",IF(OR(payment_frequency="Weekly",payment_frequency="Bi-weekly",payment_frequency="Semi-monthly"),first_payment_date+(A1193-1)*VLOOKUP(payment_frequency,periodic_table,2,0),EDATE(first_payment_date,(A1193-1)*VLOOKUP(payment_frequency,periodic_table,2,0)))))</f>
        <v/>
      </c>
      <c r="C1193" s="12" t="str">
        <f t="shared" ref="C1193:C1256" si="116">IF(A1193="","",IF(H1192&lt;payment,H1192*(1+rate),payment))</f>
        <v/>
      </c>
      <c r="D1193" s="27">
        <f t="shared" si="114"/>
        <v>0</v>
      </c>
      <c r="E1193" s="28"/>
      <c r="F1193" s="12" t="str">
        <f t="shared" ref="F1193:F1256" si="117">IF(AND(payment_type=1,A1193=1),0,IF(A1193="","",H1192*rate))</f>
        <v/>
      </c>
      <c r="G1193" s="12" t="str">
        <f t="shared" ref="G1193:G1256" si="118">IF(A1193="","",C1193-F1193+D1193+E1193)</f>
        <v/>
      </c>
      <c r="H1193" s="33" t="str">
        <f t="shared" ref="H1193:H1256" si="119">IFERROR(IF(G1193&lt;=0,"",H1192-G1193),"")</f>
        <v/>
      </c>
    </row>
    <row r="1194" spans="1:8" x14ac:dyDescent="0.25">
      <c r="A1194" s="9" t="str">
        <f t="shared" si="115"/>
        <v/>
      </c>
      <c r="B1194" s="10" t="str">
        <f>IF($D$10="End of the Period",IF(A1194="","",IF(OR(payment_frequency="Weekly",payment_frequency="Bi-weekly",payment_frequency="Semi-monthly"),first_payment_date+A1194*VLOOKUP(payment_frequency,periodic_table,2,0),EDATE(first_payment_date,A1194*VLOOKUP(payment_frequency,periodic_table,2,0)))),IF(A1194="","",IF(OR(payment_frequency="Weekly",payment_frequency="Bi-weekly",payment_frequency="Semi-monthly"),first_payment_date+(A1194-1)*VLOOKUP(payment_frequency,periodic_table,2,0),EDATE(first_payment_date,(A1194-1)*VLOOKUP(payment_frequency,periodic_table,2,0)))))</f>
        <v/>
      </c>
      <c r="C1194" s="12" t="str">
        <f t="shared" si="116"/>
        <v/>
      </c>
      <c r="D1194" s="27">
        <f t="shared" si="114"/>
        <v>0</v>
      </c>
      <c r="E1194" s="28"/>
      <c r="F1194" s="12" t="str">
        <f t="shared" si="117"/>
        <v/>
      </c>
      <c r="G1194" s="12" t="str">
        <f t="shared" si="118"/>
        <v/>
      </c>
      <c r="H1194" s="33" t="str">
        <f t="shared" si="119"/>
        <v/>
      </c>
    </row>
    <row r="1195" spans="1:8" x14ac:dyDescent="0.25">
      <c r="A1195" s="9" t="str">
        <f t="shared" si="115"/>
        <v/>
      </c>
      <c r="B1195" s="10" t="str">
        <f>IF($D$10="End of the Period",IF(A1195="","",IF(OR(payment_frequency="Weekly",payment_frequency="Bi-weekly",payment_frequency="Semi-monthly"),first_payment_date+A1195*VLOOKUP(payment_frequency,periodic_table,2,0),EDATE(first_payment_date,A1195*VLOOKUP(payment_frequency,periodic_table,2,0)))),IF(A1195="","",IF(OR(payment_frequency="Weekly",payment_frequency="Bi-weekly",payment_frequency="Semi-monthly"),first_payment_date+(A1195-1)*VLOOKUP(payment_frequency,periodic_table,2,0),EDATE(first_payment_date,(A1195-1)*VLOOKUP(payment_frequency,periodic_table,2,0)))))</f>
        <v/>
      </c>
      <c r="C1195" s="12" t="str">
        <f t="shared" si="116"/>
        <v/>
      </c>
      <c r="D1195" s="27">
        <f t="shared" si="114"/>
        <v>0</v>
      </c>
      <c r="E1195" s="28"/>
      <c r="F1195" s="12" t="str">
        <f t="shared" si="117"/>
        <v/>
      </c>
      <c r="G1195" s="12" t="str">
        <f t="shared" si="118"/>
        <v/>
      </c>
      <c r="H1195" s="33" t="str">
        <f t="shared" si="119"/>
        <v/>
      </c>
    </row>
    <row r="1196" spans="1:8" x14ac:dyDescent="0.25">
      <c r="A1196" s="9" t="str">
        <f t="shared" si="115"/>
        <v/>
      </c>
      <c r="B1196" s="10" t="str">
        <f>IF($D$10="End of the Period",IF(A1196="","",IF(OR(payment_frequency="Weekly",payment_frequency="Bi-weekly",payment_frequency="Semi-monthly"),first_payment_date+A1196*VLOOKUP(payment_frequency,periodic_table,2,0),EDATE(first_payment_date,A1196*VLOOKUP(payment_frequency,periodic_table,2,0)))),IF(A1196="","",IF(OR(payment_frequency="Weekly",payment_frequency="Bi-weekly",payment_frequency="Semi-monthly"),first_payment_date+(A1196-1)*VLOOKUP(payment_frequency,periodic_table,2,0),EDATE(first_payment_date,(A1196-1)*VLOOKUP(payment_frequency,periodic_table,2,0)))))</f>
        <v/>
      </c>
      <c r="C1196" s="12" t="str">
        <f t="shared" si="116"/>
        <v/>
      </c>
      <c r="D1196" s="27">
        <f t="shared" si="114"/>
        <v>0</v>
      </c>
      <c r="E1196" s="28"/>
      <c r="F1196" s="12" t="str">
        <f t="shared" si="117"/>
        <v/>
      </c>
      <c r="G1196" s="12" t="str">
        <f t="shared" si="118"/>
        <v/>
      </c>
      <c r="H1196" s="33" t="str">
        <f t="shared" si="119"/>
        <v/>
      </c>
    </row>
    <row r="1197" spans="1:8" x14ac:dyDescent="0.25">
      <c r="A1197" s="9" t="str">
        <f t="shared" si="115"/>
        <v/>
      </c>
      <c r="B1197" s="10" t="str">
        <f>IF($D$10="End of the Period",IF(A1197="","",IF(OR(payment_frequency="Weekly",payment_frequency="Bi-weekly",payment_frequency="Semi-monthly"),first_payment_date+A1197*VLOOKUP(payment_frequency,periodic_table,2,0),EDATE(first_payment_date,A1197*VLOOKUP(payment_frequency,periodic_table,2,0)))),IF(A1197="","",IF(OR(payment_frequency="Weekly",payment_frequency="Bi-weekly",payment_frequency="Semi-monthly"),first_payment_date+(A1197-1)*VLOOKUP(payment_frequency,periodic_table,2,0),EDATE(first_payment_date,(A1197-1)*VLOOKUP(payment_frequency,periodic_table,2,0)))))</f>
        <v/>
      </c>
      <c r="C1197" s="12" t="str">
        <f t="shared" si="116"/>
        <v/>
      </c>
      <c r="D1197" s="27">
        <f t="shared" si="114"/>
        <v>0</v>
      </c>
      <c r="E1197" s="28"/>
      <c r="F1197" s="12" t="str">
        <f t="shared" si="117"/>
        <v/>
      </c>
      <c r="G1197" s="12" t="str">
        <f t="shared" si="118"/>
        <v/>
      </c>
      <c r="H1197" s="33" t="str">
        <f t="shared" si="119"/>
        <v/>
      </c>
    </row>
    <row r="1198" spans="1:8" x14ac:dyDescent="0.25">
      <c r="A1198" s="9" t="str">
        <f t="shared" si="115"/>
        <v/>
      </c>
      <c r="B1198" s="10" t="str">
        <f>IF($D$10="End of the Period",IF(A1198="","",IF(OR(payment_frequency="Weekly",payment_frequency="Bi-weekly",payment_frequency="Semi-monthly"),first_payment_date+A1198*VLOOKUP(payment_frequency,periodic_table,2,0),EDATE(first_payment_date,A1198*VLOOKUP(payment_frequency,periodic_table,2,0)))),IF(A1198="","",IF(OR(payment_frequency="Weekly",payment_frequency="Bi-weekly",payment_frequency="Semi-monthly"),first_payment_date+(A1198-1)*VLOOKUP(payment_frequency,periodic_table,2,0),EDATE(first_payment_date,(A1198-1)*VLOOKUP(payment_frequency,periodic_table,2,0)))))</f>
        <v/>
      </c>
      <c r="C1198" s="12" t="str">
        <f t="shared" si="116"/>
        <v/>
      </c>
      <c r="D1198" s="27">
        <f t="shared" si="114"/>
        <v>0</v>
      </c>
      <c r="E1198" s="28"/>
      <c r="F1198" s="12" t="str">
        <f t="shared" si="117"/>
        <v/>
      </c>
      <c r="G1198" s="12" t="str">
        <f t="shared" si="118"/>
        <v/>
      </c>
      <c r="H1198" s="33" t="str">
        <f t="shared" si="119"/>
        <v/>
      </c>
    </row>
    <row r="1199" spans="1:8" x14ac:dyDescent="0.25">
      <c r="A1199" s="9" t="str">
        <f t="shared" si="115"/>
        <v/>
      </c>
      <c r="B1199" s="10" t="str">
        <f>IF($D$10="End of the Period",IF(A1199="","",IF(OR(payment_frequency="Weekly",payment_frequency="Bi-weekly",payment_frequency="Semi-monthly"),first_payment_date+A1199*VLOOKUP(payment_frequency,periodic_table,2,0),EDATE(first_payment_date,A1199*VLOOKUP(payment_frequency,periodic_table,2,0)))),IF(A1199="","",IF(OR(payment_frequency="Weekly",payment_frequency="Bi-weekly",payment_frequency="Semi-monthly"),first_payment_date+(A1199-1)*VLOOKUP(payment_frequency,periodic_table,2,0),EDATE(first_payment_date,(A1199-1)*VLOOKUP(payment_frequency,periodic_table,2,0)))))</f>
        <v/>
      </c>
      <c r="C1199" s="12" t="str">
        <f t="shared" si="116"/>
        <v/>
      </c>
      <c r="D1199" s="27">
        <f t="shared" si="114"/>
        <v>0</v>
      </c>
      <c r="E1199" s="28"/>
      <c r="F1199" s="12" t="str">
        <f t="shared" si="117"/>
        <v/>
      </c>
      <c r="G1199" s="12" t="str">
        <f t="shared" si="118"/>
        <v/>
      </c>
      <c r="H1199" s="33" t="str">
        <f t="shared" si="119"/>
        <v/>
      </c>
    </row>
    <row r="1200" spans="1:8" x14ac:dyDescent="0.25">
      <c r="A1200" s="9" t="str">
        <f t="shared" si="115"/>
        <v/>
      </c>
      <c r="B1200" s="10" t="str">
        <f>IF($D$10="End of the Period",IF(A1200="","",IF(OR(payment_frequency="Weekly",payment_frequency="Bi-weekly",payment_frequency="Semi-monthly"),first_payment_date+A1200*VLOOKUP(payment_frequency,periodic_table,2,0),EDATE(first_payment_date,A1200*VLOOKUP(payment_frequency,periodic_table,2,0)))),IF(A1200="","",IF(OR(payment_frequency="Weekly",payment_frequency="Bi-weekly",payment_frequency="Semi-monthly"),first_payment_date+(A1200-1)*VLOOKUP(payment_frequency,periodic_table,2,0),EDATE(first_payment_date,(A1200-1)*VLOOKUP(payment_frequency,periodic_table,2,0)))))</f>
        <v/>
      </c>
      <c r="C1200" s="12" t="str">
        <f t="shared" si="116"/>
        <v/>
      </c>
      <c r="D1200" s="27">
        <f t="shared" si="114"/>
        <v>0</v>
      </c>
      <c r="E1200" s="28"/>
      <c r="F1200" s="12" t="str">
        <f t="shared" si="117"/>
        <v/>
      </c>
      <c r="G1200" s="12" t="str">
        <f t="shared" si="118"/>
        <v/>
      </c>
      <c r="H1200" s="33" t="str">
        <f t="shared" si="119"/>
        <v/>
      </c>
    </row>
    <row r="1201" spans="1:8" x14ac:dyDescent="0.25">
      <c r="A1201" s="9" t="str">
        <f t="shared" si="115"/>
        <v/>
      </c>
      <c r="B1201" s="10" t="str">
        <f>IF($D$10="End of the Period",IF(A1201="","",IF(OR(payment_frequency="Weekly",payment_frequency="Bi-weekly",payment_frequency="Semi-monthly"),first_payment_date+A1201*VLOOKUP(payment_frequency,periodic_table,2,0),EDATE(first_payment_date,A1201*VLOOKUP(payment_frequency,periodic_table,2,0)))),IF(A1201="","",IF(OR(payment_frequency="Weekly",payment_frequency="Bi-weekly",payment_frequency="Semi-monthly"),first_payment_date+(A1201-1)*VLOOKUP(payment_frequency,periodic_table,2,0),EDATE(first_payment_date,(A1201-1)*VLOOKUP(payment_frequency,periodic_table,2,0)))))</f>
        <v/>
      </c>
      <c r="C1201" s="12" t="str">
        <f t="shared" si="116"/>
        <v/>
      </c>
      <c r="D1201" s="27">
        <f t="shared" si="114"/>
        <v>0</v>
      </c>
      <c r="E1201" s="28"/>
      <c r="F1201" s="12" t="str">
        <f t="shared" si="117"/>
        <v/>
      </c>
      <c r="G1201" s="12" t="str">
        <f t="shared" si="118"/>
        <v/>
      </c>
      <c r="H1201" s="33" t="str">
        <f t="shared" si="119"/>
        <v/>
      </c>
    </row>
    <row r="1202" spans="1:8" x14ac:dyDescent="0.25">
      <c r="A1202" s="9" t="str">
        <f t="shared" si="115"/>
        <v/>
      </c>
      <c r="B1202" s="10" t="str">
        <f>IF($D$10="End of the Period",IF(A1202="","",IF(OR(payment_frequency="Weekly",payment_frequency="Bi-weekly",payment_frequency="Semi-monthly"),first_payment_date+A1202*VLOOKUP(payment_frequency,periodic_table,2,0),EDATE(first_payment_date,A1202*VLOOKUP(payment_frequency,periodic_table,2,0)))),IF(A1202="","",IF(OR(payment_frequency="Weekly",payment_frequency="Bi-weekly",payment_frequency="Semi-monthly"),first_payment_date+(A1202-1)*VLOOKUP(payment_frequency,periodic_table,2,0),EDATE(first_payment_date,(A1202-1)*VLOOKUP(payment_frequency,periodic_table,2,0)))))</f>
        <v/>
      </c>
      <c r="C1202" s="12" t="str">
        <f t="shared" si="116"/>
        <v/>
      </c>
      <c r="D1202" s="27">
        <f t="shared" si="114"/>
        <v>0</v>
      </c>
      <c r="E1202" s="28"/>
      <c r="F1202" s="12" t="str">
        <f t="shared" si="117"/>
        <v/>
      </c>
      <c r="G1202" s="12" t="str">
        <f t="shared" si="118"/>
        <v/>
      </c>
      <c r="H1202" s="33" t="str">
        <f t="shared" si="119"/>
        <v/>
      </c>
    </row>
    <row r="1203" spans="1:8" x14ac:dyDescent="0.25">
      <c r="A1203" s="9" t="str">
        <f t="shared" si="115"/>
        <v/>
      </c>
      <c r="B1203" s="10" t="str">
        <f>IF($D$10="End of the Period",IF(A1203="","",IF(OR(payment_frequency="Weekly",payment_frequency="Bi-weekly",payment_frequency="Semi-monthly"),first_payment_date+A1203*VLOOKUP(payment_frequency,periodic_table,2,0),EDATE(first_payment_date,A1203*VLOOKUP(payment_frequency,periodic_table,2,0)))),IF(A1203="","",IF(OR(payment_frequency="Weekly",payment_frequency="Bi-weekly",payment_frequency="Semi-monthly"),first_payment_date+(A1203-1)*VLOOKUP(payment_frequency,periodic_table,2,0),EDATE(first_payment_date,(A1203-1)*VLOOKUP(payment_frequency,periodic_table,2,0)))))</f>
        <v/>
      </c>
      <c r="C1203" s="12" t="str">
        <f t="shared" si="116"/>
        <v/>
      </c>
      <c r="D1203" s="27">
        <f t="shared" si="114"/>
        <v>0</v>
      </c>
      <c r="E1203" s="28"/>
      <c r="F1203" s="12" t="str">
        <f t="shared" si="117"/>
        <v/>
      </c>
      <c r="G1203" s="12" t="str">
        <f t="shared" si="118"/>
        <v/>
      </c>
      <c r="H1203" s="33" t="str">
        <f t="shared" si="119"/>
        <v/>
      </c>
    </row>
    <row r="1204" spans="1:8" x14ac:dyDescent="0.25">
      <c r="A1204" s="9" t="str">
        <f t="shared" si="115"/>
        <v/>
      </c>
      <c r="B1204" s="10" t="str">
        <f>IF($D$10="End of the Period",IF(A1204="","",IF(OR(payment_frequency="Weekly",payment_frequency="Bi-weekly",payment_frequency="Semi-monthly"),first_payment_date+A1204*VLOOKUP(payment_frequency,periodic_table,2,0),EDATE(first_payment_date,A1204*VLOOKUP(payment_frequency,periodic_table,2,0)))),IF(A1204="","",IF(OR(payment_frequency="Weekly",payment_frequency="Bi-weekly",payment_frequency="Semi-monthly"),first_payment_date+(A1204-1)*VLOOKUP(payment_frequency,periodic_table,2,0),EDATE(first_payment_date,(A1204-1)*VLOOKUP(payment_frequency,periodic_table,2,0)))))</f>
        <v/>
      </c>
      <c r="C1204" s="12" t="str">
        <f t="shared" si="116"/>
        <v/>
      </c>
      <c r="D1204" s="27">
        <f t="shared" si="114"/>
        <v>0</v>
      </c>
      <c r="E1204" s="28"/>
      <c r="F1204" s="12" t="str">
        <f t="shared" si="117"/>
        <v/>
      </c>
      <c r="G1204" s="12" t="str">
        <f t="shared" si="118"/>
        <v/>
      </c>
      <c r="H1204" s="33" t="str">
        <f t="shared" si="119"/>
        <v/>
      </c>
    </row>
    <row r="1205" spans="1:8" x14ac:dyDescent="0.25">
      <c r="A1205" s="9" t="str">
        <f t="shared" si="115"/>
        <v/>
      </c>
      <c r="B1205" s="10" t="str">
        <f>IF($D$10="End of the Period",IF(A1205="","",IF(OR(payment_frequency="Weekly",payment_frequency="Bi-weekly",payment_frequency="Semi-monthly"),first_payment_date+A1205*VLOOKUP(payment_frequency,periodic_table,2,0),EDATE(first_payment_date,A1205*VLOOKUP(payment_frequency,periodic_table,2,0)))),IF(A1205="","",IF(OR(payment_frequency="Weekly",payment_frequency="Bi-weekly",payment_frequency="Semi-monthly"),first_payment_date+(A1205-1)*VLOOKUP(payment_frequency,periodic_table,2,0),EDATE(first_payment_date,(A1205-1)*VLOOKUP(payment_frequency,periodic_table,2,0)))))</f>
        <v/>
      </c>
      <c r="C1205" s="12" t="str">
        <f t="shared" si="116"/>
        <v/>
      </c>
      <c r="D1205" s="27">
        <f t="shared" si="114"/>
        <v>0</v>
      </c>
      <c r="E1205" s="28"/>
      <c r="F1205" s="12" t="str">
        <f t="shared" si="117"/>
        <v/>
      </c>
      <c r="G1205" s="12" t="str">
        <f t="shared" si="118"/>
        <v/>
      </c>
      <c r="H1205" s="33" t="str">
        <f t="shared" si="119"/>
        <v/>
      </c>
    </row>
    <row r="1206" spans="1:8" x14ac:dyDescent="0.25">
      <c r="A1206" s="9" t="str">
        <f t="shared" si="115"/>
        <v/>
      </c>
      <c r="B1206" s="10" t="str">
        <f>IF($D$10="End of the Period",IF(A1206="","",IF(OR(payment_frequency="Weekly",payment_frequency="Bi-weekly",payment_frequency="Semi-monthly"),first_payment_date+A1206*VLOOKUP(payment_frequency,periodic_table,2,0),EDATE(first_payment_date,A1206*VLOOKUP(payment_frequency,periodic_table,2,0)))),IF(A1206="","",IF(OR(payment_frequency="Weekly",payment_frequency="Bi-weekly",payment_frequency="Semi-monthly"),first_payment_date+(A1206-1)*VLOOKUP(payment_frequency,periodic_table,2,0),EDATE(first_payment_date,(A1206-1)*VLOOKUP(payment_frequency,periodic_table,2,0)))))</f>
        <v/>
      </c>
      <c r="C1206" s="12" t="str">
        <f t="shared" si="116"/>
        <v/>
      </c>
      <c r="D1206" s="27">
        <f t="shared" si="114"/>
        <v>0</v>
      </c>
      <c r="E1206" s="28"/>
      <c r="F1206" s="12" t="str">
        <f t="shared" si="117"/>
        <v/>
      </c>
      <c r="G1206" s="12" t="str">
        <f t="shared" si="118"/>
        <v/>
      </c>
      <c r="H1206" s="33" t="str">
        <f t="shared" si="119"/>
        <v/>
      </c>
    </row>
    <row r="1207" spans="1:8" x14ac:dyDescent="0.25">
      <c r="A1207" s="9" t="str">
        <f t="shared" si="115"/>
        <v/>
      </c>
      <c r="B1207" s="10" t="str">
        <f>IF($D$10="End of the Period",IF(A1207="","",IF(OR(payment_frequency="Weekly",payment_frequency="Bi-weekly",payment_frequency="Semi-monthly"),first_payment_date+A1207*VLOOKUP(payment_frequency,periodic_table,2,0),EDATE(first_payment_date,A1207*VLOOKUP(payment_frequency,periodic_table,2,0)))),IF(A1207="","",IF(OR(payment_frequency="Weekly",payment_frequency="Bi-weekly",payment_frequency="Semi-monthly"),first_payment_date+(A1207-1)*VLOOKUP(payment_frequency,periodic_table,2,0),EDATE(first_payment_date,(A1207-1)*VLOOKUP(payment_frequency,periodic_table,2,0)))))</f>
        <v/>
      </c>
      <c r="C1207" s="12" t="str">
        <f t="shared" si="116"/>
        <v/>
      </c>
      <c r="D1207" s="27">
        <f t="shared" si="114"/>
        <v>0</v>
      </c>
      <c r="E1207" s="28"/>
      <c r="F1207" s="12" t="str">
        <f t="shared" si="117"/>
        <v/>
      </c>
      <c r="G1207" s="12" t="str">
        <f t="shared" si="118"/>
        <v/>
      </c>
      <c r="H1207" s="33" t="str">
        <f t="shared" si="119"/>
        <v/>
      </c>
    </row>
    <row r="1208" spans="1:8" x14ac:dyDescent="0.25">
      <c r="A1208" s="9" t="str">
        <f t="shared" si="115"/>
        <v/>
      </c>
      <c r="B1208" s="10" t="str">
        <f>IF($D$10="End of the Period",IF(A1208="","",IF(OR(payment_frequency="Weekly",payment_frequency="Bi-weekly",payment_frequency="Semi-monthly"),first_payment_date+A1208*VLOOKUP(payment_frequency,periodic_table,2,0),EDATE(first_payment_date,A1208*VLOOKUP(payment_frequency,periodic_table,2,0)))),IF(A1208="","",IF(OR(payment_frequency="Weekly",payment_frequency="Bi-weekly",payment_frequency="Semi-monthly"),first_payment_date+(A1208-1)*VLOOKUP(payment_frequency,periodic_table,2,0),EDATE(first_payment_date,(A1208-1)*VLOOKUP(payment_frequency,periodic_table,2,0)))))</f>
        <v/>
      </c>
      <c r="C1208" s="12" t="str">
        <f t="shared" si="116"/>
        <v/>
      </c>
      <c r="D1208" s="27">
        <f t="shared" si="114"/>
        <v>0</v>
      </c>
      <c r="E1208" s="28"/>
      <c r="F1208" s="12" t="str">
        <f t="shared" si="117"/>
        <v/>
      </c>
      <c r="G1208" s="12" t="str">
        <f t="shared" si="118"/>
        <v/>
      </c>
      <c r="H1208" s="33" t="str">
        <f t="shared" si="119"/>
        <v/>
      </c>
    </row>
    <row r="1209" spans="1:8" x14ac:dyDescent="0.25">
      <c r="A1209" s="9" t="str">
        <f t="shared" si="115"/>
        <v/>
      </c>
      <c r="B1209" s="10" t="str">
        <f>IF($D$10="End of the Period",IF(A1209="","",IF(OR(payment_frequency="Weekly",payment_frequency="Bi-weekly",payment_frequency="Semi-monthly"),first_payment_date+A1209*VLOOKUP(payment_frequency,periodic_table,2,0),EDATE(first_payment_date,A1209*VLOOKUP(payment_frequency,periodic_table,2,0)))),IF(A1209="","",IF(OR(payment_frequency="Weekly",payment_frequency="Bi-weekly",payment_frequency="Semi-monthly"),first_payment_date+(A1209-1)*VLOOKUP(payment_frequency,periodic_table,2,0),EDATE(first_payment_date,(A1209-1)*VLOOKUP(payment_frequency,periodic_table,2,0)))))</f>
        <v/>
      </c>
      <c r="C1209" s="12" t="str">
        <f t="shared" si="116"/>
        <v/>
      </c>
      <c r="D1209" s="27">
        <f t="shared" si="114"/>
        <v>0</v>
      </c>
      <c r="E1209" s="28"/>
      <c r="F1209" s="12" t="str">
        <f t="shared" si="117"/>
        <v/>
      </c>
      <c r="G1209" s="12" t="str">
        <f t="shared" si="118"/>
        <v/>
      </c>
      <c r="H1209" s="33" t="str">
        <f t="shared" si="119"/>
        <v/>
      </c>
    </row>
    <row r="1210" spans="1:8" x14ac:dyDescent="0.25">
      <c r="A1210" s="9" t="str">
        <f t="shared" si="115"/>
        <v/>
      </c>
      <c r="B1210" s="10" t="str">
        <f>IF($D$10="End of the Period",IF(A1210="","",IF(OR(payment_frequency="Weekly",payment_frequency="Bi-weekly",payment_frequency="Semi-monthly"),first_payment_date+A1210*VLOOKUP(payment_frequency,periodic_table,2,0),EDATE(first_payment_date,A1210*VLOOKUP(payment_frequency,periodic_table,2,0)))),IF(A1210="","",IF(OR(payment_frequency="Weekly",payment_frequency="Bi-weekly",payment_frequency="Semi-monthly"),first_payment_date+(A1210-1)*VLOOKUP(payment_frequency,periodic_table,2,0),EDATE(first_payment_date,(A1210-1)*VLOOKUP(payment_frequency,periodic_table,2,0)))))</f>
        <v/>
      </c>
      <c r="C1210" s="12" t="str">
        <f t="shared" si="116"/>
        <v/>
      </c>
      <c r="D1210" s="27">
        <f t="shared" si="114"/>
        <v>0</v>
      </c>
      <c r="E1210" s="28"/>
      <c r="F1210" s="12" t="str">
        <f t="shared" si="117"/>
        <v/>
      </c>
      <c r="G1210" s="12" t="str">
        <f t="shared" si="118"/>
        <v/>
      </c>
      <c r="H1210" s="33" t="str">
        <f t="shared" si="119"/>
        <v/>
      </c>
    </row>
    <row r="1211" spans="1:8" x14ac:dyDescent="0.25">
      <c r="A1211" s="9" t="str">
        <f t="shared" si="115"/>
        <v/>
      </c>
      <c r="B1211" s="10" t="str">
        <f>IF($D$10="End of the Period",IF(A1211="","",IF(OR(payment_frequency="Weekly",payment_frequency="Bi-weekly",payment_frequency="Semi-monthly"),first_payment_date+A1211*VLOOKUP(payment_frequency,periodic_table,2,0),EDATE(first_payment_date,A1211*VLOOKUP(payment_frequency,periodic_table,2,0)))),IF(A1211="","",IF(OR(payment_frequency="Weekly",payment_frequency="Bi-weekly",payment_frequency="Semi-monthly"),first_payment_date+(A1211-1)*VLOOKUP(payment_frequency,periodic_table,2,0),EDATE(first_payment_date,(A1211-1)*VLOOKUP(payment_frequency,periodic_table,2,0)))))</f>
        <v/>
      </c>
      <c r="C1211" s="12" t="str">
        <f t="shared" si="116"/>
        <v/>
      </c>
      <c r="D1211" s="27">
        <f t="shared" si="114"/>
        <v>0</v>
      </c>
      <c r="E1211" s="28"/>
      <c r="F1211" s="12" t="str">
        <f t="shared" si="117"/>
        <v/>
      </c>
      <c r="G1211" s="12" t="str">
        <f t="shared" si="118"/>
        <v/>
      </c>
      <c r="H1211" s="33" t="str">
        <f t="shared" si="119"/>
        <v/>
      </c>
    </row>
    <row r="1212" spans="1:8" x14ac:dyDescent="0.25">
      <c r="A1212" s="9" t="str">
        <f t="shared" si="115"/>
        <v/>
      </c>
      <c r="B1212" s="10" t="str">
        <f>IF($D$10="End of the Period",IF(A1212="","",IF(OR(payment_frequency="Weekly",payment_frequency="Bi-weekly",payment_frequency="Semi-monthly"),first_payment_date+A1212*VLOOKUP(payment_frequency,periodic_table,2,0),EDATE(first_payment_date,A1212*VLOOKUP(payment_frequency,periodic_table,2,0)))),IF(A1212="","",IF(OR(payment_frequency="Weekly",payment_frequency="Bi-weekly",payment_frequency="Semi-monthly"),first_payment_date+(A1212-1)*VLOOKUP(payment_frequency,periodic_table,2,0),EDATE(first_payment_date,(A1212-1)*VLOOKUP(payment_frequency,periodic_table,2,0)))))</f>
        <v/>
      </c>
      <c r="C1212" s="12" t="str">
        <f t="shared" si="116"/>
        <v/>
      </c>
      <c r="D1212" s="27">
        <f t="shared" si="114"/>
        <v>0</v>
      </c>
      <c r="E1212" s="28"/>
      <c r="F1212" s="12" t="str">
        <f t="shared" si="117"/>
        <v/>
      </c>
      <c r="G1212" s="12" t="str">
        <f t="shared" si="118"/>
        <v/>
      </c>
      <c r="H1212" s="33" t="str">
        <f t="shared" si="119"/>
        <v/>
      </c>
    </row>
    <row r="1213" spans="1:8" x14ac:dyDescent="0.25">
      <c r="A1213" s="9" t="str">
        <f t="shared" si="115"/>
        <v/>
      </c>
      <c r="B1213" s="10" t="str">
        <f>IF($D$10="End of the Period",IF(A1213="","",IF(OR(payment_frequency="Weekly",payment_frequency="Bi-weekly",payment_frequency="Semi-monthly"),first_payment_date+A1213*VLOOKUP(payment_frequency,periodic_table,2,0),EDATE(first_payment_date,A1213*VLOOKUP(payment_frequency,periodic_table,2,0)))),IF(A1213="","",IF(OR(payment_frequency="Weekly",payment_frequency="Bi-weekly",payment_frequency="Semi-monthly"),first_payment_date+(A1213-1)*VLOOKUP(payment_frequency,periodic_table,2,0),EDATE(first_payment_date,(A1213-1)*VLOOKUP(payment_frequency,periodic_table,2,0)))))</f>
        <v/>
      </c>
      <c r="C1213" s="12" t="str">
        <f t="shared" si="116"/>
        <v/>
      </c>
      <c r="D1213" s="27">
        <f t="shared" si="114"/>
        <v>0</v>
      </c>
      <c r="E1213" s="28"/>
      <c r="F1213" s="12" t="str">
        <f t="shared" si="117"/>
        <v/>
      </c>
      <c r="G1213" s="12" t="str">
        <f t="shared" si="118"/>
        <v/>
      </c>
      <c r="H1213" s="33" t="str">
        <f t="shared" si="119"/>
        <v/>
      </c>
    </row>
    <row r="1214" spans="1:8" x14ac:dyDescent="0.25">
      <c r="A1214" s="9" t="str">
        <f t="shared" si="115"/>
        <v/>
      </c>
      <c r="B1214" s="10" t="str">
        <f>IF($D$10="End of the Period",IF(A1214="","",IF(OR(payment_frequency="Weekly",payment_frequency="Bi-weekly",payment_frequency="Semi-monthly"),first_payment_date+A1214*VLOOKUP(payment_frequency,periodic_table,2,0),EDATE(first_payment_date,A1214*VLOOKUP(payment_frequency,periodic_table,2,0)))),IF(A1214="","",IF(OR(payment_frequency="Weekly",payment_frequency="Bi-weekly",payment_frequency="Semi-monthly"),first_payment_date+(A1214-1)*VLOOKUP(payment_frequency,periodic_table,2,0),EDATE(first_payment_date,(A1214-1)*VLOOKUP(payment_frequency,periodic_table,2,0)))))</f>
        <v/>
      </c>
      <c r="C1214" s="12" t="str">
        <f t="shared" si="116"/>
        <v/>
      </c>
      <c r="D1214" s="27">
        <f t="shared" si="114"/>
        <v>0</v>
      </c>
      <c r="E1214" s="28"/>
      <c r="F1214" s="12" t="str">
        <f t="shared" si="117"/>
        <v/>
      </c>
      <c r="G1214" s="12" t="str">
        <f t="shared" si="118"/>
        <v/>
      </c>
      <c r="H1214" s="33" t="str">
        <f t="shared" si="119"/>
        <v/>
      </c>
    </row>
    <row r="1215" spans="1:8" x14ac:dyDescent="0.25">
      <c r="A1215" s="9" t="str">
        <f t="shared" si="115"/>
        <v/>
      </c>
      <c r="B1215" s="10" t="str">
        <f>IF($D$10="End of the Period",IF(A1215="","",IF(OR(payment_frequency="Weekly",payment_frequency="Bi-weekly",payment_frequency="Semi-monthly"),first_payment_date+A1215*VLOOKUP(payment_frequency,periodic_table,2,0),EDATE(first_payment_date,A1215*VLOOKUP(payment_frequency,periodic_table,2,0)))),IF(A1215="","",IF(OR(payment_frequency="Weekly",payment_frequency="Bi-weekly",payment_frequency="Semi-monthly"),first_payment_date+(A1215-1)*VLOOKUP(payment_frequency,periodic_table,2,0),EDATE(first_payment_date,(A1215-1)*VLOOKUP(payment_frequency,periodic_table,2,0)))))</f>
        <v/>
      </c>
      <c r="C1215" s="12" t="str">
        <f t="shared" si="116"/>
        <v/>
      </c>
      <c r="D1215" s="27">
        <f t="shared" si="114"/>
        <v>0</v>
      </c>
      <c r="E1215" s="28"/>
      <c r="F1215" s="12" t="str">
        <f t="shared" si="117"/>
        <v/>
      </c>
      <c r="G1215" s="12" t="str">
        <f t="shared" si="118"/>
        <v/>
      </c>
      <c r="H1215" s="33" t="str">
        <f t="shared" si="119"/>
        <v/>
      </c>
    </row>
    <row r="1216" spans="1:8" x14ac:dyDescent="0.25">
      <c r="A1216" s="9" t="str">
        <f t="shared" si="115"/>
        <v/>
      </c>
      <c r="B1216" s="10" t="str">
        <f>IF($D$10="End of the Period",IF(A1216="","",IF(OR(payment_frequency="Weekly",payment_frequency="Bi-weekly",payment_frequency="Semi-monthly"),first_payment_date+A1216*VLOOKUP(payment_frequency,periodic_table,2,0),EDATE(first_payment_date,A1216*VLOOKUP(payment_frequency,periodic_table,2,0)))),IF(A1216="","",IF(OR(payment_frequency="Weekly",payment_frequency="Bi-weekly",payment_frequency="Semi-monthly"),first_payment_date+(A1216-1)*VLOOKUP(payment_frequency,periodic_table,2,0),EDATE(first_payment_date,(A1216-1)*VLOOKUP(payment_frequency,periodic_table,2,0)))))</f>
        <v/>
      </c>
      <c r="C1216" s="12" t="str">
        <f t="shared" si="116"/>
        <v/>
      </c>
      <c r="D1216" s="27">
        <f t="shared" si="114"/>
        <v>0</v>
      </c>
      <c r="E1216" s="28"/>
      <c r="F1216" s="12" t="str">
        <f t="shared" si="117"/>
        <v/>
      </c>
      <c r="G1216" s="12" t="str">
        <f t="shared" si="118"/>
        <v/>
      </c>
      <c r="H1216" s="33" t="str">
        <f t="shared" si="119"/>
        <v/>
      </c>
    </row>
    <row r="1217" spans="1:8" x14ac:dyDescent="0.25">
      <c r="A1217" s="9" t="str">
        <f t="shared" si="115"/>
        <v/>
      </c>
      <c r="B1217" s="10" t="str">
        <f>IF($D$10="End of the Period",IF(A1217="","",IF(OR(payment_frequency="Weekly",payment_frequency="Bi-weekly",payment_frequency="Semi-monthly"),first_payment_date+A1217*VLOOKUP(payment_frequency,periodic_table,2,0),EDATE(first_payment_date,A1217*VLOOKUP(payment_frequency,periodic_table,2,0)))),IF(A1217="","",IF(OR(payment_frequency="Weekly",payment_frequency="Bi-weekly",payment_frequency="Semi-monthly"),first_payment_date+(A1217-1)*VLOOKUP(payment_frequency,periodic_table,2,0),EDATE(first_payment_date,(A1217-1)*VLOOKUP(payment_frequency,periodic_table,2,0)))))</f>
        <v/>
      </c>
      <c r="C1217" s="12" t="str">
        <f t="shared" si="116"/>
        <v/>
      </c>
      <c r="D1217" s="27">
        <f t="shared" si="114"/>
        <v>0</v>
      </c>
      <c r="E1217" s="28"/>
      <c r="F1217" s="12" t="str">
        <f t="shared" si="117"/>
        <v/>
      </c>
      <c r="G1217" s="12" t="str">
        <f t="shared" si="118"/>
        <v/>
      </c>
      <c r="H1217" s="33" t="str">
        <f t="shared" si="119"/>
        <v/>
      </c>
    </row>
    <row r="1218" spans="1:8" x14ac:dyDescent="0.25">
      <c r="A1218" s="9" t="str">
        <f t="shared" si="115"/>
        <v/>
      </c>
      <c r="B1218" s="10" t="str">
        <f>IF($D$10="End of the Period",IF(A1218="","",IF(OR(payment_frequency="Weekly",payment_frequency="Bi-weekly",payment_frequency="Semi-monthly"),first_payment_date+A1218*VLOOKUP(payment_frequency,periodic_table,2,0),EDATE(first_payment_date,A1218*VLOOKUP(payment_frequency,periodic_table,2,0)))),IF(A1218="","",IF(OR(payment_frequency="Weekly",payment_frequency="Bi-weekly",payment_frequency="Semi-monthly"),first_payment_date+(A1218-1)*VLOOKUP(payment_frequency,periodic_table,2,0),EDATE(first_payment_date,(A1218-1)*VLOOKUP(payment_frequency,periodic_table,2,0)))))</f>
        <v/>
      </c>
      <c r="C1218" s="12" t="str">
        <f t="shared" si="116"/>
        <v/>
      </c>
      <c r="D1218" s="27">
        <f t="shared" si="114"/>
        <v>0</v>
      </c>
      <c r="E1218" s="28"/>
      <c r="F1218" s="12" t="str">
        <f t="shared" si="117"/>
        <v/>
      </c>
      <c r="G1218" s="12" t="str">
        <f t="shared" si="118"/>
        <v/>
      </c>
      <c r="H1218" s="33" t="str">
        <f t="shared" si="119"/>
        <v/>
      </c>
    </row>
    <row r="1219" spans="1:8" x14ac:dyDescent="0.25">
      <c r="A1219" s="9" t="str">
        <f t="shared" si="115"/>
        <v/>
      </c>
      <c r="B1219" s="10" t="str">
        <f>IF($D$10="End of the Period",IF(A1219="","",IF(OR(payment_frequency="Weekly",payment_frequency="Bi-weekly",payment_frequency="Semi-monthly"),first_payment_date+A1219*VLOOKUP(payment_frequency,periodic_table,2,0),EDATE(first_payment_date,A1219*VLOOKUP(payment_frequency,periodic_table,2,0)))),IF(A1219="","",IF(OR(payment_frequency="Weekly",payment_frequency="Bi-weekly",payment_frequency="Semi-monthly"),first_payment_date+(A1219-1)*VLOOKUP(payment_frequency,periodic_table,2,0),EDATE(first_payment_date,(A1219-1)*VLOOKUP(payment_frequency,periodic_table,2,0)))))</f>
        <v/>
      </c>
      <c r="C1219" s="12" t="str">
        <f t="shared" si="116"/>
        <v/>
      </c>
      <c r="D1219" s="27">
        <f t="shared" si="114"/>
        <v>0</v>
      </c>
      <c r="E1219" s="28"/>
      <c r="F1219" s="12" t="str">
        <f t="shared" si="117"/>
        <v/>
      </c>
      <c r="G1219" s="12" t="str">
        <f t="shared" si="118"/>
        <v/>
      </c>
      <c r="H1219" s="33" t="str">
        <f t="shared" si="119"/>
        <v/>
      </c>
    </row>
    <row r="1220" spans="1:8" x14ac:dyDescent="0.25">
      <c r="A1220" s="9" t="str">
        <f t="shared" si="115"/>
        <v/>
      </c>
      <c r="B1220" s="10" t="str">
        <f>IF($D$10="End of the Period",IF(A1220="","",IF(OR(payment_frequency="Weekly",payment_frequency="Bi-weekly",payment_frequency="Semi-monthly"),first_payment_date+A1220*VLOOKUP(payment_frequency,periodic_table,2,0),EDATE(first_payment_date,A1220*VLOOKUP(payment_frequency,periodic_table,2,0)))),IF(A1220="","",IF(OR(payment_frequency="Weekly",payment_frequency="Bi-weekly",payment_frequency="Semi-monthly"),first_payment_date+(A1220-1)*VLOOKUP(payment_frequency,periodic_table,2,0),EDATE(first_payment_date,(A1220-1)*VLOOKUP(payment_frequency,periodic_table,2,0)))))</f>
        <v/>
      </c>
      <c r="C1220" s="12" t="str">
        <f t="shared" si="116"/>
        <v/>
      </c>
      <c r="D1220" s="27">
        <f t="shared" si="114"/>
        <v>0</v>
      </c>
      <c r="E1220" s="28"/>
      <c r="F1220" s="12" t="str">
        <f t="shared" si="117"/>
        <v/>
      </c>
      <c r="G1220" s="12" t="str">
        <f t="shared" si="118"/>
        <v/>
      </c>
      <c r="H1220" s="33" t="str">
        <f t="shared" si="119"/>
        <v/>
      </c>
    </row>
    <row r="1221" spans="1:8" x14ac:dyDescent="0.25">
      <c r="A1221" s="9" t="str">
        <f t="shared" si="115"/>
        <v/>
      </c>
      <c r="B1221" s="10" t="str">
        <f>IF($D$10="End of the Period",IF(A1221="","",IF(OR(payment_frequency="Weekly",payment_frequency="Bi-weekly",payment_frequency="Semi-monthly"),first_payment_date+A1221*VLOOKUP(payment_frequency,periodic_table,2,0),EDATE(first_payment_date,A1221*VLOOKUP(payment_frequency,periodic_table,2,0)))),IF(A1221="","",IF(OR(payment_frequency="Weekly",payment_frequency="Bi-weekly",payment_frequency="Semi-monthly"),first_payment_date+(A1221-1)*VLOOKUP(payment_frequency,periodic_table,2,0),EDATE(first_payment_date,(A1221-1)*VLOOKUP(payment_frequency,periodic_table,2,0)))))</f>
        <v/>
      </c>
      <c r="C1221" s="12" t="str">
        <f t="shared" si="116"/>
        <v/>
      </c>
      <c r="D1221" s="27">
        <f t="shared" si="114"/>
        <v>0</v>
      </c>
      <c r="E1221" s="28"/>
      <c r="F1221" s="12" t="str">
        <f t="shared" si="117"/>
        <v/>
      </c>
      <c r="G1221" s="12" t="str">
        <f t="shared" si="118"/>
        <v/>
      </c>
      <c r="H1221" s="33" t="str">
        <f t="shared" si="119"/>
        <v/>
      </c>
    </row>
    <row r="1222" spans="1:8" x14ac:dyDescent="0.25">
      <c r="A1222" s="9" t="str">
        <f t="shared" si="115"/>
        <v/>
      </c>
      <c r="B1222" s="10" t="str">
        <f>IF($D$10="End of the Period",IF(A1222="","",IF(OR(payment_frequency="Weekly",payment_frequency="Bi-weekly",payment_frequency="Semi-monthly"),first_payment_date+A1222*VLOOKUP(payment_frequency,periodic_table,2,0),EDATE(first_payment_date,A1222*VLOOKUP(payment_frequency,periodic_table,2,0)))),IF(A1222="","",IF(OR(payment_frequency="Weekly",payment_frequency="Bi-weekly",payment_frequency="Semi-monthly"),first_payment_date+(A1222-1)*VLOOKUP(payment_frequency,periodic_table,2,0),EDATE(first_payment_date,(A1222-1)*VLOOKUP(payment_frequency,periodic_table,2,0)))))</f>
        <v/>
      </c>
      <c r="C1222" s="12" t="str">
        <f t="shared" si="116"/>
        <v/>
      </c>
      <c r="D1222" s="27">
        <f t="shared" si="114"/>
        <v>0</v>
      </c>
      <c r="E1222" s="28"/>
      <c r="F1222" s="12" t="str">
        <f t="shared" si="117"/>
        <v/>
      </c>
      <c r="G1222" s="12" t="str">
        <f t="shared" si="118"/>
        <v/>
      </c>
      <c r="H1222" s="33" t="str">
        <f t="shared" si="119"/>
        <v/>
      </c>
    </row>
    <row r="1223" spans="1:8" x14ac:dyDescent="0.25">
      <c r="A1223" s="9" t="str">
        <f t="shared" si="115"/>
        <v/>
      </c>
      <c r="B1223" s="10" t="str">
        <f>IF($D$10="End of the Period",IF(A1223="","",IF(OR(payment_frequency="Weekly",payment_frequency="Bi-weekly",payment_frequency="Semi-monthly"),first_payment_date+A1223*VLOOKUP(payment_frequency,periodic_table,2,0),EDATE(first_payment_date,A1223*VLOOKUP(payment_frequency,periodic_table,2,0)))),IF(A1223="","",IF(OR(payment_frequency="Weekly",payment_frequency="Bi-weekly",payment_frequency="Semi-monthly"),first_payment_date+(A1223-1)*VLOOKUP(payment_frequency,periodic_table,2,0),EDATE(first_payment_date,(A1223-1)*VLOOKUP(payment_frequency,periodic_table,2,0)))))</f>
        <v/>
      </c>
      <c r="C1223" s="12" t="str">
        <f t="shared" si="116"/>
        <v/>
      </c>
      <c r="D1223" s="27">
        <f t="shared" si="114"/>
        <v>0</v>
      </c>
      <c r="E1223" s="28"/>
      <c r="F1223" s="12" t="str">
        <f t="shared" si="117"/>
        <v/>
      </c>
      <c r="G1223" s="12" t="str">
        <f t="shared" si="118"/>
        <v/>
      </c>
      <c r="H1223" s="33" t="str">
        <f t="shared" si="119"/>
        <v/>
      </c>
    </row>
    <row r="1224" spans="1:8" x14ac:dyDescent="0.25">
      <c r="A1224" s="9" t="str">
        <f t="shared" si="115"/>
        <v/>
      </c>
      <c r="B1224" s="10" t="str">
        <f>IF($D$10="End of the Period",IF(A1224="","",IF(OR(payment_frequency="Weekly",payment_frequency="Bi-weekly",payment_frequency="Semi-monthly"),first_payment_date+A1224*VLOOKUP(payment_frequency,periodic_table,2,0),EDATE(first_payment_date,A1224*VLOOKUP(payment_frequency,periodic_table,2,0)))),IF(A1224="","",IF(OR(payment_frequency="Weekly",payment_frequency="Bi-weekly",payment_frequency="Semi-monthly"),first_payment_date+(A1224-1)*VLOOKUP(payment_frequency,periodic_table,2,0),EDATE(first_payment_date,(A1224-1)*VLOOKUP(payment_frequency,periodic_table,2,0)))))</f>
        <v/>
      </c>
      <c r="C1224" s="12" t="str">
        <f t="shared" si="116"/>
        <v/>
      </c>
      <c r="D1224" s="27">
        <f t="shared" si="114"/>
        <v>0</v>
      </c>
      <c r="E1224" s="28"/>
      <c r="F1224" s="12" t="str">
        <f t="shared" si="117"/>
        <v/>
      </c>
      <c r="G1224" s="12" t="str">
        <f t="shared" si="118"/>
        <v/>
      </c>
      <c r="H1224" s="33" t="str">
        <f t="shared" si="119"/>
        <v/>
      </c>
    </row>
    <row r="1225" spans="1:8" x14ac:dyDescent="0.25">
      <c r="A1225" s="9" t="str">
        <f t="shared" si="115"/>
        <v/>
      </c>
      <c r="B1225" s="10" t="str">
        <f>IF($D$10="End of the Period",IF(A1225="","",IF(OR(payment_frequency="Weekly",payment_frequency="Bi-weekly",payment_frequency="Semi-monthly"),first_payment_date+A1225*VLOOKUP(payment_frequency,periodic_table,2,0),EDATE(first_payment_date,A1225*VLOOKUP(payment_frequency,periodic_table,2,0)))),IF(A1225="","",IF(OR(payment_frequency="Weekly",payment_frequency="Bi-weekly",payment_frequency="Semi-monthly"),first_payment_date+(A1225-1)*VLOOKUP(payment_frequency,periodic_table,2,0),EDATE(first_payment_date,(A1225-1)*VLOOKUP(payment_frequency,periodic_table,2,0)))))</f>
        <v/>
      </c>
      <c r="C1225" s="12" t="str">
        <f t="shared" si="116"/>
        <v/>
      </c>
      <c r="D1225" s="27">
        <f t="shared" si="114"/>
        <v>0</v>
      </c>
      <c r="E1225" s="28"/>
      <c r="F1225" s="12" t="str">
        <f t="shared" si="117"/>
        <v/>
      </c>
      <c r="G1225" s="12" t="str">
        <f t="shared" si="118"/>
        <v/>
      </c>
      <c r="H1225" s="33" t="str">
        <f t="shared" si="119"/>
        <v/>
      </c>
    </row>
    <row r="1226" spans="1:8" x14ac:dyDescent="0.25">
      <c r="A1226" s="9" t="str">
        <f t="shared" si="115"/>
        <v/>
      </c>
      <c r="B1226" s="10" t="str">
        <f>IF($D$10="End of the Period",IF(A1226="","",IF(OR(payment_frequency="Weekly",payment_frequency="Bi-weekly",payment_frequency="Semi-monthly"),first_payment_date+A1226*VLOOKUP(payment_frequency,periodic_table,2,0),EDATE(first_payment_date,A1226*VLOOKUP(payment_frequency,periodic_table,2,0)))),IF(A1226="","",IF(OR(payment_frequency="Weekly",payment_frequency="Bi-weekly",payment_frequency="Semi-monthly"),first_payment_date+(A1226-1)*VLOOKUP(payment_frequency,periodic_table,2,0),EDATE(first_payment_date,(A1226-1)*VLOOKUP(payment_frequency,periodic_table,2,0)))))</f>
        <v/>
      </c>
      <c r="C1226" s="12" t="str">
        <f t="shared" si="116"/>
        <v/>
      </c>
      <c r="D1226" s="27">
        <f t="shared" si="114"/>
        <v>0</v>
      </c>
      <c r="E1226" s="28"/>
      <c r="F1226" s="12" t="str">
        <f t="shared" si="117"/>
        <v/>
      </c>
      <c r="G1226" s="12" t="str">
        <f t="shared" si="118"/>
        <v/>
      </c>
      <c r="H1226" s="33" t="str">
        <f t="shared" si="119"/>
        <v/>
      </c>
    </row>
    <row r="1227" spans="1:8" x14ac:dyDescent="0.25">
      <c r="A1227" s="9" t="str">
        <f t="shared" si="115"/>
        <v/>
      </c>
      <c r="B1227" s="10" t="str">
        <f>IF($D$10="End of the Period",IF(A1227="","",IF(OR(payment_frequency="Weekly",payment_frequency="Bi-weekly",payment_frequency="Semi-monthly"),first_payment_date+A1227*VLOOKUP(payment_frequency,periodic_table,2,0),EDATE(first_payment_date,A1227*VLOOKUP(payment_frequency,periodic_table,2,0)))),IF(A1227="","",IF(OR(payment_frequency="Weekly",payment_frequency="Bi-weekly",payment_frequency="Semi-monthly"),first_payment_date+(A1227-1)*VLOOKUP(payment_frequency,periodic_table,2,0),EDATE(first_payment_date,(A1227-1)*VLOOKUP(payment_frequency,periodic_table,2,0)))))</f>
        <v/>
      </c>
      <c r="C1227" s="12" t="str">
        <f t="shared" si="116"/>
        <v/>
      </c>
      <c r="D1227" s="27">
        <f t="shared" si="114"/>
        <v>0</v>
      </c>
      <c r="E1227" s="28"/>
      <c r="F1227" s="12" t="str">
        <f t="shared" si="117"/>
        <v/>
      </c>
      <c r="G1227" s="12" t="str">
        <f t="shared" si="118"/>
        <v/>
      </c>
      <c r="H1227" s="33" t="str">
        <f t="shared" si="119"/>
        <v/>
      </c>
    </row>
    <row r="1228" spans="1:8" x14ac:dyDescent="0.25">
      <c r="A1228" s="9" t="str">
        <f t="shared" si="115"/>
        <v/>
      </c>
      <c r="B1228" s="10" t="str">
        <f>IF($D$10="End of the Period",IF(A1228="","",IF(OR(payment_frequency="Weekly",payment_frequency="Bi-weekly",payment_frequency="Semi-monthly"),first_payment_date+A1228*VLOOKUP(payment_frequency,periodic_table,2,0),EDATE(first_payment_date,A1228*VLOOKUP(payment_frequency,periodic_table,2,0)))),IF(A1228="","",IF(OR(payment_frequency="Weekly",payment_frequency="Bi-weekly",payment_frequency="Semi-monthly"),first_payment_date+(A1228-1)*VLOOKUP(payment_frequency,periodic_table,2,0),EDATE(first_payment_date,(A1228-1)*VLOOKUP(payment_frequency,periodic_table,2,0)))))</f>
        <v/>
      </c>
      <c r="C1228" s="12" t="str">
        <f t="shared" si="116"/>
        <v/>
      </c>
      <c r="D1228" s="27">
        <f t="shared" si="114"/>
        <v>0</v>
      </c>
      <c r="E1228" s="28"/>
      <c r="F1228" s="12" t="str">
        <f t="shared" si="117"/>
        <v/>
      </c>
      <c r="G1228" s="12" t="str">
        <f t="shared" si="118"/>
        <v/>
      </c>
      <c r="H1228" s="33" t="str">
        <f t="shared" si="119"/>
        <v/>
      </c>
    </row>
    <row r="1229" spans="1:8" x14ac:dyDescent="0.25">
      <c r="A1229" s="9" t="str">
        <f t="shared" si="115"/>
        <v/>
      </c>
      <c r="B1229" s="10" t="str">
        <f>IF($D$10="End of the Period",IF(A1229="","",IF(OR(payment_frequency="Weekly",payment_frequency="Bi-weekly",payment_frequency="Semi-monthly"),first_payment_date+A1229*VLOOKUP(payment_frequency,periodic_table,2,0),EDATE(first_payment_date,A1229*VLOOKUP(payment_frequency,periodic_table,2,0)))),IF(A1229="","",IF(OR(payment_frequency="Weekly",payment_frequency="Bi-weekly",payment_frequency="Semi-monthly"),first_payment_date+(A1229-1)*VLOOKUP(payment_frequency,periodic_table,2,0),EDATE(first_payment_date,(A1229-1)*VLOOKUP(payment_frequency,periodic_table,2,0)))))</f>
        <v/>
      </c>
      <c r="C1229" s="12" t="str">
        <f t="shared" si="116"/>
        <v/>
      </c>
      <c r="D1229" s="27">
        <f t="shared" si="114"/>
        <v>0</v>
      </c>
      <c r="E1229" s="28"/>
      <c r="F1229" s="12" t="str">
        <f t="shared" si="117"/>
        <v/>
      </c>
      <c r="G1229" s="12" t="str">
        <f t="shared" si="118"/>
        <v/>
      </c>
      <c r="H1229" s="33" t="str">
        <f t="shared" si="119"/>
        <v/>
      </c>
    </row>
    <row r="1230" spans="1:8" x14ac:dyDescent="0.25">
      <c r="A1230" s="9" t="str">
        <f t="shared" si="115"/>
        <v/>
      </c>
      <c r="B1230" s="10" t="str">
        <f>IF($D$10="End of the Period",IF(A1230="","",IF(OR(payment_frequency="Weekly",payment_frequency="Bi-weekly",payment_frequency="Semi-monthly"),first_payment_date+A1230*VLOOKUP(payment_frequency,periodic_table,2,0),EDATE(first_payment_date,A1230*VLOOKUP(payment_frequency,periodic_table,2,0)))),IF(A1230="","",IF(OR(payment_frequency="Weekly",payment_frequency="Bi-weekly",payment_frequency="Semi-monthly"),first_payment_date+(A1230-1)*VLOOKUP(payment_frequency,periodic_table,2,0),EDATE(first_payment_date,(A1230-1)*VLOOKUP(payment_frequency,periodic_table,2,0)))))</f>
        <v/>
      </c>
      <c r="C1230" s="12" t="str">
        <f t="shared" si="116"/>
        <v/>
      </c>
      <c r="D1230" s="27">
        <f t="shared" si="114"/>
        <v>0</v>
      </c>
      <c r="E1230" s="28"/>
      <c r="F1230" s="12" t="str">
        <f t="shared" si="117"/>
        <v/>
      </c>
      <c r="G1230" s="12" t="str">
        <f t="shared" si="118"/>
        <v/>
      </c>
      <c r="H1230" s="33" t="str">
        <f t="shared" si="119"/>
        <v/>
      </c>
    </row>
    <row r="1231" spans="1:8" x14ac:dyDescent="0.25">
      <c r="A1231" s="9" t="str">
        <f t="shared" si="115"/>
        <v/>
      </c>
      <c r="B1231" s="10" t="str">
        <f>IF($D$10="End of the Period",IF(A1231="","",IF(OR(payment_frequency="Weekly",payment_frequency="Bi-weekly",payment_frequency="Semi-monthly"),first_payment_date+A1231*VLOOKUP(payment_frequency,periodic_table,2,0),EDATE(first_payment_date,A1231*VLOOKUP(payment_frequency,periodic_table,2,0)))),IF(A1231="","",IF(OR(payment_frequency="Weekly",payment_frequency="Bi-weekly",payment_frequency="Semi-monthly"),first_payment_date+(A1231-1)*VLOOKUP(payment_frequency,periodic_table,2,0),EDATE(first_payment_date,(A1231-1)*VLOOKUP(payment_frequency,periodic_table,2,0)))))</f>
        <v/>
      </c>
      <c r="C1231" s="12" t="str">
        <f t="shared" si="116"/>
        <v/>
      </c>
      <c r="D1231" s="27">
        <f t="shared" si="114"/>
        <v>0</v>
      </c>
      <c r="E1231" s="28"/>
      <c r="F1231" s="12" t="str">
        <f t="shared" si="117"/>
        <v/>
      </c>
      <c r="G1231" s="12" t="str">
        <f t="shared" si="118"/>
        <v/>
      </c>
      <c r="H1231" s="33" t="str">
        <f t="shared" si="119"/>
        <v/>
      </c>
    </row>
    <row r="1232" spans="1:8" x14ac:dyDescent="0.25">
      <c r="A1232" s="9" t="str">
        <f t="shared" si="115"/>
        <v/>
      </c>
      <c r="B1232" s="10" t="str">
        <f>IF($D$10="End of the Period",IF(A1232="","",IF(OR(payment_frequency="Weekly",payment_frequency="Bi-weekly",payment_frequency="Semi-monthly"),first_payment_date+A1232*VLOOKUP(payment_frequency,periodic_table,2,0),EDATE(first_payment_date,A1232*VLOOKUP(payment_frequency,periodic_table,2,0)))),IF(A1232="","",IF(OR(payment_frequency="Weekly",payment_frequency="Bi-weekly",payment_frequency="Semi-monthly"),first_payment_date+(A1232-1)*VLOOKUP(payment_frequency,periodic_table,2,0),EDATE(first_payment_date,(A1232-1)*VLOOKUP(payment_frequency,periodic_table,2,0)))))</f>
        <v/>
      </c>
      <c r="C1232" s="12" t="str">
        <f t="shared" si="116"/>
        <v/>
      </c>
      <c r="D1232" s="27">
        <f t="shared" si="114"/>
        <v>0</v>
      </c>
      <c r="E1232" s="28"/>
      <c r="F1232" s="12" t="str">
        <f t="shared" si="117"/>
        <v/>
      </c>
      <c r="G1232" s="12" t="str">
        <f t="shared" si="118"/>
        <v/>
      </c>
      <c r="H1232" s="33" t="str">
        <f t="shared" si="119"/>
        <v/>
      </c>
    </row>
    <row r="1233" spans="1:8" x14ac:dyDescent="0.25">
      <c r="A1233" s="9" t="str">
        <f t="shared" si="115"/>
        <v/>
      </c>
      <c r="B1233" s="10" t="str">
        <f>IF($D$10="End of the Period",IF(A1233="","",IF(OR(payment_frequency="Weekly",payment_frequency="Bi-weekly",payment_frequency="Semi-monthly"),first_payment_date+A1233*VLOOKUP(payment_frequency,periodic_table,2,0),EDATE(first_payment_date,A1233*VLOOKUP(payment_frequency,periodic_table,2,0)))),IF(A1233="","",IF(OR(payment_frequency="Weekly",payment_frequency="Bi-weekly",payment_frequency="Semi-monthly"),first_payment_date+(A1233-1)*VLOOKUP(payment_frequency,periodic_table,2,0),EDATE(first_payment_date,(A1233-1)*VLOOKUP(payment_frequency,periodic_table,2,0)))))</f>
        <v/>
      </c>
      <c r="C1233" s="12" t="str">
        <f t="shared" si="116"/>
        <v/>
      </c>
      <c r="D1233" s="27">
        <f t="shared" si="114"/>
        <v>0</v>
      </c>
      <c r="E1233" s="28"/>
      <c r="F1233" s="12" t="str">
        <f t="shared" si="117"/>
        <v/>
      </c>
      <c r="G1233" s="12" t="str">
        <f t="shared" si="118"/>
        <v/>
      </c>
      <c r="H1233" s="33" t="str">
        <f t="shared" si="119"/>
        <v/>
      </c>
    </row>
    <row r="1234" spans="1:8" x14ac:dyDescent="0.25">
      <c r="A1234" s="9" t="str">
        <f t="shared" si="115"/>
        <v/>
      </c>
      <c r="B1234" s="10" t="str">
        <f>IF($D$10="End of the Period",IF(A1234="","",IF(OR(payment_frequency="Weekly",payment_frequency="Bi-weekly",payment_frequency="Semi-monthly"),first_payment_date+A1234*VLOOKUP(payment_frequency,periodic_table,2,0),EDATE(first_payment_date,A1234*VLOOKUP(payment_frequency,periodic_table,2,0)))),IF(A1234="","",IF(OR(payment_frequency="Weekly",payment_frequency="Bi-weekly",payment_frequency="Semi-monthly"),first_payment_date+(A1234-1)*VLOOKUP(payment_frequency,periodic_table,2,0),EDATE(first_payment_date,(A1234-1)*VLOOKUP(payment_frequency,periodic_table,2,0)))))</f>
        <v/>
      </c>
      <c r="C1234" s="12" t="str">
        <f t="shared" si="116"/>
        <v/>
      </c>
      <c r="D1234" s="27">
        <f t="shared" si="114"/>
        <v>0</v>
      </c>
      <c r="E1234" s="28"/>
      <c r="F1234" s="12" t="str">
        <f t="shared" si="117"/>
        <v/>
      </c>
      <c r="G1234" s="12" t="str">
        <f t="shared" si="118"/>
        <v/>
      </c>
      <c r="H1234" s="33" t="str">
        <f t="shared" si="119"/>
        <v/>
      </c>
    </row>
    <row r="1235" spans="1:8" x14ac:dyDescent="0.25">
      <c r="A1235" s="9" t="str">
        <f t="shared" si="115"/>
        <v/>
      </c>
      <c r="B1235" s="10" t="str">
        <f>IF($D$10="End of the Period",IF(A1235="","",IF(OR(payment_frequency="Weekly",payment_frequency="Bi-weekly",payment_frequency="Semi-monthly"),first_payment_date+A1235*VLOOKUP(payment_frequency,periodic_table,2,0),EDATE(first_payment_date,A1235*VLOOKUP(payment_frequency,periodic_table,2,0)))),IF(A1235="","",IF(OR(payment_frequency="Weekly",payment_frequency="Bi-weekly",payment_frequency="Semi-monthly"),first_payment_date+(A1235-1)*VLOOKUP(payment_frequency,periodic_table,2,0),EDATE(first_payment_date,(A1235-1)*VLOOKUP(payment_frequency,periodic_table,2,0)))))</f>
        <v/>
      </c>
      <c r="C1235" s="12" t="str">
        <f t="shared" si="116"/>
        <v/>
      </c>
      <c r="D1235" s="27">
        <f t="shared" si="114"/>
        <v>0</v>
      </c>
      <c r="E1235" s="28"/>
      <c r="F1235" s="12" t="str">
        <f t="shared" si="117"/>
        <v/>
      </c>
      <c r="G1235" s="12" t="str">
        <f t="shared" si="118"/>
        <v/>
      </c>
      <c r="H1235" s="33" t="str">
        <f t="shared" si="119"/>
        <v/>
      </c>
    </row>
    <row r="1236" spans="1:8" x14ac:dyDescent="0.25">
      <c r="A1236" s="9" t="str">
        <f t="shared" si="115"/>
        <v/>
      </c>
      <c r="B1236" s="10" t="str">
        <f>IF($D$10="End of the Period",IF(A1236="","",IF(OR(payment_frequency="Weekly",payment_frequency="Bi-weekly",payment_frequency="Semi-monthly"),first_payment_date+A1236*VLOOKUP(payment_frequency,periodic_table,2,0),EDATE(first_payment_date,A1236*VLOOKUP(payment_frequency,periodic_table,2,0)))),IF(A1236="","",IF(OR(payment_frequency="Weekly",payment_frequency="Bi-weekly",payment_frequency="Semi-monthly"),first_payment_date+(A1236-1)*VLOOKUP(payment_frequency,periodic_table,2,0),EDATE(first_payment_date,(A1236-1)*VLOOKUP(payment_frequency,periodic_table,2,0)))))</f>
        <v/>
      </c>
      <c r="C1236" s="12" t="str">
        <f t="shared" si="116"/>
        <v/>
      </c>
      <c r="D1236" s="27">
        <f t="shared" si="114"/>
        <v>0</v>
      </c>
      <c r="E1236" s="28"/>
      <c r="F1236" s="12" t="str">
        <f t="shared" si="117"/>
        <v/>
      </c>
      <c r="G1236" s="12" t="str">
        <f t="shared" si="118"/>
        <v/>
      </c>
      <c r="H1236" s="33" t="str">
        <f t="shared" si="119"/>
        <v/>
      </c>
    </row>
    <row r="1237" spans="1:8" x14ac:dyDescent="0.25">
      <c r="A1237" s="9" t="str">
        <f t="shared" si="115"/>
        <v/>
      </c>
      <c r="B1237" s="10" t="str">
        <f>IF($D$10="End of the Period",IF(A1237="","",IF(OR(payment_frequency="Weekly",payment_frequency="Bi-weekly",payment_frequency="Semi-monthly"),first_payment_date+A1237*VLOOKUP(payment_frequency,periodic_table,2,0),EDATE(first_payment_date,A1237*VLOOKUP(payment_frequency,periodic_table,2,0)))),IF(A1237="","",IF(OR(payment_frequency="Weekly",payment_frequency="Bi-weekly",payment_frequency="Semi-monthly"),first_payment_date+(A1237-1)*VLOOKUP(payment_frequency,periodic_table,2,0),EDATE(first_payment_date,(A1237-1)*VLOOKUP(payment_frequency,periodic_table,2,0)))))</f>
        <v/>
      </c>
      <c r="C1237" s="12" t="str">
        <f t="shared" si="116"/>
        <v/>
      </c>
      <c r="D1237" s="27">
        <f t="shared" si="114"/>
        <v>0</v>
      </c>
      <c r="E1237" s="28"/>
      <c r="F1237" s="12" t="str">
        <f t="shared" si="117"/>
        <v/>
      </c>
      <c r="G1237" s="12" t="str">
        <f t="shared" si="118"/>
        <v/>
      </c>
      <c r="H1237" s="33" t="str">
        <f t="shared" si="119"/>
        <v/>
      </c>
    </row>
    <row r="1238" spans="1:8" x14ac:dyDescent="0.25">
      <c r="A1238" s="9" t="str">
        <f t="shared" si="115"/>
        <v/>
      </c>
      <c r="B1238" s="10" t="str">
        <f>IF($D$10="End of the Period",IF(A1238="","",IF(OR(payment_frequency="Weekly",payment_frequency="Bi-weekly",payment_frequency="Semi-monthly"),first_payment_date+A1238*VLOOKUP(payment_frequency,periodic_table,2,0),EDATE(first_payment_date,A1238*VLOOKUP(payment_frequency,periodic_table,2,0)))),IF(A1238="","",IF(OR(payment_frequency="Weekly",payment_frequency="Bi-weekly",payment_frequency="Semi-monthly"),first_payment_date+(A1238-1)*VLOOKUP(payment_frequency,periodic_table,2,0),EDATE(first_payment_date,(A1238-1)*VLOOKUP(payment_frequency,periodic_table,2,0)))))</f>
        <v/>
      </c>
      <c r="C1238" s="12" t="str">
        <f t="shared" si="116"/>
        <v/>
      </c>
      <c r="D1238" s="27">
        <f t="shared" si="114"/>
        <v>0</v>
      </c>
      <c r="E1238" s="28"/>
      <c r="F1238" s="12" t="str">
        <f t="shared" si="117"/>
        <v/>
      </c>
      <c r="G1238" s="12" t="str">
        <f t="shared" si="118"/>
        <v/>
      </c>
      <c r="H1238" s="33" t="str">
        <f t="shared" si="119"/>
        <v/>
      </c>
    </row>
    <row r="1239" spans="1:8" x14ac:dyDescent="0.25">
      <c r="A1239" s="9" t="str">
        <f t="shared" si="115"/>
        <v/>
      </c>
      <c r="B1239" s="10" t="str">
        <f>IF($D$10="End of the Period",IF(A1239="","",IF(OR(payment_frequency="Weekly",payment_frequency="Bi-weekly",payment_frequency="Semi-monthly"),first_payment_date+A1239*VLOOKUP(payment_frequency,periodic_table,2,0),EDATE(first_payment_date,A1239*VLOOKUP(payment_frequency,periodic_table,2,0)))),IF(A1239="","",IF(OR(payment_frequency="Weekly",payment_frequency="Bi-weekly",payment_frequency="Semi-monthly"),first_payment_date+(A1239-1)*VLOOKUP(payment_frequency,periodic_table,2,0),EDATE(first_payment_date,(A1239-1)*VLOOKUP(payment_frequency,periodic_table,2,0)))))</f>
        <v/>
      </c>
      <c r="C1239" s="12" t="str">
        <f t="shared" si="116"/>
        <v/>
      </c>
      <c r="D1239" s="27">
        <f t="shared" si="114"/>
        <v>0</v>
      </c>
      <c r="E1239" s="28"/>
      <c r="F1239" s="12" t="str">
        <f t="shared" si="117"/>
        <v/>
      </c>
      <c r="G1239" s="12" t="str">
        <f t="shared" si="118"/>
        <v/>
      </c>
      <c r="H1239" s="33" t="str">
        <f t="shared" si="119"/>
        <v/>
      </c>
    </row>
    <row r="1240" spans="1:8" x14ac:dyDescent="0.25">
      <c r="A1240" s="9" t="str">
        <f t="shared" si="115"/>
        <v/>
      </c>
      <c r="B1240" s="10" t="str">
        <f>IF($D$10="End of the Period",IF(A1240="","",IF(OR(payment_frequency="Weekly",payment_frequency="Bi-weekly",payment_frequency="Semi-monthly"),first_payment_date+A1240*VLOOKUP(payment_frequency,periodic_table,2,0),EDATE(first_payment_date,A1240*VLOOKUP(payment_frequency,periodic_table,2,0)))),IF(A1240="","",IF(OR(payment_frequency="Weekly",payment_frequency="Bi-weekly",payment_frequency="Semi-monthly"),first_payment_date+(A1240-1)*VLOOKUP(payment_frequency,periodic_table,2,0),EDATE(first_payment_date,(A1240-1)*VLOOKUP(payment_frequency,periodic_table,2,0)))))</f>
        <v/>
      </c>
      <c r="C1240" s="12" t="str">
        <f t="shared" si="116"/>
        <v/>
      </c>
      <c r="D1240" s="27">
        <f t="shared" ref="D1240:D1303" si="120">IFERROR(IF(H1239-C1240&lt;$D$13,0,IF(A1240=$D$15,$D$13,IF(A1240&lt;$D$15,0,IF(MOD(A1240-$D$15,$D$18)=0,$D$13,0)))),0)</f>
        <v>0</v>
      </c>
      <c r="E1240" s="28"/>
      <c r="F1240" s="12" t="str">
        <f t="shared" si="117"/>
        <v/>
      </c>
      <c r="G1240" s="12" t="str">
        <f t="shared" si="118"/>
        <v/>
      </c>
      <c r="H1240" s="33" t="str">
        <f t="shared" si="119"/>
        <v/>
      </c>
    </row>
    <row r="1241" spans="1:8" x14ac:dyDescent="0.25">
      <c r="A1241" s="9" t="str">
        <f t="shared" si="115"/>
        <v/>
      </c>
      <c r="B1241" s="10" t="str">
        <f>IF($D$10="End of the Period",IF(A1241="","",IF(OR(payment_frequency="Weekly",payment_frequency="Bi-weekly",payment_frequency="Semi-monthly"),first_payment_date+A1241*VLOOKUP(payment_frequency,periodic_table,2,0),EDATE(first_payment_date,A1241*VLOOKUP(payment_frequency,periodic_table,2,0)))),IF(A1241="","",IF(OR(payment_frequency="Weekly",payment_frequency="Bi-weekly",payment_frequency="Semi-monthly"),first_payment_date+(A1241-1)*VLOOKUP(payment_frequency,periodic_table,2,0),EDATE(first_payment_date,(A1241-1)*VLOOKUP(payment_frequency,periodic_table,2,0)))))</f>
        <v/>
      </c>
      <c r="C1241" s="12" t="str">
        <f t="shared" si="116"/>
        <v/>
      </c>
      <c r="D1241" s="27">
        <f t="shared" si="120"/>
        <v>0</v>
      </c>
      <c r="E1241" s="28"/>
      <c r="F1241" s="12" t="str">
        <f t="shared" si="117"/>
        <v/>
      </c>
      <c r="G1241" s="12" t="str">
        <f t="shared" si="118"/>
        <v/>
      </c>
      <c r="H1241" s="33" t="str">
        <f t="shared" si="119"/>
        <v/>
      </c>
    </row>
    <row r="1242" spans="1:8" x14ac:dyDescent="0.25">
      <c r="A1242" s="9" t="str">
        <f t="shared" si="115"/>
        <v/>
      </c>
      <c r="B1242" s="10" t="str">
        <f>IF($D$10="End of the Period",IF(A1242="","",IF(OR(payment_frequency="Weekly",payment_frequency="Bi-weekly",payment_frequency="Semi-monthly"),first_payment_date+A1242*VLOOKUP(payment_frequency,periodic_table,2,0),EDATE(first_payment_date,A1242*VLOOKUP(payment_frequency,periodic_table,2,0)))),IF(A1242="","",IF(OR(payment_frequency="Weekly",payment_frequency="Bi-weekly",payment_frequency="Semi-monthly"),first_payment_date+(A1242-1)*VLOOKUP(payment_frequency,periodic_table,2,0),EDATE(first_payment_date,(A1242-1)*VLOOKUP(payment_frequency,periodic_table,2,0)))))</f>
        <v/>
      </c>
      <c r="C1242" s="12" t="str">
        <f t="shared" si="116"/>
        <v/>
      </c>
      <c r="D1242" s="27">
        <f t="shared" si="120"/>
        <v>0</v>
      </c>
      <c r="E1242" s="28"/>
      <c r="F1242" s="12" t="str">
        <f t="shared" si="117"/>
        <v/>
      </c>
      <c r="G1242" s="12" t="str">
        <f t="shared" si="118"/>
        <v/>
      </c>
      <c r="H1242" s="33" t="str">
        <f t="shared" si="119"/>
        <v/>
      </c>
    </row>
    <row r="1243" spans="1:8" x14ac:dyDescent="0.25">
      <c r="A1243" s="9" t="str">
        <f t="shared" si="115"/>
        <v/>
      </c>
      <c r="B1243" s="10" t="str">
        <f>IF($D$10="End of the Period",IF(A1243="","",IF(OR(payment_frequency="Weekly",payment_frequency="Bi-weekly",payment_frequency="Semi-monthly"),first_payment_date+A1243*VLOOKUP(payment_frequency,periodic_table,2,0),EDATE(first_payment_date,A1243*VLOOKUP(payment_frequency,periodic_table,2,0)))),IF(A1243="","",IF(OR(payment_frequency="Weekly",payment_frequency="Bi-weekly",payment_frequency="Semi-monthly"),first_payment_date+(A1243-1)*VLOOKUP(payment_frequency,periodic_table,2,0),EDATE(first_payment_date,(A1243-1)*VLOOKUP(payment_frequency,periodic_table,2,0)))))</f>
        <v/>
      </c>
      <c r="C1243" s="12" t="str">
        <f t="shared" si="116"/>
        <v/>
      </c>
      <c r="D1243" s="27">
        <f t="shared" si="120"/>
        <v>0</v>
      </c>
      <c r="E1243" s="28"/>
      <c r="F1243" s="12" t="str">
        <f t="shared" si="117"/>
        <v/>
      </c>
      <c r="G1243" s="12" t="str">
        <f t="shared" si="118"/>
        <v/>
      </c>
      <c r="H1243" s="33" t="str">
        <f t="shared" si="119"/>
        <v/>
      </c>
    </row>
    <row r="1244" spans="1:8" x14ac:dyDescent="0.25">
      <c r="A1244" s="9" t="str">
        <f t="shared" si="115"/>
        <v/>
      </c>
      <c r="B1244" s="10" t="str">
        <f>IF($D$10="End of the Period",IF(A1244="","",IF(OR(payment_frequency="Weekly",payment_frequency="Bi-weekly",payment_frequency="Semi-monthly"),first_payment_date+A1244*VLOOKUP(payment_frequency,periodic_table,2,0),EDATE(first_payment_date,A1244*VLOOKUP(payment_frequency,periodic_table,2,0)))),IF(A1244="","",IF(OR(payment_frequency="Weekly",payment_frequency="Bi-weekly",payment_frequency="Semi-monthly"),first_payment_date+(A1244-1)*VLOOKUP(payment_frequency,periodic_table,2,0),EDATE(first_payment_date,(A1244-1)*VLOOKUP(payment_frequency,periodic_table,2,0)))))</f>
        <v/>
      </c>
      <c r="C1244" s="12" t="str">
        <f t="shared" si="116"/>
        <v/>
      </c>
      <c r="D1244" s="27">
        <f t="shared" si="120"/>
        <v>0</v>
      </c>
      <c r="E1244" s="28"/>
      <c r="F1244" s="12" t="str">
        <f t="shared" si="117"/>
        <v/>
      </c>
      <c r="G1244" s="12" t="str">
        <f t="shared" si="118"/>
        <v/>
      </c>
      <c r="H1244" s="33" t="str">
        <f t="shared" si="119"/>
        <v/>
      </c>
    </row>
    <row r="1245" spans="1:8" x14ac:dyDescent="0.25">
      <c r="A1245" s="9" t="str">
        <f t="shared" si="115"/>
        <v/>
      </c>
      <c r="B1245" s="10" t="str">
        <f>IF($D$10="End of the Period",IF(A1245="","",IF(OR(payment_frequency="Weekly",payment_frequency="Bi-weekly",payment_frequency="Semi-monthly"),first_payment_date+A1245*VLOOKUP(payment_frequency,periodic_table,2,0),EDATE(first_payment_date,A1245*VLOOKUP(payment_frequency,periodic_table,2,0)))),IF(A1245="","",IF(OR(payment_frequency="Weekly",payment_frequency="Bi-weekly",payment_frequency="Semi-monthly"),first_payment_date+(A1245-1)*VLOOKUP(payment_frequency,periodic_table,2,0),EDATE(first_payment_date,(A1245-1)*VLOOKUP(payment_frequency,periodic_table,2,0)))))</f>
        <v/>
      </c>
      <c r="C1245" s="12" t="str">
        <f t="shared" si="116"/>
        <v/>
      </c>
      <c r="D1245" s="27">
        <f t="shared" si="120"/>
        <v>0</v>
      </c>
      <c r="E1245" s="28"/>
      <c r="F1245" s="12" t="str">
        <f t="shared" si="117"/>
        <v/>
      </c>
      <c r="G1245" s="12" t="str">
        <f t="shared" si="118"/>
        <v/>
      </c>
      <c r="H1245" s="33" t="str">
        <f t="shared" si="119"/>
        <v/>
      </c>
    </row>
    <row r="1246" spans="1:8" x14ac:dyDescent="0.25">
      <c r="A1246" s="9" t="str">
        <f t="shared" si="115"/>
        <v/>
      </c>
      <c r="B1246" s="10" t="str">
        <f>IF($D$10="End of the Period",IF(A1246="","",IF(OR(payment_frequency="Weekly",payment_frequency="Bi-weekly",payment_frequency="Semi-monthly"),first_payment_date+A1246*VLOOKUP(payment_frequency,periodic_table,2,0),EDATE(first_payment_date,A1246*VLOOKUP(payment_frequency,periodic_table,2,0)))),IF(A1246="","",IF(OR(payment_frequency="Weekly",payment_frequency="Bi-weekly",payment_frequency="Semi-monthly"),first_payment_date+(A1246-1)*VLOOKUP(payment_frequency,periodic_table,2,0),EDATE(first_payment_date,(A1246-1)*VLOOKUP(payment_frequency,periodic_table,2,0)))))</f>
        <v/>
      </c>
      <c r="C1246" s="12" t="str">
        <f t="shared" si="116"/>
        <v/>
      </c>
      <c r="D1246" s="27">
        <f t="shared" si="120"/>
        <v>0</v>
      </c>
      <c r="E1246" s="28"/>
      <c r="F1246" s="12" t="str">
        <f t="shared" si="117"/>
        <v/>
      </c>
      <c r="G1246" s="12" t="str">
        <f t="shared" si="118"/>
        <v/>
      </c>
      <c r="H1246" s="33" t="str">
        <f t="shared" si="119"/>
        <v/>
      </c>
    </row>
    <row r="1247" spans="1:8" x14ac:dyDescent="0.25">
      <c r="A1247" s="9" t="str">
        <f t="shared" si="115"/>
        <v/>
      </c>
      <c r="B1247" s="10" t="str">
        <f>IF($D$10="End of the Period",IF(A1247="","",IF(OR(payment_frequency="Weekly",payment_frequency="Bi-weekly",payment_frequency="Semi-monthly"),first_payment_date+A1247*VLOOKUP(payment_frequency,periodic_table,2,0),EDATE(first_payment_date,A1247*VLOOKUP(payment_frequency,periodic_table,2,0)))),IF(A1247="","",IF(OR(payment_frequency="Weekly",payment_frequency="Bi-weekly",payment_frequency="Semi-monthly"),first_payment_date+(A1247-1)*VLOOKUP(payment_frequency,periodic_table,2,0),EDATE(first_payment_date,(A1247-1)*VLOOKUP(payment_frequency,periodic_table,2,0)))))</f>
        <v/>
      </c>
      <c r="C1247" s="12" t="str">
        <f t="shared" si="116"/>
        <v/>
      </c>
      <c r="D1247" s="27">
        <f t="shared" si="120"/>
        <v>0</v>
      </c>
      <c r="E1247" s="28"/>
      <c r="F1247" s="12" t="str">
        <f t="shared" si="117"/>
        <v/>
      </c>
      <c r="G1247" s="12" t="str">
        <f t="shared" si="118"/>
        <v/>
      </c>
      <c r="H1247" s="33" t="str">
        <f t="shared" si="119"/>
        <v/>
      </c>
    </row>
    <row r="1248" spans="1:8" x14ac:dyDescent="0.25">
      <c r="A1248" s="9" t="str">
        <f t="shared" si="115"/>
        <v/>
      </c>
      <c r="B1248" s="10" t="str">
        <f>IF($D$10="End of the Period",IF(A1248="","",IF(OR(payment_frequency="Weekly",payment_frequency="Bi-weekly",payment_frequency="Semi-monthly"),first_payment_date+A1248*VLOOKUP(payment_frequency,periodic_table,2,0),EDATE(first_payment_date,A1248*VLOOKUP(payment_frequency,periodic_table,2,0)))),IF(A1248="","",IF(OR(payment_frequency="Weekly",payment_frequency="Bi-weekly",payment_frequency="Semi-monthly"),first_payment_date+(A1248-1)*VLOOKUP(payment_frequency,periodic_table,2,0),EDATE(first_payment_date,(A1248-1)*VLOOKUP(payment_frequency,periodic_table,2,0)))))</f>
        <v/>
      </c>
      <c r="C1248" s="12" t="str">
        <f t="shared" si="116"/>
        <v/>
      </c>
      <c r="D1248" s="27">
        <f t="shared" si="120"/>
        <v>0</v>
      </c>
      <c r="E1248" s="28"/>
      <c r="F1248" s="12" t="str">
        <f t="shared" si="117"/>
        <v/>
      </c>
      <c r="G1248" s="12" t="str">
        <f t="shared" si="118"/>
        <v/>
      </c>
      <c r="H1248" s="33" t="str">
        <f t="shared" si="119"/>
        <v/>
      </c>
    </row>
    <row r="1249" spans="1:8" x14ac:dyDescent="0.25">
      <c r="A1249" s="9" t="str">
        <f t="shared" si="115"/>
        <v/>
      </c>
      <c r="B1249" s="10" t="str">
        <f>IF($D$10="End of the Period",IF(A1249="","",IF(OR(payment_frequency="Weekly",payment_frequency="Bi-weekly",payment_frequency="Semi-monthly"),first_payment_date+A1249*VLOOKUP(payment_frequency,periodic_table,2,0),EDATE(first_payment_date,A1249*VLOOKUP(payment_frequency,periodic_table,2,0)))),IF(A1249="","",IF(OR(payment_frequency="Weekly",payment_frequency="Bi-weekly",payment_frequency="Semi-monthly"),first_payment_date+(A1249-1)*VLOOKUP(payment_frequency,periodic_table,2,0),EDATE(first_payment_date,(A1249-1)*VLOOKUP(payment_frequency,periodic_table,2,0)))))</f>
        <v/>
      </c>
      <c r="C1249" s="12" t="str">
        <f t="shared" si="116"/>
        <v/>
      </c>
      <c r="D1249" s="27">
        <f t="shared" si="120"/>
        <v>0</v>
      </c>
      <c r="E1249" s="28"/>
      <c r="F1249" s="12" t="str">
        <f t="shared" si="117"/>
        <v/>
      </c>
      <c r="G1249" s="12" t="str">
        <f t="shared" si="118"/>
        <v/>
      </c>
      <c r="H1249" s="33" t="str">
        <f t="shared" si="119"/>
        <v/>
      </c>
    </row>
    <row r="1250" spans="1:8" x14ac:dyDescent="0.25">
      <c r="A1250" s="9" t="str">
        <f t="shared" si="115"/>
        <v/>
      </c>
      <c r="B1250" s="10" t="str">
        <f>IF($D$10="End of the Period",IF(A1250="","",IF(OR(payment_frequency="Weekly",payment_frequency="Bi-weekly",payment_frequency="Semi-monthly"),first_payment_date+A1250*VLOOKUP(payment_frequency,periodic_table,2,0),EDATE(first_payment_date,A1250*VLOOKUP(payment_frequency,periodic_table,2,0)))),IF(A1250="","",IF(OR(payment_frequency="Weekly",payment_frequency="Bi-weekly",payment_frequency="Semi-monthly"),first_payment_date+(A1250-1)*VLOOKUP(payment_frequency,periodic_table,2,0),EDATE(first_payment_date,(A1250-1)*VLOOKUP(payment_frequency,periodic_table,2,0)))))</f>
        <v/>
      </c>
      <c r="C1250" s="12" t="str">
        <f t="shared" si="116"/>
        <v/>
      </c>
      <c r="D1250" s="27">
        <f t="shared" si="120"/>
        <v>0</v>
      </c>
      <c r="E1250" s="28"/>
      <c r="F1250" s="12" t="str">
        <f t="shared" si="117"/>
        <v/>
      </c>
      <c r="G1250" s="12" t="str">
        <f t="shared" si="118"/>
        <v/>
      </c>
      <c r="H1250" s="33" t="str">
        <f t="shared" si="119"/>
        <v/>
      </c>
    </row>
    <row r="1251" spans="1:8" x14ac:dyDescent="0.25">
      <c r="A1251" s="9" t="str">
        <f t="shared" si="115"/>
        <v/>
      </c>
      <c r="B1251" s="10" t="str">
        <f>IF($D$10="End of the Period",IF(A1251="","",IF(OR(payment_frequency="Weekly",payment_frequency="Bi-weekly",payment_frequency="Semi-monthly"),first_payment_date+A1251*VLOOKUP(payment_frequency,periodic_table,2,0),EDATE(first_payment_date,A1251*VLOOKUP(payment_frequency,periodic_table,2,0)))),IF(A1251="","",IF(OR(payment_frequency="Weekly",payment_frequency="Bi-weekly",payment_frequency="Semi-monthly"),first_payment_date+(A1251-1)*VLOOKUP(payment_frequency,periodic_table,2,0),EDATE(first_payment_date,(A1251-1)*VLOOKUP(payment_frequency,periodic_table,2,0)))))</f>
        <v/>
      </c>
      <c r="C1251" s="12" t="str">
        <f t="shared" si="116"/>
        <v/>
      </c>
      <c r="D1251" s="27">
        <f t="shared" si="120"/>
        <v>0</v>
      </c>
      <c r="E1251" s="28"/>
      <c r="F1251" s="12" t="str">
        <f t="shared" si="117"/>
        <v/>
      </c>
      <c r="G1251" s="12" t="str">
        <f t="shared" si="118"/>
        <v/>
      </c>
      <c r="H1251" s="33" t="str">
        <f t="shared" si="119"/>
        <v/>
      </c>
    </row>
    <row r="1252" spans="1:8" x14ac:dyDescent="0.25">
      <c r="A1252" s="9" t="str">
        <f t="shared" si="115"/>
        <v/>
      </c>
      <c r="B1252" s="10" t="str">
        <f>IF($D$10="End of the Period",IF(A1252="","",IF(OR(payment_frequency="Weekly",payment_frequency="Bi-weekly",payment_frequency="Semi-monthly"),first_payment_date+A1252*VLOOKUP(payment_frequency,periodic_table,2,0),EDATE(first_payment_date,A1252*VLOOKUP(payment_frequency,periodic_table,2,0)))),IF(A1252="","",IF(OR(payment_frequency="Weekly",payment_frequency="Bi-weekly",payment_frequency="Semi-monthly"),first_payment_date+(A1252-1)*VLOOKUP(payment_frequency,periodic_table,2,0),EDATE(first_payment_date,(A1252-1)*VLOOKUP(payment_frequency,periodic_table,2,0)))))</f>
        <v/>
      </c>
      <c r="C1252" s="12" t="str">
        <f t="shared" si="116"/>
        <v/>
      </c>
      <c r="D1252" s="27">
        <f t="shared" si="120"/>
        <v>0</v>
      </c>
      <c r="E1252" s="28"/>
      <c r="F1252" s="12" t="str">
        <f t="shared" si="117"/>
        <v/>
      </c>
      <c r="G1252" s="12" t="str">
        <f t="shared" si="118"/>
        <v/>
      </c>
      <c r="H1252" s="33" t="str">
        <f t="shared" si="119"/>
        <v/>
      </c>
    </row>
    <row r="1253" spans="1:8" x14ac:dyDescent="0.25">
      <c r="A1253" s="9" t="str">
        <f t="shared" si="115"/>
        <v/>
      </c>
      <c r="B1253" s="10" t="str">
        <f>IF($D$10="End of the Period",IF(A1253="","",IF(OR(payment_frequency="Weekly",payment_frequency="Bi-weekly",payment_frequency="Semi-monthly"),first_payment_date+A1253*VLOOKUP(payment_frequency,periodic_table,2,0),EDATE(first_payment_date,A1253*VLOOKUP(payment_frequency,periodic_table,2,0)))),IF(A1253="","",IF(OR(payment_frequency="Weekly",payment_frequency="Bi-weekly",payment_frequency="Semi-monthly"),first_payment_date+(A1253-1)*VLOOKUP(payment_frequency,periodic_table,2,0),EDATE(first_payment_date,(A1253-1)*VLOOKUP(payment_frequency,periodic_table,2,0)))))</f>
        <v/>
      </c>
      <c r="C1253" s="12" t="str">
        <f t="shared" si="116"/>
        <v/>
      </c>
      <c r="D1253" s="27">
        <f t="shared" si="120"/>
        <v>0</v>
      </c>
      <c r="E1253" s="28"/>
      <c r="F1253" s="12" t="str">
        <f t="shared" si="117"/>
        <v/>
      </c>
      <c r="G1253" s="12" t="str">
        <f t="shared" si="118"/>
        <v/>
      </c>
      <c r="H1253" s="33" t="str">
        <f t="shared" si="119"/>
        <v/>
      </c>
    </row>
    <row r="1254" spans="1:8" x14ac:dyDescent="0.25">
      <c r="A1254" s="9" t="str">
        <f t="shared" si="115"/>
        <v/>
      </c>
      <c r="B1254" s="10" t="str">
        <f>IF($D$10="End of the Period",IF(A1254="","",IF(OR(payment_frequency="Weekly",payment_frequency="Bi-weekly",payment_frequency="Semi-monthly"),first_payment_date+A1254*VLOOKUP(payment_frequency,periodic_table,2,0),EDATE(first_payment_date,A1254*VLOOKUP(payment_frequency,periodic_table,2,0)))),IF(A1254="","",IF(OR(payment_frequency="Weekly",payment_frequency="Bi-weekly",payment_frequency="Semi-monthly"),first_payment_date+(A1254-1)*VLOOKUP(payment_frequency,periodic_table,2,0),EDATE(first_payment_date,(A1254-1)*VLOOKUP(payment_frequency,periodic_table,2,0)))))</f>
        <v/>
      </c>
      <c r="C1254" s="12" t="str">
        <f t="shared" si="116"/>
        <v/>
      </c>
      <c r="D1254" s="27">
        <f t="shared" si="120"/>
        <v>0</v>
      </c>
      <c r="E1254" s="28"/>
      <c r="F1254" s="12" t="str">
        <f t="shared" si="117"/>
        <v/>
      </c>
      <c r="G1254" s="12" t="str">
        <f t="shared" si="118"/>
        <v/>
      </c>
      <c r="H1254" s="33" t="str">
        <f t="shared" si="119"/>
        <v/>
      </c>
    </row>
    <row r="1255" spans="1:8" x14ac:dyDescent="0.25">
      <c r="A1255" s="9" t="str">
        <f t="shared" si="115"/>
        <v/>
      </c>
      <c r="B1255" s="10" t="str">
        <f>IF($D$10="End of the Period",IF(A1255="","",IF(OR(payment_frequency="Weekly",payment_frequency="Bi-weekly",payment_frequency="Semi-monthly"),first_payment_date+A1255*VLOOKUP(payment_frequency,periodic_table,2,0),EDATE(first_payment_date,A1255*VLOOKUP(payment_frequency,periodic_table,2,0)))),IF(A1255="","",IF(OR(payment_frequency="Weekly",payment_frequency="Bi-weekly",payment_frequency="Semi-monthly"),first_payment_date+(A1255-1)*VLOOKUP(payment_frequency,periodic_table,2,0),EDATE(first_payment_date,(A1255-1)*VLOOKUP(payment_frequency,periodic_table,2,0)))))</f>
        <v/>
      </c>
      <c r="C1255" s="12" t="str">
        <f t="shared" si="116"/>
        <v/>
      </c>
      <c r="D1255" s="27">
        <f t="shared" si="120"/>
        <v>0</v>
      </c>
      <c r="E1255" s="28"/>
      <c r="F1255" s="12" t="str">
        <f t="shared" si="117"/>
        <v/>
      </c>
      <c r="G1255" s="12" t="str">
        <f t="shared" si="118"/>
        <v/>
      </c>
      <c r="H1255" s="33" t="str">
        <f t="shared" si="119"/>
        <v/>
      </c>
    </row>
    <row r="1256" spans="1:8" x14ac:dyDescent="0.25">
      <c r="A1256" s="9" t="str">
        <f t="shared" si="115"/>
        <v/>
      </c>
      <c r="B1256" s="10" t="str">
        <f>IF($D$10="End of the Period",IF(A1256="","",IF(OR(payment_frequency="Weekly",payment_frequency="Bi-weekly",payment_frequency="Semi-monthly"),first_payment_date+A1256*VLOOKUP(payment_frequency,periodic_table,2,0),EDATE(first_payment_date,A1256*VLOOKUP(payment_frequency,periodic_table,2,0)))),IF(A1256="","",IF(OR(payment_frequency="Weekly",payment_frequency="Bi-weekly",payment_frequency="Semi-monthly"),first_payment_date+(A1256-1)*VLOOKUP(payment_frequency,periodic_table,2,0),EDATE(first_payment_date,(A1256-1)*VLOOKUP(payment_frequency,periodic_table,2,0)))))</f>
        <v/>
      </c>
      <c r="C1256" s="12" t="str">
        <f t="shared" si="116"/>
        <v/>
      </c>
      <c r="D1256" s="27">
        <f t="shared" si="120"/>
        <v>0</v>
      </c>
      <c r="E1256" s="28"/>
      <c r="F1256" s="12" t="str">
        <f t="shared" si="117"/>
        <v/>
      </c>
      <c r="G1256" s="12" t="str">
        <f t="shared" si="118"/>
        <v/>
      </c>
      <c r="H1256" s="33" t="str">
        <f t="shared" si="119"/>
        <v/>
      </c>
    </row>
    <row r="1257" spans="1:8" x14ac:dyDescent="0.25">
      <c r="A1257" s="9" t="str">
        <f t="shared" ref="A1257:A1320" si="121">IFERROR(IF(H1256&lt;=0,"",A1256+1),"")</f>
        <v/>
      </c>
      <c r="B1257" s="10" t="str">
        <f>IF($D$10="End of the Period",IF(A1257="","",IF(OR(payment_frequency="Weekly",payment_frequency="Bi-weekly",payment_frequency="Semi-monthly"),first_payment_date+A1257*VLOOKUP(payment_frequency,periodic_table,2,0),EDATE(first_payment_date,A1257*VLOOKUP(payment_frequency,periodic_table,2,0)))),IF(A1257="","",IF(OR(payment_frequency="Weekly",payment_frequency="Bi-weekly",payment_frequency="Semi-monthly"),first_payment_date+(A1257-1)*VLOOKUP(payment_frequency,periodic_table,2,0),EDATE(first_payment_date,(A1257-1)*VLOOKUP(payment_frequency,periodic_table,2,0)))))</f>
        <v/>
      </c>
      <c r="C1257" s="12" t="str">
        <f t="shared" ref="C1257:C1320" si="122">IF(A1257="","",IF(H1256&lt;payment,H1256*(1+rate),payment))</f>
        <v/>
      </c>
      <c r="D1257" s="27">
        <f t="shared" si="120"/>
        <v>0</v>
      </c>
      <c r="E1257" s="28"/>
      <c r="F1257" s="12" t="str">
        <f t="shared" ref="F1257:F1320" si="123">IF(AND(payment_type=1,A1257=1),0,IF(A1257="","",H1256*rate))</f>
        <v/>
      </c>
      <c r="G1257" s="12" t="str">
        <f t="shared" ref="G1257:G1320" si="124">IF(A1257="","",C1257-F1257+D1257+E1257)</f>
        <v/>
      </c>
      <c r="H1257" s="33" t="str">
        <f t="shared" ref="H1257:H1320" si="125">IFERROR(IF(G1257&lt;=0,"",H1256-G1257),"")</f>
        <v/>
      </c>
    </row>
    <row r="1258" spans="1:8" x14ac:dyDescent="0.25">
      <c r="A1258" s="9" t="str">
        <f t="shared" si="121"/>
        <v/>
      </c>
      <c r="B1258" s="10" t="str">
        <f>IF($D$10="End of the Period",IF(A1258="","",IF(OR(payment_frequency="Weekly",payment_frequency="Bi-weekly",payment_frequency="Semi-monthly"),first_payment_date+A1258*VLOOKUP(payment_frequency,periodic_table,2,0),EDATE(first_payment_date,A1258*VLOOKUP(payment_frequency,periodic_table,2,0)))),IF(A1258="","",IF(OR(payment_frequency="Weekly",payment_frequency="Bi-weekly",payment_frequency="Semi-monthly"),first_payment_date+(A1258-1)*VLOOKUP(payment_frequency,periodic_table,2,0),EDATE(first_payment_date,(A1258-1)*VLOOKUP(payment_frequency,periodic_table,2,0)))))</f>
        <v/>
      </c>
      <c r="C1258" s="12" t="str">
        <f t="shared" si="122"/>
        <v/>
      </c>
      <c r="D1258" s="27">
        <f t="shared" si="120"/>
        <v>0</v>
      </c>
      <c r="E1258" s="28"/>
      <c r="F1258" s="12" t="str">
        <f t="shared" si="123"/>
        <v/>
      </c>
      <c r="G1258" s="12" t="str">
        <f t="shared" si="124"/>
        <v/>
      </c>
      <c r="H1258" s="33" t="str">
        <f t="shared" si="125"/>
        <v/>
      </c>
    </row>
    <row r="1259" spans="1:8" x14ac:dyDescent="0.25">
      <c r="A1259" s="9" t="str">
        <f t="shared" si="121"/>
        <v/>
      </c>
      <c r="B1259" s="10" t="str">
        <f>IF($D$10="End of the Period",IF(A1259="","",IF(OR(payment_frequency="Weekly",payment_frequency="Bi-weekly",payment_frequency="Semi-monthly"),first_payment_date+A1259*VLOOKUP(payment_frequency,periodic_table,2,0),EDATE(first_payment_date,A1259*VLOOKUP(payment_frequency,periodic_table,2,0)))),IF(A1259="","",IF(OR(payment_frequency="Weekly",payment_frequency="Bi-weekly",payment_frequency="Semi-monthly"),first_payment_date+(A1259-1)*VLOOKUP(payment_frequency,periodic_table,2,0),EDATE(first_payment_date,(A1259-1)*VLOOKUP(payment_frequency,periodic_table,2,0)))))</f>
        <v/>
      </c>
      <c r="C1259" s="12" t="str">
        <f t="shared" si="122"/>
        <v/>
      </c>
      <c r="D1259" s="27">
        <f t="shared" si="120"/>
        <v>0</v>
      </c>
      <c r="E1259" s="28"/>
      <c r="F1259" s="12" t="str">
        <f t="shared" si="123"/>
        <v/>
      </c>
      <c r="G1259" s="12" t="str">
        <f t="shared" si="124"/>
        <v/>
      </c>
      <c r="H1259" s="33" t="str">
        <f t="shared" si="125"/>
        <v/>
      </c>
    </row>
    <row r="1260" spans="1:8" x14ac:dyDescent="0.25">
      <c r="A1260" s="9" t="str">
        <f t="shared" si="121"/>
        <v/>
      </c>
      <c r="B1260" s="10" t="str">
        <f>IF($D$10="End of the Period",IF(A1260="","",IF(OR(payment_frequency="Weekly",payment_frequency="Bi-weekly",payment_frequency="Semi-monthly"),first_payment_date+A1260*VLOOKUP(payment_frequency,periodic_table,2,0),EDATE(first_payment_date,A1260*VLOOKUP(payment_frequency,periodic_table,2,0)))),IF(A1260="","",IF(OR(payment_frequency="Weekly",payment_frequency="Bi-weekly",payment_frequency="Semi-monthly"),first_payment_date+(A1260-1)*VLOOKUP(payment_frequency,periodic_table,2,0),EDATE(first_payment_date,(A1260-1)*VLOOKUP(payment_frequency,periodic_table,2,0)))))</f>
        <v/>
      </c>
      <c r="C1260" s="12" t="str">
        <f t="shared" si="122"/>
        <v/>
      </c>
      <c r="D1260" s="27">
        <f t="shared" si="120"/>
        <v>0</v>
      </c>
      <c r="E1260" s="28"/>
      <c r="F1260" s="12" t="str">
        <f t="shared" si="123"/>
        <v/>
      </c>
      <c r="G1260" s="12" t="str">
        <f t="shared" si="124"/>
        <v/>
      </c>
      <c r="H1260" s="33" t="str">
        <f t="shared" si="125"/>
        <v/>
      </c>
    </row>
    <row r="1261" spans="1:8" x14ac:dyDescent="0.25">
      <c r="A1261" s="9" t="str">
        <f t="shared" si="121"/>
        <v/>
      </c>
      <c r="B1261" s="10" t="str">
        <f>IF($D$10="End of the Period",IF(A1261="","",IF(OR(payment_frequency="Weekly",payment_frequency="Bi-weekly",payment_frequency="Semi-monthly"),first_payment_date+A1261*VLOOKUP(payment_frequency,periodic_table,2,0),EDATE(first_payment_date,A1261*VLOOKUP(payment_frequency,periodic_table,2,0)))),IF(A1261="","",IF(OR(payment_frequency="Weekly",payment_frequency="Bi-weekly",payment_frequency="Semi-monthly"),first_payment_date+(A1261-1)*VLOOKUP(payment_frequency,periodic_table,2,0),EDATE(first_payment_date,(A1261-1)*VLOOKUP(payment_frequency,periodic_table,2,0)))))</f>
        <v/>
      </c>
      <c r="C1261" s="12" t="str">
        <f t="shared" si="122"/>
        <v/>
      </c>
      <c r="D1261" s="27">
        <f t="shared" si="120"/>
        <v>0</v>
      </c>
      <c r="E1261" s="28"/>
      <c r="F1261" s="12" t="str">
        <f t="shared" si="123"/>
        <v/>
      </c>
      <c r="G1261" s="12" t="str">
        <f t="shared" si="124"/>
        <v/>
      </c>
      <c r="H1261" s="33" t="str">
        <f t="shared" si="125"/>
        <v/>
      </c>
    </row>
    <row r="1262" spans="1:8" x14ac:dyDescent="0.25">
      <c r="A1262" s="9" t="str">
        <f t="shared" si="121"/>
        <v/>
      </c>
      <c r="B1262" s="10" t="str">
        <f>IF($D$10="End of the Period",IF(A1262="","",IF(OR(payment_frequency="Weekly",payment_frequency="Bi-weekly",payment_frequency="Semi-monthly"),first_payment_date+A1262*VLOOKUP(payment_frequency,periodic_table,2,0),EDATE(first_payment_date,A1262*VLOOKUP(payment_frequency,periodic_table,2,0)))),IF(A1262="","",IF(OR(payment_frequency="Weekly",payment_frequency="Bi-weekly",payment_frequency="Semi-monthly"),first_payment_date+(A1262-1)*VLOOKUP(payment_frequency,periodic_table,2,0),EDATE(first_payment_date,(A1262-1)*VLOOKUP(payment_frequency,periodic_table,2,0)))))</f>
        <v/>
      </c>
      <c r="C1262" s="12" t="str">
        <f t="shared" si="122"/>
        <v/>
      </c>
      <c r="D1262" s="27">
        <f t="shared" si="120"/>
        <v>0</v>
      </c>
      <c r="E1262" s="28"/>
      <c r="F1262" s="12" t="str">
        <f t="shared" si="123"/>
        <v/>
      </c>
      <c r="G1262" s="12" t="str">
        <f t="shared" si="124"/>
        <v/>
      </c>
      <c r="H1262" s="33" t="str">
        <f t="shared" si="125"/>
        <v/>
      </c>
    </row>
    <row r="1263" spans="1:8" x14ac:dyDescent="0.25">
      <c r="A1263" s="9" t="str">
        <f t="shared" si="121"/>
        <v/>
      </c>
      <c r="B1263" s="10" t="str">
        <f>IF($D$10="End of the Period",IF(A1263="","",IF(OR(payment_frequency="Weekly",payment_frequency="Bi-weekly",payment_frequency="Semi-monthly"),first_payment_date+A1263*VLOOKUP(payment_frequency,periodic_table,2,0),EDATE(first_payment_date,A1263*VLOOKUP(payment_frequency,periodic_table,2,0)))),IF(A1263="","",IF(OR(payment_frequency="Weekly",payment_frequency="Bi-weekly",payment_frequency="Semi-monthly"),first_payment_date+(A1263-1)*VLOOKUP(payment_frequency,periodic_table,2,0),EDATE(first_payment_date,(A1263-1)*VLOOKUP(payment_frequency,periodic_table,2,0)))))</f>
        <v/>
      </c>
      <c r="C1263" s="12" t="str">
        <f t="shared" si="122"/>
        <v/>
      </c>
      <c r="D1263" s="27">
        <f t="shared" si="120"/>
        <v>0</v>
      </c>
      <c r="E1263" s="28"/>
      <c r="F1263" s="12" t="str">
        <f t="shared" si="123"/>
        <v/>
      </c>
      <c r="G1263" s="12" t="str">
        <f t="shared" si="124"/>
        <v/>
      </c>
      <c r="H1263" s="33" t="str">
        <f t="shared" si="125"/>
        <v/>
      </c>
    </row>
    <row r="1264" spans="1:8" x14ac:dyDescent="0.25">
      <c r="A1264" s="9" t="str">
        <f t="shared" si="121"/>
        <v/>
      </c>
      <c r="B1264" s="10" t="str">
        <f>IF($D$10="End of the Period",IF(A1264="","",IF(OR(payment_frequency="Weekly",payment_frequency="Bi-weekly",payment_frequency="Semi-monthly"),first_payment_date+A1264*VLOOKUP(payment_frequency,periodic_table,2,0),EDATE(first_payment_date,A1264*VLOOKUP(payment_frequency,periodic_table,2,0)))),IF(A1264="","",IF(OR(payment_frequency="Weekly",payment_frequency="Bi-weekly",payment_frequency="Semi-monthly"),first_payment_date+(A1264-1)*VLOOKUP(payment_frequency,periodic_table,2,0),EDATE(first_payment_date,(A1264-1)*VLOOKUP(payment_frequency,periodic_table,2,0)))))</f>
        <v/>
      </c>
      <c r="C1264" s="12" t="str">
        <f t="shared" si="122"/>
        <v/>
      </c>
      <c r="D1264" s="27">
        <f t="shared" si="120"/>
        <v>0</v>
      </c>
      <c r="E1264" s="28"/>
      <c r="F1264" s="12" t="str">
        <f t="shared" si="123"/>
        <v/>
      </c>
      <c r="G1264" s="12" t="str">
        <f t="shared" si="124"/>
        <v/>
      </c>
      <c r="H1264" s="33" t="str">
        <f t="shared" si="125"/>
        <v/>
      </c>
    </row>
    <row r="1265" spans="1:8" x14ac:dyDescent="0.25">
      <c r="A1265" s="9" t="str">
        <f t="shared" si="121"/>
        <v/>
      </c>
      <c r="B1265" s="10" t="str">
        <f>IF($D$10="End of the Period",IF(A1265="","",IF(OR(payment_frequency="Weekly",payment_frequency="Bi-weekly",payment_frequency="Semi-monthly"),first_payment_date+A1265*VLOOKUP(payment_frequency,periodic_table,2,0),EDATE(first_payment_date,A1265*VLOOKUP(payment_frequency,periodic_table,2,0)))),IF(A1265="","",IF(OR(payment_frequency="Weekly",payment_frequency="Bi-weekly",payment_frequency="Semi-monthly"),first_payment_date+(A1265-1)*VLOOKUP(payment_frequency,periodic_table,2,0),EDATE(first_payment_date,(A1265-1)*VLOOKUP(payment_frequency,periodic_table,2,0)))))</f>
        <v/>
      </c>
      <c r="C1265" s="12" t="str">
        <f t="shared" si="122"/>
        <v/>
      </c>
      <c r="D1265" s="27">
        <f t="shared" si="120"/>
        <v>0</v>
      </c>
      <c r="E1265" s="28"/>
      <c r="F1265" s="12" t="str">
        <f t="shared" si="123"/>
        <v/>
      </c>
      <c r="G1265" s="12" t="str">
        <f t="shared" si="124"/>
        <v/>
      </c>
      <c r="H1265" s="33" t="str">
        <f t="shared" si="125"/>
        <v/>
      </c>
    </row>
    <row r="1266" spans="1:8" x14ac:dyDescent="0.25">
      <c r="A1266" s="9" t="str">
        <f t="shared" si="121"/>
        <v/>
      </c>
      <c r="B1266" s="10" t="str">
        <f>IF($D$10="End of the Period",IF(A1266="","",IF(OR(payment_frequency="Weekly",payment_frequency="Bi-weekly",payment_frequency="Semi-monthly"),first_payment_date+A1266*VLOOKUP(payment_frequency,periodic_table,2,0),EDATE(first_payment_date,A1266*VLOOKUP(payment_frequency,periodic_table,2,0)))),IF(A1266="","",IF(OR(payment_frequency="Weekly",payment_frequency="Bi-weekly",payment_frequency="Semi-monthly"),first_payment_date+(A1266-1)*VLOOKUP(payment_frequency,periodic_table,2,0),EDATE(first_payment_date,(A1266-1)*VLOOKUP(payment_frequency,periodic_table,2,0)))))</f>
        <v/>
      </c>
      <c r="C1266" s="12" t="str">
        <f t="shared" si="122"/>
        <v/>
      </c>
      <c r="D1266" s="27">
        <f t="shared" si="120"/>
        <v>0</v>
      </c>
      <c r="E1266" s="28"/>
      <c r="F1266" s="12" t="str">
        <f t="shared" si="123"/>
        <v/>
      </c>
      <c r="G1266" s="12" t="str">
        <f t="shared" si="124"/>
        <v/>
      </c>
      <c r="H1266" s="33" t="str">
        <f t="shared" si="125"/>
        <v/>
      </c>
    </row>
    <row r="1267" spans="1:8" x14ac:dyDescent="0.25">
      <c r="A1267" s="9" t="str">
        <f t="shared" si="121"/>
        <v/>
      </c>
      <c r="B1267" s="10" t="str">
        <f>IF($D$10="End of the Period",IF(A1267="","",IF(OR(payment_frequency="Weekly",payment_frequency="Bi-weekly",payment_frequency="Semi-monthly"),first_payment_date+A1267*VLOOKUP(payment_frequency,periodic_table,2,0),EDATE(first_payment_date,A1267*VLOOKUP(payment_frequency,periodic_table,2,0)))),IF(A1267="","",IF(OR(payment_frequency="Weekly",payment_frequency="Bi-weekly",payment_frequency="Semi-monthly"),first_payment_date+(A1267-1)*VLOOKUP(payment_frequency,periodic_table,2,0),EDATE(first_payment_date,(A1267-1)*VLOOKUP(payment_frequency,periodic_table,2,0)))))</f>
        <v/>
      </c>
      <c r="C1267" s="12" t="str">
        <f t="shared" si="122"/>
        <v/>
      </c>
      <c r="D1267" s="27">
        <f t="shared" si="120"/>
        <v>0</v>
      </c>
      <c r="E1267" s="28"/>
      <c r="F1267" s="12" t="str">
        <f t="shared" si="123"/>
        <v/>
      </c>
      <c r="G1267" s="12" t="str">
        <f t="shared" si="124"/>
        <v/>
      </c>
      <c r="H1267" s="33" t="str">
        <f t="shared" si="125"/>
        <v/>
      </c>
    </row>
    <row r="1268" spans="1:8" x14ac:dyDescent="0.25">
      <c r="A1268" s="9" t="str">
        <f t="shared" si="121"/>
        <v/>
      </c>
      <c r="B1268" s="10" t="str">
        <f>IF($D$10="End of the Period",IF(A1268="","",IF(OR(payment_frequency="Weekly",payment_frequency="Bi-weekly",payment_frequency="Semi-monthly"),first_payment_date+A1268*VLOOKUP(payment_frequency,periodic_table,2,0),EDATE(first_payment_date,A1268*VLOOKUP(payment_frequency,periodic_table,2,0)))),IF(A1268="","",IF(OR(payment_frequency="Weekly",payment_frequency="Bi-weekly",payment_frequency="Semi-monthly"),first_payment_date+(A1268-1)*VLOOKUP(payment_frequency,periodic_table,2,0),EDATE(first_payment_date,(A1268-1)*VLOOKUP(payment_frequency,periodic_table,2,0)))))</f>
        <v/>
      </c>
      <c r="C1268" s="12" t="str">
        <f t="shared" si="122"/>
        <v/>
      </c>
      <c r="D1268" s="27">
        <f t="shared" si="120"/>
        <v>0</v>
      </c>
      <c r="E1268" s="28"/>
      <c r="F1268" s="12" t="str">
        <f t="shared" si="123"/>
        <v/>
      </c>
      <c r="G1268" s="12" t="str">
        <f t="shared" si="124"/>
        <v/>
      </c>
      <c r="H1268" s="33" t="str">
        <f t="shared" si="125"/>
        <v/>
      </c>
    </row>
    <row r="1269" spans="1:8" x14ac:dyDescent="0.25">
      <c r="A1269" s="9" t="str">
        <f t="shared" si="121"/>
        <v/>
      </c>
      <c r="B1269" s="10" t="str">
        <f>IF($D$10="End of the Period",IF(A1269="","",IF(OR(payment_frequency="Weekly",payment_frequency="Bi-weekly",payment_frequency="Semi-monthly"),first_payment_date+A1269*VLOOKUP(payment_frequency,periodic_table,2,0),EDATE(first_payment_date,A1269*VLOOKUP(payment_frequency,periodic_table,2,0)))),IF(A1269="","",IF(OR(payment_frequency="Weekly",payment_frequency="Bi-weekly",payment_frequency="Semi-monthly"),first_payment_date+(A1269-1)*VLOOKUP(payment_frequency,periodic_table,2,0),EDATE(first_payment_date,(A1269-1)*VLOOKUP(payment_frequency,periodic_table,2,0)))))</f>
        <v/>
      </c>
      <c r="C1269" s="12" t="str">
        <f t="shared" si="122"/>
        <v/>
      </c>
      <c r="D1269" s="27">
        <f t="shared" si="120"/>
        <v>0</v>
      </c>
      <c r="E1269" s="28"/>
      <c r="F1269" s="12" t="str">
        <f t="shared" si="123"/>
        <v/>
      </c>
      <c r="G1269" s="12" t="str">
        <f t="shared" si="124"/>
        <v/>
      </c>
      <c r="H1269" s="33" t="str">
        <f t="shared" si="125"/>
        <v/>
      </c>
    </row>
    <row r="1270" spans="1:8" x14ac:dyDescent="0.25">
      <c r="A1270" s="9" t="str">
        <f t="shared" si="121"/>
        <v/>
      </c>
      <c r="B1270" s="10" t="str">
        <f>IF($D$10="End of the Period",IF(A1270="","",IF(OR(payment_frequency="Weekly",payment_frequency="Bi-weekly",payment_frequency="Semi-monthly"),first_payment_date+A1270*VLOOKUP(payment_frequency,periodic_table,2,0),EDATE(first_payment_date,A1270*VLOOKUP(payment_frequency,periodic_table,2,0)))),IF(A1270="","",IF(OR(payment_frequency="Weekly",payment_frequency="Bi-weekly",payment_frequency="Semi-monthly"),first_payment_date+(A1270-1)*VLOOKUP(payment_frequency,periodic_table,2,0),EDATE(first_payment_date,(A1270-1)*VLOOKUP(payment_frequency,periodic_table,2,0)))))</f>
        <v/>
      </c>
      <c r="C1270" s="12" t="str">
        <f t="shared" si="122"/>
        <v/>
      </c>
      <c r="D1270" s="27">
        <f t="shared" si="120"/>
        <v>0</v>
      </c>
      <c r="E1270" s="28"/>
      <c r="F1270" s="12" t="str">
        <f t="shared" si="123"/>
        <v/>
      </c>
      <c r="G1270" s="12" t="str">
        <f t="shared" si="124"/>
        <v/>
      </c>
      <c r="H1270" s="33" t="str">
        <f t="shared" si="125"/>
        <v/>
      </c>
    </row>
    <row r="1271" spans="1:8" x14ac:dyDescent="0.25">
      <c r="A1271" s="9" t="str">
        <f t="shared" si="121"/>
        <v/>
      </c>
      <c r="B1271" s="10" t="str">
        <f>IF($D$10="End of the Period",IF(A1271="","",IF(OR(payment_frequency="Weekly",payment_frequency="Bi-weekly",payment_frequency="Semi-monthly"),first_payment_date+A1271*VLOOKUP(payment_frequency,periodic_table,2,0),EDATE(first_payment_date,A1271*VLOOKUP(payment_frequency,periodic_table,2,0)))),IF(A1271="","",IF(OR(payment_frequency="Weekly",payment_frequency="Bi-weekly",payment_frequency="Semi-monthly"),first_payment_date+(A1271-1)*VLOOKUP(payment_frequency,periodic_table,2,0),EDATE(first_payment_date,(A1271-1)*VLOOKUP(payment_frequency,periodic_table,2,0)))))</f>
        <v/>
      </c>
      <c r="C1271" s="12" t="str">
        <f t="shared" si="122"/>
        <v/>
      </c>
      <c r="D1271" s="27">
        <f t="shared" si="120"/>
        <v>0</v>
      </c>
      <c r="E1271" s="28"/>
      <c r="F1271" s="12" t="str">
        <f t="shared" si="123"/>
        <v/>
      </c>
      <c r="G1271" s="12" t="str">
        <f t="shared" si="124"/>
        <v/>
      </c>
      <c r="H1271" s="33" t="str">
        <f t="shared" si="125"/>
        <v/>
      </c>
    </row>
    <row r="1272" spans="1:8" x14ac:dyDescent="0.25">
      <c r="A1272" s="9" t="str">
        <f t="shared" si="121"/>
        <v/>
      </c>
      <c r="B1272" s="10" t="str">
        <f>IF($D$10="End of the Period",IF(A1272="","",IF(OR(payment_frequency="Weekly",payment_frequency="Bi-weekly",payment_frequency="Semi-monthly"),first_payment_date+A1272*VLOOKUP(payment_frequency,periodic_table,2,0),EDATE(first_payment_date,A1272*VLOOKUP(payment_frequency,periodic_table,2,0)))),IF(A1272="","",IF(OR(payment_frequency="Weekly",payment_frequency="Bi-weekly",payment_frequency="Semi-monthly"),first_payment_date+(A1272-1)*VLOOKUP(payment_frequency,periodic_table,2,0),EDATE(first_payment_date,(A1272-1)*VLOOKUP(payment_frequency,periodic_table,2,0)))))</f>
        <v/>
      </c>
      <c r="C1272" s="12" t="str">
        <f t="shared" si="122"/>
        <v/>
      </c>
      <c r="D1272" s="27">
        <f t="shared" si="120"/>
        <v>0</v>
      </c>
      <c r="E1272" s="28"/>
      <c r="F1272" s="12" t="str">
        <f t="shared" si="123"/>
        <v/>
      </c>
      <c r="G1272" s="12" t="str">
        <f t="shared" si="124"/>
        <v/>
      </c>
      <c r="H1272" s="33" t="str">
        <f t="shared" si="125"/>
        <v/>
      </c>
    </row>
    <row r="1273" spans="1:8" x14ac:dyDescent="0.25">
      <c r="A1273" s="9" t="str">
        <f t="shared" si="121"/>
        <v/>
      </c>
      <c r="B1273" s="10" t="str">
        <f>IF($D$10="End of the Period",IF(A1273="","",IF(OR(payment_frequency="Weekly",payment_frequency="Bi-weekly",payment_frequency="Semi-monthly"),first_payment_date+A1273*VLOOKUP(payment_frequency,periodic_table,2,0),EDATE(first_payment_date,A1273*VLOOKUP(payment_frequency,periodic_table,2,0)))),IF(A1273="","",IF(OR(payment_frequency="Weekly",payment_frequency="Bi-weekly",payment_frequency="Semi-monthly"),first_payment_date+(A1273-1)*VLOOKUP(payment_frequency,periodic_table,2,0),EDATE(first_payment_date,(A1273-1)*VLOOKUP(payment_frequency,periodic_table,2,0)))))</f>
        <v/>
      </c>
      <c r="C1273" s="12" t="str">
        <f t="shared" si="122"/>
        <v/>
      </c>
      <c r="D1273" s="27">
        <f t="shared" si="120"/>
        <v>0</v>
      </c>
      <c r="E1273" s="28"/>
      <c r="F1273" s="12" t="str">
        <f t="shared" si="123"/>
        <v/>
      </c>
      <c r="G1273" s="12" t="str">
        <f t="shared" si="124"/>
        <v/>
      </c>
      <c r="H1273" s="33" t="str">
        <f t="shared" si="125"/>
        <v/>
      </c>
    </row>
    <row r="1274" spans="1:8" x14ac:dyDescent="0.25">
      <c r="A1274" s="9" t="str">
        <f t="shared" si="121"/>
        <v/>
      </c>
      <c r="B1274" s="10" t="str">
        <f>IF($D$10="End of the Period",IF(A1274="","",IF(OR(payment_frequency="Weekly",payment_frequency="Bi-weekly",payment_frequency="Semi-monthly"),first_payment_date+A1274*VLOOKUP(payment_frequency,periodic_table,2,0),EDATE(first_payment_date,A1274*VLOOKUP(payment_frequency,periodic_table,2,0)))),IF(A1274="","",IF(OR(payment_frequency="Weekly",payment_frequency="Bi-weekly",payment_frequency="Semi-monthly"),first_payment_date+(A1274-1)*VLOOKUP(payment_frequency,periodic_table,2,0),EDATE(first_payment_date,(A1274-1)*VLOOKUP(payment_frequency,periodic_table,2,0)))))</f>
        <v/>
      </c>
      <c r="C1274" s="12" t="str">
        <f t="shared" si="122"/>
        <v/>
      </c>
      <c r="D1274" s="27">
        <f t="shared" si="120"/>
        <v>0</v>
      </c>
      <c r="E1274" s="28"/>
      <c r="F1274" s="12" t="str">
        <f t="shared" si="123"/>
        <v/>
      </c>
      <c r="G1274" s="12" t="str">
        <f t="shared" si="124"/>
        <v/>
      </c>
      <c r="H1274" s="33" t="str">
        <f t="shared" si="125"/>
        <v/>
      </c>
    </row>
    <row r="1275" spans="1:8" x14ac:dyDescent="0.25">
      <c r="A1275" s="9" t="str">
        <f t="shared" si="121"/>
        <v/>
      </c>
      <c r="B1275" s="10" t="str">
        <f>IF($D$10="End of the Period",IF(A1275="","",IF(OR(payment_frequency="Weekly",payment_frequency="Bi-weekly",payment_frequency="Semi-monthly"),first_payment_date+A1275*VLOOKUP(payment_frequency,periodic_table,2,0),EDATE(first_payment_date,A1275*VLOOKUP(payment_frequency,periodic_table,2,0)))),IF(A1275="","",IF(OR(payment_frequency="Weekly",payment_frequency="Bi-weekly",payment_frequency="Semi-monthly"),first_payment_date+(A1275-1)*VLOOKUP(payment_frequency,periodic_table,2,0),EDATE(first_payment_date,(A1275-1)*VLOOKUP(payment_frequency,periodic_table,2,0)))))</f>
        <v/>
      </c>
      <c r="C1275" s="12" t="str">
        <f t="shared" si="122"/>
        <v/>
      </c>
      <c r="D1275" s="27">
        <f t="shared" si="120"/>
        <v>0</v>
      </c>
      <c r="E1275" s="28"/>
      <c r="F1275" s="12" t="str">
        <f t="shared" si="123"/>
        <v/>
      </c>
      <c r="G1275" s="12" t="str">
        <f t="shared" si="124"/>
        <v/>
      </c>
      <c r="H1275" s="33" t="str">
        <f t="shared" si="125"/>
        <v/>
      </c>
    </row>
    <row r="1276" spans="1:8" x14ac:dyDescent="0.25">
      <c r="A1276" s="9" t="str">
        <f t="shared" si="121"/>
        <v/>
      </c>
      <c r="B1276" s="10" t="str">
        <f>IF($D$10="End of the Period",IF(A1276="","",IF(OR(payment_frequency="Weekly",payment_frequency="Bi-weekly",payment_frequency="Semi-monthly"),first_payment_date+A1276*VLOOKUP(payment_frequency,periodic_table,2,0),EDATE(first_payment_date,A1276*VLOOKUP(payment_frequency,periodic_table,2,0)))),IF(A1276="","",IF(OR(payment_frequency="Weekly",payment_frequency="Bi-weekly",payment_frequency="Semi-monthly"),first_payment_date+(A1276-1)*VLOOKUP(payment_frequency,periodic_table,2,0),EDATE(first_payment_date,(A1276-1)*VLOOKUP(payment_frequency,periodic_table,2,0)))))</f>
        <v/>
      </c>
      <c r="C1276" s="12" t="str">
        <f t="shared" si="122"/>
        <v/>
      </c>
      <c r="D1276" s="27">
        <f t="shared" si="120"/>
        <v>0</v>
      </c>
      <c r="E1276" s="28"/>
      <c r="F1276" s="12" t="str">
        <f t="shared" si="123"/>
        <v/>
      </c>
      <c r="G1276" s="12" t="str">
        <f t="shared" si="124"/>
        <v/>
      </c>
      <c r="H1276" s="33" t="str">
        <f t="shared" si="125"/>
        <v/>
      </c>
    </row>
    <row r="1277" spans="1:8" x14ac:dyDescent="0.25">
      <c r="A1277" s="9" t="str">
        <f t="shared" si="121"/>
        <v/>
      </c>
      <c r="B1277" s="10" t="str">
        <f>IF($D$10="End of the Period",IF(A1277="","",IF(OR(payment_frequency="Weekly",payment_frequency="Bi-weekly",payment_frequency="Semi-monthly"),first_payment_date+A1277*VLOOKUP(payment_frequency,periodic_table,2,0),EDATE(first_payment_date,A1277*VLOOKUP(payment_frequency,periodic_table,2,0)))),IF(A1277="","",IF(OR(payment_frequency="Weekly",payment_frequency="Bi-weekly",payment_frequency="Semi-monthly"),first_payment_date+(A1277-1)*VLOOKUP(payment_frequency,periodic_table,2,0),EDATE(first_payment_date,(A1277-1)*VLOOKUP(payment_frequency,periodic_table,2,0)))))</f>
        <v/>
      </c>
      <c r="C1277" s="12" t="str">
        <f t="shared" si="122"/>
        <v/>
      </c>
      <c r="D1277" s="27">
        <f t="shared" si="120"/>
        <v>0</v>
      </c>
      <c r="E1277" s="28"/>
      <c r="F1277" s="12" t="str">
        <f t="shared" si="123"/>
        <v/>
      </c>
      <c r="G1277" s="12" t="str">
        <f t="shared" si="124"/>
        <v/>
      </c>
      <c r="H1277" s="33" t="str">
        <f t="shared" si="125"/>
        <v/>
      </c>
    </row>
    <row r="1278" spans="1:8" x14ac:dyDescent="0.25">
      <c r="A1278" s="9" t="str">
        <f t="shared" si="121"/>
        <v/>
      </c>
      <c r="B1278" s="10" t="str">
        <f>IF($D$10="End of the Period",IF(A1278="","",IF(OR(payment_frequency="Weekly",payment_frequency="Bi-weekly",payment_frequency="Semi-monthly"),first_payment_date+A1278*VLOOKUP(payment_frequency,periodic_table,2,0),EDATE(first_payment_date,A1278*VLOOKUP(payment_frequency,periodic_table,2,0)))),IF(A1278="","",IF(OR(payment_frequency="Weekly",payment_frequency="Bi-weekly",payment_frequency="Semi-monthly"),first_payment_date+(A1278-1)*VLOOKUP(payment_frequency,periodic_table,2,0),EDATE(first_payment_date,(A1278-1)*VLOOKUP(payment_frequency,periodic_table,2,0)))))</f>
        <v/>
      </c>
      <c r="C1278" s="12" t="str">
        <f t="shared" si="122"/>
        <v/>
      </c>
      <c r="D1278" s="27">
        <f t="shared" si="120"/>
        <v>0</v>
      </c>
      <c r="E1278" s="28"/>
      <c r="F1278" s="12" t="str">
        <f t="shared" si="123"/>
        <v/>
      </c>
      <c r="G1278" s="12" t="str">
        <f t="shared" si="124"/>
        <v/>
      </c>
      <c r="H1278" s="33" t="str">
        <f t="shared" si="125"/>
        <v/>
      </c>
    </row>
    <row r="1279" spans="1:8" x14ac:dyDescent="0.25">
      <c r="A1279" s="9" t="str">
        <f t="shared" si="121"/>
        <v/>
      </c>
      <c r="B1279" s="10" t="str">
        <f>IF($D$10="End of the Period",IF(A1279="","",IF(OR(payment_frequency="Weekly",payment_frequency="Bi-weekly",payment_frequency="Semi-monthly"),first_payment_date+A1279*VLOOKUP(payment_frequency,periodic_table,2,0),EDATE(first_payment_date,A1279*VLOOKUP(payment_frequency,periodic_table,2,0)))),IF(A1279="","",IF(OR(payment_frequency="Weekly",payment_frequency="Bi-weekly",payment_frequency="Semi-monthly"),first_payment_date+(A1279-1)*VLOOKUP(payment_frequency,periodic_table,2,0),EDATE(first_payment_date,(A1279-1)*VLOOKUP(payment_frequency,periodic_table,2,0)))))</f>
        <v/>
      </c>
      <c r="C1279" s="12" t="str">
        <f t="shared" si="122"/>
        <v/>
      </c>
      <c r="D1279" s="27">
        <f t="shared" si="120"/>
        <v>0</v>
      </c>
      <c r="E1279" s="28"/>
      <c r="F1279" s="12" t="str">
        <f t="shared" si="123"/>
        <v/>
      </c>
      <c r="G1279" s="12" t="str">
        <f t="shared" si="124"/>
        <v/>
      </c>
      <c r="H1279" s="33" t="str">
        <f t="shared" si="125"/>
        <v/>
      </c>
    </row>
    <row r="1280" spans="1:8" x14ac:dyDescent="0.25">
      <c r="A1280" s="9" t="str">
        <f t="shared" si="121"/>
        <v/>
      </c>
      <c r="B1280" s="10" t="str">
        <f>IF($D$10="End of the Period",IF(A1280="","",IF(OR(payment_frequency="Weekly",payment_frequency="Bi-weekly",payment_frequency="Semi-monthly"),first_payment_date+A1280*VLOOKUP(payment_frequency,periodic_table,2,0),EDATE(first_payment_date,A1280*VLOOKUP(payment_frequency,periodic_table,2,0)))),IF(A1280="","",IF(OR(payment_frequency="Weekly",payment_frequency="Bi-weekly",payment_frequency="Semi-monthly"),first_payment_date+(A1280-1)*VLOOKUP(payment_frequency,periodic_table,2,0),EDATE(first_payment_date,(A1280-1)*VLOOKUP(payment_frequency,periodic_table,2,0)))))</f>
        <v/>
      </c>
      <c r="C1280" s="12" t="str">
        <f t="shared" si="122"/>
        <v/>
      </c>
      <c r="D1280" s="27">
        <f t="shared" si="120"/>
        <v>0</v>
      </c>
      <c r="E1280" s="28"/>
      <c r="F1280" s="12" t="str">
        <f t="shared" si="123"/>
        <v/>
      </c>
      <c r="G1280" s="12" t="str">
        <f t="shared" si="124"/>
        <v/>
      </c>
      <c r="H1280" s="33" t="str">
        <f t="shared" si="125"/>
        <v/>
      </c>
    </row>
    <row r="1281" spans="1:8" x14ac:dyDescent="0.25">
      <c r="A1281" s="9" t="str">
        <f t="shared" si="121"/>
        <v/>
      </c>
      <c r="B1281" s="10" t="str">
        <f>IF($D$10="End of the Period",IF(A1281="","",IF(OR(payment_frequency="Weekly",payment_frequency="Bi-weekly",payment_frequency="Semi-monthly"),first_payment_date+A1281*VLOOKUP(payment_frequency,periodic_table,2,0),EDATE(first_payment_date,A1281*VLOOKUP(payment_frequency,periodic_table,2,0)))),IF(A1281="","",IF(OR(payment_frequency="Weekly",payment_frequency="Bi-weekly",payment_frequency="Semi-monthly"),first_payment_date+(A1281-1)*VLOOKUP(payment_frequency,periodic_table,2,0),EDATE(first_payment_date,(A1281-1)*VLOOKUP(payment_frequency,periodic_table,2,0)))))</f>
        <v/>
      </c>
      <c r="C1281" s="12" t="str">
        <f t="shared" si="122"/>
        <v/>
      </c>
      <c r="D1281" s="27">
        <f t="shared" si="120"/>
        <v>0</v>
      </c>
      <c r="E1281" s="28"/>
      <c r="F1281" s="12" t="str">
        <f t="shared" si="123"/>
        <v/>
      </c>
      <c r="G1281" s="12" t="str">
        <f t="shared" si="124"/>
        <v/>
      </c>
      <c r="H1281" s="33" t="str">
        <f t="shared" si="125"/>
        <v/>
      </c>
    </row>
    <row r="1282" spans="1:8" x14ac:dyDescent="0.25">
      <c r="A1282" s="9" t="str">
        <f t="shared" si="121"/>
        <v/>
      </c>
      <c r="B1282" s="10" t="str">
        <f>IF($D$10="End of the Period",IF(A1282="","",IF(OR(payment_frequency="Weekly",payment_frequency="Bi-weekly",payment_frequency="Semi-monthly"),first_payment_date+A1282*VLOOKUP(payment_frequency,periodic_table,2,0),EDATE(first_payment_date,A1282*VLOOKUP(payment_frequency,periodic_table,2,0)))),IF(A1282="","",IF(OR(payment_frequency="Weekly",payment_frequency="Bi-weekly",payment_frequency="Semi-monthly"),first_payment_date+(A1282-1)*VLOOKUP(payment_frequency,periodic_table,2,0),EDATE(first_payment_date,(A1282-1)*VLOOKUP(payment_frequency,periodic_table,2,0)))))</f>
        <v/>
      </c>
      <c r="C1282" s="12" t="str">
        <f t="shared" si="122"/>
        <v/>
      </c>
      <c r="D1282" s="27">
        <f t="shared" si="120"/>
        <v>0</v>
      </c>
      <c r="E1282" s="28"/>
      <c r="F1282" s="12" t="str">
        <f t="shared" si="123"/>
        <v/>
      </c>
      <c r="G1282" s="12" t="str">
        <f t="shared" si="124"/>
        <v/>
      </c>
      <c r="H1282" s="33" t="str">
        <f t="shared" si="125"/>
        <v/>
      </c>
    </row>
    <row r="1283" spans="1:8" x14ac:dyDescent="0.25">
      <c r="A1283" s="9" t="str">
        <f t="shared" si="121"/>
        <v/>
      </c>
      <c r="B1283" s="10" t="str">
        <f>IF($D$10="End of the Period",IF(A1283="","",IF(OR(payment_frequency="Weekly",payment_frequency="Bi-weekly",payment_frequency="Semi-monthly"),first_payment_date+A1283*VLOOKUP(payment_frequency,periodic_table,2,0),EDATE(first_payment_date,A1283*VLOOKUP(payment_frequency,periodic_table,2,0)))),IF(A1283="","",IF(OR(payment_frequency="Weekly",payment_frequency="Bi-weekly",payment_frequency="Semi-monthly"),first_payment_date+(A1283-1)*VLOOKUP(payment_frequency,periodic_table,2,0),EDATE(first_payment_date,(A1283-1)*VLOOKUP(payment_frequency,periodic_table,2,0)))))</f>
        <v/>
      </c>
      <c r="C1283" s="12" t="str">
        <f t="shared" si="122"/>
        <v/>
      </c>
      <c r="D1283" s="27">
        <f t="shared" si="120"/>
        <v>0</v>
      </c>
      <c r="E1283" s="28"/>
      <c r="F1283" s="12" t="str">
        <f t="shared" si="123"/>
        <v/>
      </c>
      <c r="G1283" s="12" t="str">
        <f t="shared" si="124"/>
        <v/>
      </c>
      <c r="H1283" s="33" t="str">
        <f t="shared" si="125"/>
        <v/>
      </c>
    </row>
    <row r="1284" spans="1:8" x14ac:dyDescent="0.25">
      <c r="A1284" s="9" t="str">
        <f t="shared" si="121"/>
        <v/>
      </c>
      <c r="B1284" s="10" t="str">
        <f>IF($D$10="End of the Period",IF(A1284="","",IF(OR(payment_frequency="Weekly",payment_frequency="Bi-weekly",payment_frequency="Semi-monthly"),first_payment_date+A1284*VLOOKUP(payment_frequency,periodic_table,2,0),EDATE(first_payment_date,A1284*VLOOKUP(payment_frequency,periodic_table,2,0)))),IF(A1284="","",IF(OR(payment_frequency="Weekly",payment_frequency="Bi-weekly",payment_frequency="Semi-monthly"),first_payment_date+(A1284-1)*VLOOKUP(payment_frequency,periodic_table,2,0),EDATE(first_payment_date,(A1284-1)*VLOOKUP(payment_frequency,periodic_table,2,0)))))</f>
        <v/>
      </c>
      <c r="C1284" s="12" t="str">
        <f t="shared" si="122"/>
        <v/>
      </c>
      <c r="D1284" s="27">
        <f t="shared" si="120"/>
        <v>0</v>
      </c>
      <c r="E1284" s="28"/>
      <c r="F1284" s="12" t="str">
        <f t="shared" si="123"/>
        <v/>
      </c>
      <c r="G1284" s="12" t="str">
        <f t="shared" si="124"/>
        <v/>
      </c>
      <c r="H1284" s="33" t="str">
        <f t="shared" si="125"/>
        <v/>
      </c>
    </row>
    <row r="1285" spans="1:8" x14ac:dyDescent="0.25">
      <c r="A1285" s="9" t="str">
        <f t="shared" si="121"/>
        <v/>
      </c>
      <c r="B1285" s="10" t="str">
        <f>IF($D$10="End of the Period",IF(A1285="","",IF(OR(payment_frequency="Weekly",payment_frequency="Bi-weekly",payment_frequency="Semi-monthly"),first_payment_date+A1285*VLOOKUP(payment_frequency,periodic_table,2,0),EDATE(first_payment_date,A1285*VLOOKUP(payment_frequency,periodic_table,2,0)))),IF(A1285="","",IF(OR(payment_frequency="Weekly",payment_frequency="Bi-weekly",payment_frequency="Semi-monthly"),first_payment_date+(A1285-1)*VLOOKUP(payment_frequency,periodic_table,2,0),EDATE(first_payment_date,(A1285-1)*VLOOKUP(payment_frequency,periodic_table,2,0)))))</f>
        <v/>
      </c>
      <c r="C1285" s="12" t="str">
        <f t="shared" si="122"/>
        <v/>
      </c>
      <c r="D1285" s="27">
        <f t="shared" si="120"/>
        <v>0</v>
      </c>
      <c r="E1285" s="28"/>
      <c r="F1285" s="12" t="str">
        <f t="shared" si="123"/>
        <v/>
      </c>
      <c r="G1285" s="12" t="str">
        <f t="shared" si="124"/>
        <v/>
      </c>
      <c r="H1285" s="33" t="str">
        <f t="shared" si="125"/>
        <v/>
      </c>
    </row>
    <row r="1286" spans="1:8" x14ac:dyDescent="0.25">
      <c r="A1286" s="9" t="str">
        <f t="shared" si="121"/>
        <v/>
      </c>
      <c r="B1286" s="10" t="str">
        <f>IF($D$10="End of the Period",IF(A1286="","",IF(OR(payment_frequency="Weekly",payment_frequency="Bi-weekly",payment_frequency="Semi-monthly"),first_payment_date+A1286*VLOOKUP(payment_frequency,periodic_table,2,0),EDATE(first_payment_date,A1286*VLOOKUP(payment_frequency,periodic_table,2,0)))),IF(A1286="","",IF(OR(payment_frequency="Weekly",payment_frequency="Bi-weekly",payment_frequency="Semi-monthly"),first_payment_date+(A1286-1)*VLOOKUP(payment_frequency,periodic_table,2,0),EDATE(first_payment_date,(A1286-1)*VLOOKUP(payment_frequency,periodic_table,2,0)))))</f>
        <v/>
      </c>
      <c r="C1286" s="12" t="str">
        <f t="shared" si="122"/>
        <v/>
      </c>
      <c r="D1286" s="27">
        <f t="shared" si="120"/>
        <v>0</v>
      </c>
      <c r="E1286" s="28"/>
      <c r="F1286" s="12" t="str">
        <f t="shared" si="123"/>
        <v/>
      </c>
      <c r="G1286" s="12" t="str">
        <f t="shared" si="124"/>
        <v/>
      </c>
      <c r="H1286" s="33" t="str">
        <f t="shared" si="125"/>
        <v/>
      </c>
    </row>
    <row r="1287" spans="1:8" x14ac:dyDescent="0.25">
      <c r="A1287" s="9" t="str">
        <f t="shared" si="121"/>
        <v/>
      </c>
      <c r="B1287" s="10" t="str">
        <f>IF($D$10="End of the Period",IF(A1287="","",IF(OR(payment_frequency="Weekly",payment_frequency="Bi-weekly",payment_frequency="Semi-monthly"),first_payment_date+A1287*VLOOKUP(payment_frequency,periodic_table,2,0),EDATE(first_payment_date,A1287*VLOOKUP(payment_frequency,periodic_table,2,0)))),IF(A1287="","",IF(OR(payment_frequency="Weekly",payment_frequency="Bi-weekly",payment_frequency="Semi-monthly"),first_payment_date+(A1287-1)*VLOOKUP(payment_frequency,periodic_table,2,0),EDATE(first_payment_date,(A1287-1)*VLOOKUP(payment_frequency,periodic_table,2,0)))))</f>
        <v/>
      </c>
      <c r="C1287" s="12" t="str">
        <f t="shared" si="122"/>
        <v/>
      </c>
      <c r="D1287" s="27">
        <f t="shared" si="120"/>
        <v>0</v>
      </c>
      <c r="E1287" s="28"/>
      <c r="F1287" s="12" t="str">
        <f t="shared" si="123"/>
        <v/>
      </c>
      <c r="G1287" s="12" t="str">
        <f t="shared" si="124"/>
        <v/>
      </c>
      <c r="H1287" s="33" t="str">
        <f t="shared" si="125"/>
        <v/>
      </c>
    </row>
    <row r="1288" spans="1:8" x14ac:dyDescent="0.25">
      <c r="A1288" s="9" t="str">
        <f t="shared" si="121"/>
        <v/>
      </c>
      <c r="B1288" s="10" t="str">
        <f>IF($D$10="End of the Period",IF(A1288="","",IF(OR(payment_frequency="Weekly",payment_frequency="Bi-weekly",payment_frequency="Semi-monthly"),first_payment_date+A1288*VLOOKUP(payment_frequency,periodic_table,2,0),EDATE(first_payment_date,A1288*VLOOKUP(payment_frequency,periodic_table,2,0)))),IF(A1288="","",IF(OR(payment_frequency="Weekly",payment_frequency="Bi-weekly",payment_frequency="Semi-monthly"),first_payment_date+(A1288-1)*VLOOKUP(payment_frequency,periodic_table,2,0),EDATE(first_payment_date,(A1288-1)*VLOOKUP(payment_frequency,periodic_table,2,0)))))</f>
        <v/>
      </c>
      <c r="C1288" s="12" t="str">
        <f t="shared" si="122"/>
        <v/>
      </c>
      <c r="D1288" s="27">
        <f t="shared" si="120"/>
        <v>0</v>
      </c>
      <c r="E1288" s="28"/>
      <c r="F1288" s="12" t="str">
        <f t="shared" si="123"/>
        <v/>
      </c>
      <c r="G1288" s="12" t="str">
        <f t="shared" si="124"/>
        <v/>
      </c>
      <c r="H1288" s="33" t="str">
        <f t="shared" si="125"/>
        <v/>
      </c>
    </row>
    <row r="1289" spans="1:8" x14ac:dyDescent="0.25">
      <c r="A1289" s="9" t="str">
        <f t="shared" si="121"/>
        <v/>
      </c>
      <c r="B1289" s="10" t="str">
        <f>IF($D$10="End of the Period",IF(A1289="","",IF(OR(payment_frequency="Weekly",payment_frequency="Bi-weekly",payment_frequency="Semi-monthly"),first_payment_date+A1289*VLOOKUP(payment_frequency,periodic_table,2,0),EDATE(first_payment_date,A1289*VLOOKUP(payment_frequency,periodic_table,2,0)))),IF(A1289="","",IF(OR(payment_frequency="Weekly",payment_frequency="Bi-weekly",payment_frequency="Semi-monthly"),first_payment_date+(A1289-1)*VLOOKUP(payment_frequency,periodic_table,2,0),EDATE(first_payment_date,(A1289-1)*VLOOKUP(payment_frequency,periodic_table,2,0)))))</f>
        <v/>
      </c>
      <c r="C1289" s="12" t="str">
        <f t="shared" si="122"/>
        <v/>
      </c>
      <c r="D1289" s="27">
        <f t="shared" si="120"/>
        <v>0</v>
      </c>
      <c r="E1289" s="28"/>
      <c r="F1289" s="12" t="str">
        <f t="shared" si="123"/>
        <v/>
      </c>
      <c r="G1289" s="12" t="str">
        <f t="shared" si="124"/>
        <v/>
      </c>
      <c r="H1289" s="33" t="str">
        <f t="shared" si="125"/>
        <v/>
      </c>
    </row>
    <row r="1290" spans="1:8" x14ac:dyDescent="0.25">
      <c r="A1290" s="9" t="str">
        <f t="shared" si="121"/>
        <v/>
      </c>
      <c r="B1290" s="10" t="str">
        <f>IF($D$10="End of the Period",IF(A1290="","",IF(OR(payment_frequency="Weekly",payment_frequency="Bi-weekly",payment_frequency="Semi-monthly"),first_payment_date+A1290*VLOOKUP(payment_frequency,periodic_table,2,0),EDATE(first_payment_date,A1290*VLOOKUP(payment_frequency,periodic_table,2,0)))),IF(A1290="","",IF(OR(payment_frequency="Weekly",payment_frequency="Bi-weekly",payment_frequency="Semi-monthly"),first_payment_date+(A1290-1)*VLOOKUP(payment_frequency,periodic_table,2,0),EDATE(first_payment_date,(A1290-1)*VLOOKUP(payment_frequency,periodic_table,2,0)))))</f>
        <v/>
      </c>
      <c r="C1290" s="12" t="str">
        <f t="shared" si="122"/>
        <v/>
      </c>
      <c r="D1290" s="27">
        <f t="shared" si="120"/>
        <v>0</v>
      </c>
      <c r="E1290" s="28"/>
      <c r="F1290" s="12" t="str">
        <f t="shared" si="123"/>
        <v/>
      </c>
      <c r="G1290" s="12" t="str">
        <f t="shared" si="124"/>
        <v/>
      </c>
      <c r="H1290" s="33" t="str">
        <f t="shared" si="125"/>
        <v/>
      </c>
    </row>
    <row r="1291" spans="1:8" x14ac:dyDescent="0.25">
      <c r="A1291" s="9" t="str">
        <f t="shared" si="121"/>
        <v/>
      </c>
      <c r="B1291" s="10" t="str">
        <f>IF($D$10="End of the Period",IF(A1291="","",IF(OR(payment_frequency="Weekly",payment_frequency="Bi-weekly",payment_frequency="Semi-monthly"),first_payment_date+A1291*VLOOKUP(payment_frequency,periodic_table,2,0),EDATE(first_payment_date,A1291*VLOOKUP(payment_frequency,periodic_table,2,0)))),IF(A1291="","",IF(OR(payment_frequency="Weekly",payment_frequency="Bi-weekly",payment_frequency="Semi-monthly"),first_payment_date+(A1291-1)*VLOOKUP(payment_frequency,periodic_table,2,0),EDATE(first_payment_date,(A1291-1)*VLOOKUP(payment_frequency,periodic_table,2,0)))))</f>
        <v/>
      </c>
      <c r="C1291" s="12" t="str">
        <f t="shared" si="122"/>
        <v/>
      </c>
      <c r="D1291" s="27">
        <f t="shared" si="120"/>
        <v>0</v>
      </c>
      <c r="E1291" s="28"/>
      <c r="F1291" s="12" t="str">
        <f t="shared" si="123"/>
        <v/>
      </c>
      <c r="G1291" s="12" t="str">
        <f t="shared" si="124"/>
        <v/>
      </c>
      <c r="H1291" s="33" t="str">
        <f t="shared" si="125"/>
        <v/>
      </c>
    </row>
    <row r="1292" spans="1:8" x14ac:dyDescent="0.25">
      <c r="A1292" s="9" t="str">
        <f t="shared" si="121"/>
        <v/>
      </c>
      <c r="B1292" s="10" t="str">
        <f>IF($D$10="End of the Period",IF(A1292="","",IF(OR(payment_frequency="Weekly",payment_frequency="Bi-weekly",payment_frequency="Semi-monthly"),first_payment_date+A1292*VLOOKUP(payment_frequency,periodic_table,2,0),EDATE(first_payment_date,A1292*VLOOKUP(payment_frequency,periodic_table,2,0)))),IF(A1292="","",IF(OR(payment_frequency="Weekly",payment_frequency="Bi-weekly",payment_frequency="Semi-monthly"),first_payment_date+(A1292-1)*VLOOKUP(payment_frequency,periodic_table,2,0),EDATE(first_payment_date,(A1292-1)*VLOOKUP(payment_frequency,periodic_table,2,0)))))</f>
        <v/>
      </c>
      <c r="C1292" s="12" t="str">
        <f t="shared" si="122"/>
        <v/>
      </c>
      <c r="D1292" s="27">
        <f t="shared" si="120"/>
        <v>0</v>
      </c>
      <c r="E1292" s="28"/>
      <c r="F1292" s="12" t="str">
        <f t="shared" si="123"/>
        <v/>
      </c>
      <c r="G1292" s="12" t="str">
        <f t="shared" si="124"/>
        <v/>
      </c>
      <c r="H1292" s="33" t="str">
        <f t="shared" si="125"/>
        <v/>
      </c>
    </row>
    <row r="1293" spans="1:8" x14ac:dyDescent="0.25">
      <c r="A1293" s="9" t="str">
        <f t="shared" si="121"/>
        <v/>
      </c>
      <c r="B1293" s="10" t="str">
        <f>IF($D$10="End of the Period",IF(A1293="","",IF(OR(payment_frequency="Weekly",payment_frequency="Bi-weekly",payment_frequency="Semi-monthly"),first_payment_date+A1293*VLOOKUP(payment_frequency,periodic_table,2,0),EDATE(first_payment_date,A1293*VLOOKUP(payment_frequency,periodic_table,2,0)))),IF(A1293="","",IF(OR(payment_frequency="Weekly",payment_frequency="Bi-weekly",payment_frequency="Semi-monthly"),first_payment_date+(A1293-1)*VLOOKUP(payment_frequency,periodic_table,2,0),EDATE(first_payment_date,(A1293-1)*VLOOKUP(payment_frequency,periodic_table,2,0)))))</f>
        <v/>
      </c>
      <c r="C1293" s="12" t="str">
        <f t="shared" si="122"/>
        <v/>
      </c>
      <c r="D1293" s="27">
        <f t="shared" si="120"/>
        <v>0</v>
      </c>
      <c r="E1293" s="28"/>
      <c r="F1293" s="12" t="str">
        <f t="shared" si="123"/>
        <v/>
      </c>
      <c r="G1293" s="12" t="str">
        <f t="shared" si="124"/>
        <v/>
      </c>
      <c r="H1293" s="33" t="str">
        <f t="shared" si="125"/>
        <v/>
      </c>
    </row>
    <row r="1294" spans="1:8" x14ac:dyDescent="0.25">
      <c r="A1294" s="9" t="str">
        <f t="shared" si="121"/>
        <v/>
      </c>
      <c r="B1294" s="10" t="str">
        <f>IF($D$10="End of the Period",IF(A1294="","",IF(OR(payment_frequency="Weekly",payment_frequency="Bi-weekly",payment_frequency="Semi-monthly"),first_payment_date+A1294*VLOOKUP(payment_frequency,periodic_table,2,0),EDATE(first_payment_date,A1294*VLOOKUP(payment_frequency,periodic_table,2,0)))),IF(A1294="","",IF(OR(payment_frequency="Weekly",payment_frequency="Bi-weekly",payment_frequency="Semi-monthly"),first_payment_date+(A1294-1)*VLOOKUP(payment_frequency,periodic_table,2,0),EDATE(first_payment_date,(A1294-1)*VLOOKUP(payment_frequency,periodic_table,2,0)))))</f>
        <v/>
      </c>
      <c r="C1294" s="12" t="str">
        <f t="shared" si="122"/>
        <v/>
      </c>
      <c r="D1294" s="27">
        <f t="shared" si="120"/>
        <v>0</v>
      </c>
      <c r="E1294" s="28"/>
      <c r="F1294" s="12" t="str">
        <f t="shared" si="123"/>
        <v/>
      </c>
      <c r="G1294" s="12" t="str">
        <f t="shared" si="124"/>
        <v/>
      </c>
      <c r="H1294" s="33" t="str">
        <f t="shared" si="125"/>
        <v/>
      </c>
    </row>
    <row r="1295" spans="1:8" x14ac:dyDescent="0.25">
      <c r="A1295" s="9" t="str">
        <f t="shared" si="121"/>
        <v/>
      </c>
      <c r="B1295" s="10" t="str">
        <f>IF($D$10="End of the Period",IF(A1295="","",IF(OR(payment_frequency="Weekly",payment_frequency="Bi-weekly",payment_frequency="Semi-monthly"),first_payment_date+A1295*VLOOKUP(payment_frequency,periodic_table,2,0),EDATE(first_payment_date,A1295*VLOOKUP(payment_frequency,periodic_table,2,0)))),IF(A1295="","",IF(OR(payment_frequency="Weekly",payment_frequency="Bi-weekly",payment_frequency="Semi-monthly"),first_payment_date+(A1295-1)*VLOOKUP(payment_frequency,periodic_table,2,0),EDATE(first_payment_date,(A1295-1)*VLOOKUP(payment_frequency,periodic_table,2,0)))))</f>
        <v/>
      </c>
      <c r="C1295" s="12" t="str">
        <f t="shared" si="122"/>
        <v/>
      </c>
      <c r="D1295" s="27">
        <f t="shared" si="120"/>
        <v>0</v>
      </c>
      <c r="E1295" s="28"/>
      <c r="F1295" s="12" t="str">
        <f t="shared" si="123"/>
        <v/>
      </c>
      <c r="G1295" s="12" t="str">
        <f t="shared" si="124"/>
        <v/>
      </c>
      <c r="H1295" s="33" t="str">
        <f t="shared" si="125"/>
        <v/>
      </c>
    </row>
    <row r="1296" spans="1:8" x14ac:dyDescent="0.25">
      <c r="A1296" s="9" t="str">
        <f t="shared" si="121"/>
        <v/>
      </c>
      <c r="B1296" s="10" t="str">
        <f>IF($D$10="End of the Period",IF(A1296="","",IF(OR(payment_frequency="Weekly",payment_frequency="Bi-weekly",payment_frequency="Semi-monthly"),first_payment_date+A1296*VLOOKUP(payment_frequency,periodic_table,2,0),EDATE(first_payment_date,A1296*VLOOKUP(payment_frequency,periodic_table,2,0)))),IF(A1296="","",IF(OR(payment_frequency="Weekly",payment_frequency="Bi-weekly",payment_frequency="Semi-monthly"),first_payment_date+(A1296-1)*VLOOKUP(payment_frequency,periodic_table,2,0),EDATE(first_payment_date,(A1296-1)*VLOOKUP(payment_frequency,periodic_table,2,0)))))</f>
        <v/>
      </c>
      <c r="C1296" s="12" t="str">
        <f t="shared" si="122"/>
        <v/>
      </c>
      <c r="D1296" s="27">
        <f t="shared" si="120"/>
        <v>0</v>
      </c>
      <c r="E1296" s="28"/>
      <c r="F1296" s="12" t="str">
        <f t="shared" si="123"/>
        <v/>
      </c>
      <c r="G1296" s="12" t="str">
        <f t="shared" si="124"/>
        <v/>
      </c>
      <c r="H1296" s="33" t="str">
        <f t="shared" si="125"/>
        <v/>
      </c>
    </row>
    <row r="1297" spans="1:8" x14ac:dyDescent="0.25">
      <c r="A1297" s="9" t="str">
        <f t="shared" si="121"/>
        <v/>
      </c>
      <c r="B1297" s="10" t="str">
        <f>IF($D$10="End of the Period",IF(A1297="","",IF(OR(payment_frequency="Weekly",payment_frequency="Bi-weekly",payment_frequency="Semi-monthly"),first_payment_date+A1297*VLOOKUP(payment_frequency,periodic_table,2,0),EDATE(first_payment_date,A1297*VLOOKUP(payment_frequency,periodic_table,2,0)))),IF(A1297="","",IF(OR(payment_frequency="Weekly",payment_frequency="Bi-weekly",payment_frequency="Semi-monthly"),first_payment_date+(A1297-1)*VLOOKUP(payment_frequency,periodic_table,2,0),EDATE(first_payment_date,(A1297-1)*VLOOKUP(payment_frequency,periodic_table,2,0)))))</f>
        <v/>
      </c>
      <c r="C1297" s="12" t="str">
        <f t="shared" si="122"/>
        <v/>
      </c>
      <c r="D1297" s="27">
        <f t="shared" si="120"/>
        <v>0</v>
      </c>
      <c r="E1297" s="28"/>
      <c r="F1297" s="12" t="str">
        <f t="shared" si="123"/>
        <v/>
      </c>
      <c r="G1297" s="12" t="str">
        <f t="shared" si="124"/>
        <v/>
      </c>
      <c r="H1297" s="33" t="str">
        <f t="shared" si="125"/>
        <v/>
      </c>
    </row>
    <row r="1298" spans="1:8" x14ac:dyDescent="0.25">
      <c r="A1298" s="9" t="str">
        <f t="shared" si="121"/>
        <v/>
      </c>
      <c r="B1298" s="10" t="str">
        <f>IF($D$10="End of the Period",IF(A1298="","",IF(OR(payment_frequency="Weekly",payment_frequency="Bi-weekly",payment_frequency="Semi-monthly"),first_payment_date+A1298*VLOOKUP(payment_frequency,periodic_table,2,0),EDATE(first_payment_date,A1298*VLOOKUP(payment_frequency,periodic_table,2,0)))),IF(A1298="","",IF(OR(payment_frequency="Weekly",payment_frequency="Bi-weekly",payment_frequency="Semi-monthly"),first_payment_date+(A1298-1)*VLOOKUP(payment_frequency,periodic_table,2,0),EDATE(first_payment_date,(A1298-1)*VLOOKUP(payment_frequency,periodic_table,2,0)))))</f>
        <v/>
      </c>
      <c r="C1298" s="12" t="str">
        <f t="shared" si="122"/>
        <v/>
      </c>
      <c r="D1298" s="27">
        <f t="shared" si="120"/>
        <v>0</v>
      </c>
      <c r="E1298" s="28"/>
      <c r="F1298" s="12" t="str">
        <f t="shared" si="123"/>
        <v/>
      </c>
      <c r="G1298" s="12" t="str">
        <f t="shared" si="124"/>
        <v/>
      </c>
      <c r="H1298" s="33" t="str">
        <f t="shared" si="125"/>
        <v/>
      </c>
    </row>
    <row r="1299" spans="1:8" x14ac:dyDescent="0.25">
      <c r="A1299" s="9" t="str">
        <f t="shared" si="121"/>
        <v/>
      </c>
      <c r="B1299" s="10" t="str">
        <f>IF($D$10="End of the Period",IF(A1299="","",IF(OR(payment_frequency="Weekly",payment_frequency="Bi-weekly",payment_frequency="Semi-monthly"),first_payment_date+A1299*VLOOKUP(payment_frequency,periodic_table,2,0),EDATE(first_payment_date,A1299*VLOOKUP(payment_frequency,periodic_table,2,0)))),IF(A1299="","",IF(OR(payment_frequency="Weekly",payment_frequency="Bi-weekly",payment_frequency="Semi-monthly"),first_payment_date+(A1299-1)*VLOOKUP(payment_frequency,periodic_table,2,0),EDATE(first_payment_date,(A1299-1)*VLOOKUP(payment_frequency,periodic_table,2,0)))))</f>
        <v/>
      </c>
      <c r="C1299" s="12" t="str">
        <f t="shared" si="122"/>
        <v/>
      </c>
      <c r="D1299" s="27">
        <f t="shared" si="120"/>
        <v>0</v>
      </c>
      <c r="E1299" s="28"/>
      <c r="F1299" s="12" t="str">
        <f t="shared" si="123"/>
        <v/>
      </c>
      <c r="G1299" s="12" t="str">
        <f t="shared" si="124"/>
        <v/>
      </c>
      <c r="H1299" s="33" t="str">
        <f t="shared" si="125"/>
        <v/>
      </c>
    </row>
    <row r="1300" spans="1:8" x14ac:dyDescent="0.25">
      <c r="A1300" s="9" t="str">
        <f t="shared" si="121"/>
        <v/>
      </c>
      <c r="B1300" s="10" t="str">
        <f>IF($D$10="End of the Period",IF(A1300="","",IF(OR(payment_frequency="Weekly",payment_frequency="Bi-weekly",payment_frequency="Semi-monthly"),first_payment_date+A1300*VLOOKUP(payment_frequency,periodic_table,2,0),EDATE(first_payment_date,A1300*VLOOKUP(payment_frequency,periodic_table,2,0)))),IF(A1300="","",IF(OR(payment_frequency="Weekly",payment_frequency="Bi-weekly",payment_frequency="Semi-monthly"),first_payment_date+(A1300-1)*VLOOKUP(payment_frequency,periodic_table,2,0),EDATE(first_payment_date,(A1300-1)*VLOOKUP(payment_frequency,periodic_table,2,0)))))</f>
        <v/>
      </c>
      <c r="C1300" s="12" t="str">
        <f t="shared" si="122"/>
        <v/>
      </c>
      <c r="D1300" s="27">
        <f t="shared" si="120"/>
        <v>0</v>
      </c>
      <c r="E1300" s="28"/>
      <c r="F1300" s="12" t="str">
        <f t="shared" si="123"/>
        <v/>
      </c>
      <c r="G1300" s="12" t="str">
        <f t="shared" si="124"/>
        <v/>
      </c>
      <c r="H1300" s="33" t="str">
        <f t="shared" si="125"/>
        <v/>
      </c>
    </row>
    <row r="1301" spans="1:8" x14ac:dyDescent="0.25">
      <c r="A1301" s="9" t="str">
        <f t="shared" si="121"/>
        <v/>
      </c>
      <c r="B1301" s="10" t="str">
        <f>IF($D$10="End of the Period",IF(A1301="","",IF(OR(payment_frequency="Weekly",payment_frequency="Bi-weekly",payment_frequency="Semi-monthly"),first_payment_date+A1301*VLOOKUP(payment_frequency,periodic_table,2,0),EDATE(first_payment_date,A1301*VLOOKUP(payment_frequency,periodic_table,2,0)))),IF(A1301="","",IF(OR(payment_frequency="Weekly",payment_frequency="Bi-weekly",payment_frequency="Semi-monthly"),first_payment_date+(A1301-1)*VLOOKUP(payment_frequency,periodic_table,2,0),EDATE(first_payment_date,(A1301-1)*VLOOKUP(payment_frequency,periodic_table,2,0)))))</f>
        <v/>
      </c>
      <c r="C1301" s="12" t="str">
        <f t="shared" si="122"/>
        <v/>
      </c>
      <c r="D1301" s="27">
        <f t="shared" si="120"/>
        <v>0</v>
      </c>
      <c r="E1301" s="28"/>
      <c r="F1301" s="12" t="str">
        <f t="shared" si="123"/>
        <v/>
      </c>
      <c r="G1301" s="12" t="str">
        <f t="shared" si="124"/>
        <v/>
      </c>
      <c r="H1301" s="33" t="str">
        <f t="shared" si="125"/>
        <v/>
      </c>
    </row>
    <row r="1302" spans="1:8" x14ac:dyDescent="0.25">
      <c r="A1302" s="9" t="str">
        <f t="shared" si="121"/>
        <v/>
      </c>
      <c r="B1302" s="10" t="str">
        <f>IF($D$10="End of the Period",IF(A1302="","",IF(OR(payment_frequency="Weekly",payment_frequency="Bi-weekly",payment_frequency="Semi-monthly"),first_payment_date+A1302*VLOOKUP(payment_frequency,periodic_table,2,0),EDATE(first_payment_date,A1302*VLOOKUP(payment_frequency,periodic_table,2,0)))),IF(A1302="","",IF(OR(payment_frequency="Weekly",payment_frequency="Bi-weekly",payment_frequency="Semi-monthly"),first_payment_date+(A1302-1)*VLOOKUP(payment_frequency,periodic_table,2,0),EDATE(first_payment_date,(A1302-1)*VLOOKUP(payment_frequency,periodic_table,2,0)))))</f>
        <v/>
      </c>
      <c r="C1302" s="12" t="str">
        <f t="shared" si="122"/>
        <v/>
      </c>
      <c r="D1302" s="27">
        <f t="shared" si="120"/>
        <v>0</v>
      </c>
      <c r="E1302" s="28"/>
      <c r="F1302" s="12" t="str">
        <f t="shared" si="123"/>
        <v/>
      </c>
      <c r="G1302" s="12" t="str">
        <f t="shared" si="124"/>
        <v/>
      </c>
      <c r="H1302" s="33" t="str">
        <f t="shared" si="125"/>
        <v/>
      </c>
    </row>
    <row r="1303" spans="1:8" x14ac:dyDescent="0.25">
      <c r="A1303" s="9" t="str">
        <f t="shared" si="121"/>
        <v/>
      </c>
      <c r="B1303" s="10" t="str">
        <f>IF($D$10="End of the Period",IF(A1303="","",IF(OR(payment_frequency="Weekly",payment_frequency="Bi-weekly",payment_frequency="Semi-monthly"),first_payment_date+A1303*VLOOKUP(payment_frequency,periodic_table,2,0),EDATE(first_payment_date,A1303*VLOOKUP(payment_frequency,periodic_table,2,0)))),IF(A1303="","",IF(OR(payment_frequency="Weekly",payment_frequency="Bi-weekly",payment_frequency="Semi-monthly"),first_payment_date+(A1303-1)*VLOOKUP(payment_frequency,periodic_table,2,0),EDATE(first_payment_date,(A1303-1)*VLOOKUP(payment_frequency,periodic_table,2,0)))))</f>
        <v/>
      </c>
      <c r="C1303" s="12" t="str">
        <f t="shared" si="122"/>
        <v/>
      </c>
      <c r="D1303" s="27">
        <f t="shared" si="120"/>
        <v>0</v>
      </c>
      <c r="E1303" s="28"/>
      <c r="F1303" s="12" t="str">
        <f t="shared" si="123"/>
        <v/>
      </c>
      <c r="G1303" s="12" t="str">
        <f t="shared" si="124"/>
        <v/>
      </c>
      <c r="H1303" s="33" t="str">
        <f t="shared" si="125"/>
        <v/>
      </c>
    </row>
    <row r="1304" spans="1:8" x14ac:dyDescent="0.25">
      <c r="A1304" s="9" t="str">
        <f t="shared" si="121"/>
        <v/>
      </c>
      <c r="B1304" s="10" t="str">
        <f>IF($D$10="End of the Period",IF(A1304="","",IF(OR(payment_frequency="Weekly",payment_frequency="Bi-weekly",payment_frequency="Semi-monthly"),first_payment_date+A1304*VLOOKUP(payment_frequency,periodic_table,2,0),EDATE(first_payment_date,A1304*VLOOKUP(payment_frequency,periodic_table,2,0)))),IF(A1304="","",IF(OR(payment_frequency="Weekly",payment_frequency="Bi-weekly",payment_frequency="Semi-monthly"),first_payment_date+(A1304-1)*VLOOKUP(payment_frequency,periodic_table,2,0),EDATE(first_payment_date,(A1304-1)*VLOOKUP(payment_frequency,periodic_table,2,0)))))</f>
        <v/>
      </c>
      <c r="C1304" s="12" t="str">
        <f t="shared" si="122"/>
        <v/>
      </c>
      <c r="D1304" s="27">
        <f t="shared" ref="D1304:D1367" si="126">IFERROR(IF(H1303-C1304&lt;$D$13,0,IF(A1304=$D$15,$D$13,IF(A1304&lt;$D$15,0,IF(MOD(A1304-$D$15,$D$18)=0,$D$13,0)))),0)</f>
        <v>0</v>
      </c>
      <c r="E1304" s="28"/>
      <c r="F1304" s="12" t="str">
        <f t="shared" si="123"/>
        <v/>
      </c>
      <c r="G1304" s="12" t="str">
        <f t="shared" si="124"/>
        <v/>
      </c>
      <c r="H1304" s="33" t="str">
        <f t="shared" si="125"/>
        <v/>
      </c>
    </row>
    <row r="1305" spans="1:8" x14ac:dyDescent="0.25">
      <c r="A1305" s="9" t="str">
        <f t="shared" si="121"/>
        <v/>
      </c>
      <c r="B1305" s="10" t="str">
        <f>IF($D$10="End of the Period",IF(A1305="","",IF(OR(payment_frequency="Weekly",payment_frequency="Bi-weekly",payment_frequency="Semi-monthly"),first_payment_date+A1305*VLOOKUP(payment_frequency,periodic_table,2,0),EDATE(first_payment_date,A1305*VLOOKUP(payment_frequency,periodic_table,2,0)))),IF(A1305="","",IF(OR(payment_frequency="Weekly",payment_frequency="Bi-weekly",payment_frequency="Semi-monthly"),first_payment_date+(A1305-1)*VLOOKUP(payment_frequency,periodic_table,2,0),EDATE(first_payment_date,(A1305-1)*VLOOKUP(payment_frequency,periodic_table,2,0)))))</f>
        <v/>
      </c>
      <c r="C1305" s="12" t="str">
        <f t="shared" si="122"/>
        <v/>
      </c>
      <c r="D1305" s="27">
        <f t="shared" si="126"/>
        <v>0</v>
      </c>
      <c r="E1305" s="28"/>
      <c r="F1305" s="12" t="str">
        <f t="shared" si="123"/>
        <v/>
      </c>
      <c r="G1305" s="12" t="str">
        <f t="shared" si="124"/>
        <v/>
      </c>
      <c r="H1305" s="33" t="str">
        <f t="shared" si="125"/>
        <v/>
      </c>
    </row>
    <row r="1306" spans="1:8" x14ac:dyDescent="0.25">
      <c r="A1306" s="9" t="str">
        <f t="shared" si="121"/>
        <v/>
      </c>
      <c r="B1306" s="10" t="str">
        <f>IF($D$10="End of the Period",IF(A1306="","",IF(OR(payment_frequency="Weekly",payment_frequency="Bi-weekly",payment_frequency="Semi-monthly"),first_payment_date+A1306*VLOOKUP(payment_frequency,periodic_table,2,0),EDATE(first_payment_date,A1306*VLOOKUP(payment_frequency,periodic_table,2,0)))),IF(A1306="","",IF(OR(payment_frequency="Weekly",payment_frequency="Bi-weekly",payment_frequency="Semi-monthly"),first_payment_date+(A1306-1)*VLOOKUP(payment_frequency,periodic_table,2,0),EDATE(first_payment_date,(A1306-1)*VLOOKUP(payment_frequency,periodic_table,2,0)))))</f>
        <v/>
      </c>
      <c r="C1306" s="12" t="str">
        <f t="shared" si="122"/>
        <v/>
      </c>
      <c r="D1306" s="27">
        <f t="shared" si="126"/>
        <v>0</v>
      </c>
      <c r="E1306" s="28"/>
      <c r="F1306" s="12" t="str">
        <f t="shared" si="123"/>
        <v/>
      </c>
      <c r="G1306" s="12" t="str">
        <f t="shared" si="124"/>
        <v/>
      </c>
      <c r="H1306" s="33" t="str">
        <f t="shared" si="125"/>
        <v/>
      </c>
    </row>
    <row r="1307" spans="1:8" x14ac:dyDescent="0.25">
      <c r="A1307" s="9" t="str">
        <f t="shared" si="121"/>
        <v/>
      </c>
      <c r="B1307" s="10" t="str">
        <f>IF($D$10="End of the Period",IF(A1307="","",IF(OR(payment_frequency="Weekly",payment_frequency="Bi-weekly",payment_frequency="Semi-monthly"),first_payment_date+A1307*VLOOKUP(payment_frequency,periodic_table,2,0),EDATE(first_payment_date,A1307*VLOOKUP(payment_frequency,periodic_table,2,0)))),IF(A1307="","",IF(OR(payment_frequency="Weekly",payment_frequency="Bi-weekly",payment_frequency="Semi-monthly"),first_payment_date+(A1307-1)*VLOOKUP(payment_frequency,periodic_table,2,0),EDATE(first_payment_date,(A1307-1)*VLOOKUP(payment_frequency,periodic_table,2,0)))))</f>
        <v/>
      </c>
      <c r="C1307" s="12" t="str">
        <f t="shared" si="122"/>
        <v/>
      </c>
      <c r="D1307" s="27">
        <f t="shared" si="126"/>
        <v>0</v>
      </c>
      <c r="E1307" s="28"/>
      <c r="F1307" s="12" t="str">
        <f t="shared" si="123"/>
        <v/>
      </c>
      <c r="G1307" s="12" t="str">
        <f t="shared" si="124"/>
        <v/>
      </c>
      <c r="H1307" s="33" t="str">
        <f t="shared" si="125"/>
        <v/>
      </c>
    </row>
    <row r="1308" spans="1:8" x14ac:dyDescent="0.25">
      <c r="A1308" s="9" t="str">
        <f t="shared" si="121"/>
        <v/>
      </c>
      <c r="B1308" s="10" t="str">
        <f>IF($D$10="End of the Period",IF(A1308="","",IF(OR(payment_frequency="Weekly",payment_frequency="Bi-weekly",payment_frequency="Semi-monthly"),first_payment_date+A1308*VLOOKUP(payment_frequency,periodic_table,2,0),EDATE(first_payment_date,A1308*VLOOKUP(payment_frequency,periodic_table,2,0)))),IF(A1308="","",IF(OR(payment_frequency="Weekly",payment_frequency="Bi-weekly",payment_frequency="Semi-monthly"),first_payment_date+(A1308-1)*VLOOKUP(payment_frequency,periodic_table,2,0),EDATE(first_payment_date,(A1308-1)*VLOOKUP(payment_frequency,periodic_table,2,0)))))</f>
        <v/>
      </c>
      <c r="C1308" s="12" t="str">
        <f t="shared" si="122"/>
        <v/>
      </c>
      <c r="D1308" s="27">
        <f t="shared" si="126"/>
        <v>0</v>
      </c>
      <c r="E1308" s="28"/>
      <c r="F1308" s="12" t="str">
        <f t="shared" si="123"/>
        <v/>
      </c>
      <c r="G1308" s="12" t="str">
        <f t="shared" si="124"/>
        <v/>
      </c>
      <c r="H1308" s="33" t="str">
        <f t="shared" si="125"/>
        <v/>
      </c>
    </row>
    <row r="1309" spans="1:8" x14ac:dyDescent="0.25">
      <c r="A1309" s="9" t="str">
        <f t="shared" si="121"/>
        <v/>
      </c>
      <c r="B1309" s="10" t="str">
        <f>IF($D$10="End of the Period",IF(A1309="","",IF(OR(payment_frequency="Weekly",payment_frequency="Bi-weekly",payment_frequency="Semi-monthly"),first_payment_date+A1309*VLOOKUP(payment_frequency,periodic_table,2,0),EDATE(first_payment_date,A1309*VLOOKUP(payment_frequency,periodic_table,2,0)))),IF(A1309="","",IF(OR(payment_frequency="Weekly",payment_frequency="Bi-weekly",payment_frequency="Semi-monthly"),first_payment_date+(A1309-1)*VLOOKUP(payment_frequency,periodic_table,2,0),EDATE(first_payment_date,(A1309-1)*VLOOKUP(payment_frequency,periodic_table,2,0)))))</f>
        <v/>
      </c>
      <c r="C1309" s="12" t="str">
        <f t="shared" si="122"/>
        <v/>
      </c>
      <c r="D1309" s="27">
        <f t="shared" si="126"/>
        <v>0</v>
      </c>
      <c r="E1309" s="28"/>
      <c r="F1309" s="12" t="str">
        <f t="shared" si="123"/>
        <v/>
      </c>
      <c r="G1309" s="12" t="str">
        <f t="shared" si="124"/>
        <v/>
      </c>
      <c r="H1309" s="33" t="str">
        <f t="shared" si="125"/>
        <v/>
      </c>
    </row>
    <row r="1310" spans="1:8" x14ac:dyDescent="0.25">
      <c r="A1310" s="9" t="str">
        <f t="shared" si="121"/>
        <v/>
      </c>
      <c r="B1310" s="10" t="str">
        <f>IF($D$10="End of the Period",IF(A1310="","",IF(OR(payment_frequency="Weekly",payment_frequency="Bi-weekly",payment_frequency="Semi-monthly"),first_payment_date+A1310*VLOOKUP(payment_frequency,periodic_table,2,0),EDATE(first_payment_date,A1310*VLOOKUP(payment_frequency,periodic_table,2,0)))),IF(A1310="","",IF(OR(payment_frequency="Weekly",payment_frequency="Bi-weekly",payment_frequency="Semi-monthly"),first_payment_date+(A1310-1)*VLOOKUP(payment_frequency,periodic_table,2,0),EDATE(first_payment_date,(A1310-1)*VLOOKUP(payment_frequency,periodic_table,2,0)))))</f>
        <v/>
      </c>
      <c r="C1310" s="12" t="str">
        <f t="shared" si="122"/>
        <v/>
      </c>
      <c r="D1310" s="27">
        <f t="shared" si="126"/>
        <v>0</v>
      </c>
      <c r="E1310" s="28"/>
      <c r="F1310" s="12" t="str">
        <f t="shared" si="123"/>
        <v/>
      </c>
      <c r="G1310" s="12" t="str">
        <f t="shared" si="124"/>
        <v/>
      </c>
      <c r="H1310" s="33" t="str">
        <f t="shared" si="125"/>
        <v/>
      </c>
    </row>
    <row r="1311" spans="1:8" x14ac:dyDescent="0.25">
      <c r="A1311" s="9" t="str">
        <f t="shared" si="121"/>
        <v/>
      </c>
      <c r="B1311" s="10" t="str">
        <f>IF($D$10="End of the Period",IF(A1311="","",IF(OR(payment_frequency="Weekly",payment_frequency="Bi-weekly",payment_frequency="Semi-monthly"),first_payment_date+A1311*VLOOKUP(payment_frequency,periodic_table,2,0),EDATE(first_payment_date,A1311*VLOOKUP(payment_frequency,periodic_table,2,0)))),IF(A1311="","",IF(OR(payment_frequency="Weekly",payment_frequency="Bi-weekly",payment_frequency="Semi-monthly"),first_payment_date+(A1311-1)*VLOOKUP(payment_frequency,periodic_table,2,0),EDATE(first_payment_date,(A1311-1)*VLOOKUP(payment_frequency,periodic_table,2,0)))))</f>
        <v/>
      </c>
      <c r="C1311" s="12" t="str">
        <f t="shared" si="122"/>
        <v/>
      </c>
      <c r="D1311" s="27">
        <f t="shared" si="126"/>
        <v>0</v>
      </c>
      <c r="E1311" s="28"/>
      <c r="F1311" s="12" t="str">
        <f t="shared" si="123"/>
        <v/>
      </c>
      <c r="G1311" s="12" t="str">
        <f t="shared" si="124"/>
        <v/>
      </c>
      <c r="H1311" s="33" t="str">
        <f t="shared" si="125"/>
        <v/>
      </c>
    </row>
    <row r="1312" spans="1:8" x14ac:dyDescent="0.25">
      <c r="A1312" s="9" t="str">
        <f t="shared" si="121"/>
        <v/>
      </c>
      <c r="B1312" s="10" t="str">
        <f>IF($D$10="End of the Period",IF(A1312="","",IF(OR(payment_frequency="Weekly",payment_frequency="Bi-weekly",payment_frequency="Semi-monthly"),first_payment_date+A1312*VLOOKUP(payment_frequency,periodic_table,2,0),EDATE(first_payment_date,A1312*VLOOKUP(payment_frequency,periodic_table,2,0)))),IF(A1312="","",IF(OR(payment_frequency="Weekly",payment_frequency="Bi-weekly",payment_frequency="Semi-monthly"),first_payment_date+(A1312-1)*VLOOKUP(payment_frequency,periodic_table,2,0),EDATE(first_payment_date,(A1312-1)*VLOOKUP(payment_frequency,periodic_table,2,0)))))</f>
        <v/>
      </c>
      <c r="C1312" s="12" t="str">
        <f t="shared" si="122"/>
        <v/>
      </c>
      <c r="D1312" s="27">
        <f t="shared" si="126"/>
        <v>0</v>
      </c>
      <c r="E1312" s="28"/>
      <c r="F1312" s="12" t="str">
        <f t="shared" si="123"/>
        <v/>
      </c>
      <c r="G1312" s="12" t="str">
        <f t="shared" si="124"/>
        <v/>
      </c>
      <c r="H1312" s="33" t="str">
        <f t="shared" si="125"/>
        <v/>
      </c>
    </row>
    <row r="1313" spans="1:8" x14ac:dyDescent="0.25">
      <c r="A1313" s="9" t="str">
        <f t="shared" si="121"/>
        <v/>
      </c>
      <c r="B1313" s="10" t="str">
        <f>IF($D$10="End of the Period",IF(A1313="","",IF(OR(payment_frequency="Weekly",payment_frequency="Bi-weekly",payment_frequency="Semi-monthly"),first_payment_date+A1313*VLOOKUP(payment_frequency,periodic_table,2,0),EDATE(first_payment_date,A1313*VLOOKUP(payment_frequency,periodic_table,2,0)))),IF(A1313="","",IF(OR(payment_frequency="Weekly",payment_frequency="Bi-weekly",payment_frequency="Semi-monthly"),first_payment_date+(A1313-1)*VLOOKUP(payment_frequency,periodic_table,2,0),EDATE(first_payment_date,(A1313-1)*VLOOKUP(payment_frequency,periodic_table,2,0)))))</f>
        <v/>
      </c>
      <c r="C1313" s="12" t="str">
        <f t="shared" si="122"/>
        <v/>
      </c>
      <c r="D1313" s="27">
        <f t="shared" si="126"/>
        <v>0</v>
      </c>
      <c r="E1313" s="28"/>
      <c r="F1313" s="12" t="str">
        <f t="shared" si="123"/>
        <v/>
      </c>
      <c r="G1313" s="12" t="str">
        <f t="shared" si="124"/>
        <v/>
      </c>
      <c r="H1313" s="33" t="str">
        <f t="shared" si="125"/>
        <v/>
      </c>
    </row>
    <row r="1314" spans="1:8" x14ac:dyDescent="0.25">
      <c r="A1314" s="9" t="str">
        <f t="shared" si="121"/>
        <v/>
      </c>
      <c r="B1314" s="10" t="str">
        <f>IF($D$10="End of the Period",IF(A1314="","",IF(OR(payment_frequency="Weekly",payment_frequency="Bi-weekly",payment_frequency="Semi-monthly"),first_payment_date+A1314*VLOOKUP(payment_frequency,periodic_table,2,0),EDATE(first_payment_date,A1314*VLOOKUP(payment_frequency,periodic_table,2,0)))),IF(A1314="","",IF(OR(payment_frequency="Weekly",payment_frequency="Bi-weekly",payment_frequency="Semi-monthly"),first_payment_date+(A1314-1)*VLOOKUP(payment_frequency,periodic_table,2,0),EDATE(first_payment_date,(A1314-1)*VLOOKUP(payment_frequency,periodic_table,2,0)))))</f>
        <v/>
      </c>
      <c r="C1314" s="12" t="str">
        <f t="shared" si="122"/>
        <v/>
      </c>
      <c r="D1314" s="27">
        <f t="shared" si="126"/>
        <v>0</v>
      </c>
      <c r="E1314" s="28"/>
      <c r="F1314" s="12" t="str">
        <f t="shared" si="123"/>
        <v/>
      </c>
      <c r="G1314" s="12" t="str">
        <f t="shared" si="124"/>
        <v/>
      </c>
      <c r="H1314" s="33" t="str">
        <f t="shared" si="125"/>
        <v/>
      </c>
    </row>
    <row r="1315" spans="1:8" x14ac:dyDescent="0.25">
      <c r="A1315" s="9" t="str">
        <f t="shared" si="121"/>
        <v/>
      </c>
      <c r="B1315" s="10" t="str">
        <f>IF($D$10="End of the Period",IF(A1315="","",IF(OR(payment_frequency="Weekly",payment_frequency="Bi-weekly",payment_frequency="Semi-monthly"),first_payment_date+A1315*VLOOKUP(payment_frequency,periodic_table,2,0),EDATE(first_payment_date,A1315*VLOOKUP(payment_frequency,periodic_table,2,0)))),IF(A1315="","",IF(OR(payment_frequency="Weekly",payment_frequency="Bi-weekly",payment_frequency="Semi-monthly"),first_payment_date+(A1315-1)*VLOOKUP(payment_frequency,periodic_table,2,0),EDATE(first_payment_date,(A1315-1)*VLOOKUP(payment_frequency,periodic_table,2,0)))))</f>
        <v/>
      </c>
      <c r="C1315" s="12" t="str">
        <f t="shared" si="122"/>
        <v/>
      </c>
      <c r="D1315" s="27">
        <f t="shared" si="126"/>
        <v>0</v>
      </c>
      <c r="E1315" s="28"/>
      <c r="F1315" s="12" t="str">
        <f t="shared" si="123"/>
        <v/>
      </c>
      <c r="G1315" s="12" t="str">
        <f t="shared" si="124"/>
        <v/>
      </c>
      <c r="H1315" s="33" t="str">
        <f t="shared" si="125"/>
        <v/>
      </c>
    </row>
    <row r="1316" spans="1:8" x14ac:dyDescent="0.25">
      <c r="A1316" s="9" t="str">
        <f t="shared" si="121"/>
        <v/>
      </c>
      <c r="B1316" s="10" t="str">
        <f>IF($D$10="End of the Period",IF(A1316="","",IF(OR(payment_frequency="Weekly",payment_frequency="Bi-weekly",payment_frequency="Semi-monthly"),first_payment_date+A1316*VLOOKUP(payment_frequency,periodic_table,2,0),EDATE(first_payment_date,A1316*VLOOKUP(payment_frequency,periodic_table,2,0)))),IF(A1316="","",IF(OR(payment_frequency="Weekly",payment_frequency="Bi-weekly",payment_frequency="Semi-monthly"),first_payment_date+(A1316-1)*VLOOKUP(payment_frequency,periodic_table,2,0),EDATE(first_payment_date,(A1316-1)*VLOOKUP(payment_frequency,periodic_table,2,0)))))</f>
        <v/>
      </c>
      <c r="C1316" s="12" t="str">
        <f t="shared" si="122"/>
        <v/>
      </c>
      <c r="D1316" s="27">
        <f t="shared" si="126"/>
        <v>0</v>
      </c>
      <c r="E1316" s="28"/>
      <c r="F1316" s="12" t="str">
        <f t="shared" si="123"/>
        <v/>
      </c>
      <c r="G1316" s="12" t="str">
        <f t="shared" si="124"/>
        <v/>
      </c>
      <c r="H1316" s="33" t="str">
        <f t="shared" si="125"/>
        <v/>
      </c>
    </row>
    <row r="1317" spans="1:8" x14ac:dyDescent="0.25">
      <c r="A1317" s="9" t="str">
        <f t="shared" si="121"/>
        <v/>
      </c>
      <c r="B1317" s="10" t="str">
        <f>IF($D$10="End of the Period",IF(A1317="","",IF(OR(payment_frequency="Weekly",payment_frequency="Bi-weekly",payment_frequency="Semi-monthly"),first_payment_date+A1317*VLOOKUP(payment_frequency,periodic_table,2,0),EDATE(first_payment_date,A1317*VLOOKUP(payment_frequency,periodic_table,2,0)))),IF(A1317="","",IF(OR(payment_frequency="Weekly",payment_frequency="Bi-weekly",payment_frequency="Semi-monthly"),first_payment_date+(A1317-1)*VLOOKUP(payment_frequency,periodic_table,2,0),EDATE(first_payment_date,(A1317-1)*VLOOKUP(payment_frequency,periodic_table,2,0)))))</f>
        <v/>
      </c>
      <c r="C1317" s="12" t="str">
        <f t="shared" si="122"/>
        <v/>
      </c>
      <c r="D1317" s="27">
        <f t="shared" si="126"/>
        <v>0</v>
      </c>
      <c r="E1317" s="28"/>
      <c r="F1317" s="12" t="str">
        <f t="shared" si="123"/>
        <v/>
      </c>
      <c r="G1317" s="12" t="str">
        <f t="shared" si="124"/>
        <v/>
      </c>
      <c r="H1317" s="33" t="str">
        <f t="shared" si="125"/>
        <v/>
      </c>
    </row>
    <row r="1318" spans="1:8" x14ac:dyDescent="0.25">
      <c r="A1318" s="9" t="str">
        <f t="shared" si="121"/>
        <v/>
      </c>
      <c r="B1318" s="10" t="str">
        <f>IF($D$10="End of the Period",IF(A1318="","",IF(OR(payment_frequency="Weekly",payment_frequency="Bi-weekly",payment_frequency="Semi-monthly"),first_payment_date+A1318*VLOOKUP(payment_frequency,periodic_table,2,0),EDATE(first_payment_date,A1318*VLOOKUP(payment_frequency,periodic_table,2,0)))),IF(A1318="","",IF(OR(payment_frequency="Weekly",payment_frequency="Bi-weekly",payment_frequency="Semi-monthly"),first_payment_date+(A1318-1)*VLOOKUP(payment_frequency,periodic_table,2,0),EDATE(first_payment_date,(A1318-1)*VLOOKUP(payment_frequency,periodic_table,2,0)))))</f>
        <v/>
      </c>
      <c r="C1318" s="12" t="str">
        <f t="shared" si="122"/>
        <v/>
      </c>
      <c r="D1318" s="27">
        <f t="shared" si="126"/>
        <v>0</v>
      </c>
      <c r="E1318" s="28"/>
      <c r="F1318" s="12" t="str">
        <f t="shared" si="123"/>
        <v/>
      </c>
      <c r="G1318" s="12" t="str">
        <f t="shared" si="124"/>
        <v/>
      </c>
      <c r="H1318" s="33" t="str">
        <f t="shared" si="125"/>
        <v/>
      </c>
    </row>
    <row r="1319" spans="1:8" x14ac:dyDescent="0.25">
      <c r="A1319" s="9" t="str">
        <f t="shared" si="121"/>
        <v/>
      </c>
      <c r="B1319" s="10" t="str">
        <f>IF($D$10="End of the Period",IF(A1319="","",IF(OR(payment_frequency="Weekly",payment_frequency="Bi-weekly",payment_frequency="Semi-monthly"),first_payment_date+A1319*VLOOKUP(payment_frequency,periodic_table,2,0),EDATE(first_payment_date,A1319*VLOOKUP(payment_frequency,periodic_table,2,0)))),IF(A1319="","",IF(OR(payment_frequency="Weekly",payment_frequency="Bi-weekly",payment_frequency="Semi-monthly"),first_payment_date+(A1319-1)*VLOOKUP(payment_frequency,periodic_table,2,0),EDATE(first_payment_date,(A1319-1)*VLOOKUP(payment_frequency,periodic_table,2,0)))))</f>
        <v/>
      </c>
      <c r="C1319" s="12" t="str">
        <f t="shared" si="122"/>
        <v/>
      </c>
      <c r="D1319" s="27">
        <f t="shared" si="126"/>
        <v>0</v>
      </c>
      <c r="E1319" s="28"/>
      <c r="F1319" s="12" t="str">
        <f t="shared" si="123"/>
        <v/>
      </c>
      <c r="G1319" s="12" t="str">
        <f t="shared" si="124"/>
        <v/>
      </c>
      <c r="H1319" s="33" t="str">
        <f t="shared" si="125"/>
        <v/>
      </c>
    </row>
    <row r="1320" spans="1:8" x14ac:dyDescent="0.25">
      <c r="A1320" s="9" t="str">
        <f t="shared" si="121"/>
        <v/>
      </c>
      <c r="B1320" s="10" t="str">
        <f>IF($D$10="End of the Period",IF(A1320="","",IF(OR(payment_frequency="Weekly",payment_frequency="Bi-weekly",payment_frequency="Semi-monthly"),first_payment_date+A1320*VLOOKUP(payment_frequency,periodic_table,2,0),EDATE(first_payment_date,A1320*VLOOKUP(payment_frequency,periodic_table,2,0)))),IF(A1320="","",IF(OR(payment_frequency="Weekly",payment_frequency="Bi-weekly",payment_frequency="Semi-monthly"),first_payment_date+(A1320-1)*VLOOKUP(payment_frequency,periodic_table,2,0),EDATE(first_payment_date,(A1320-1)*VLOOKUP(payment_frequency,periodic_table,2,0)))))</f>
        <v/>
      </c>
      <c r="C1320" s="12" t="str">
        <f t="shared" si="122"/>
        <v/>
      </c>
      <c r="D1320" s="27">
        <f t="shared" si="126"/>
        <v>0</v>
      </c>
      <c r="E1320" s="28"/>
      <c r="F1320" s="12" t="str">
        <f t="shared" si="123"/>
        <v/>
      </c>
      <c r="G1320" s="12" t="str">
        <f t="shared" si="124"/>
        <v/>
      </c>
      <c r="H1320" s="33" t="str">
        <f t="shared" si="125"/>
        <v/>
      </c>
    </row>
    <row r="1321" spans="1:8" x14ac:dyDescent="0.25">
      <c r="A1321" s="9" t="str">
        <f t="shared" ref="A1321:A1384" si="127">IFERROR(IF(H1320&lt;=0,"",A1320+1),"")</f>
        <v/>
      </c>
      <c r="B1321" s="10" t="str">
        <f>IF($D$10="End of the Period",IF(A1321="","",IF(OR(payment_frequency="Weekly",payment_frequency="Bi-weekly",payment_frequency="Semi-monthly"),first_payment_date+A1321*VLOOKUP(payment_frequency,periodic_table,2,0),EDATE(first_payment_date,A1321*VLOOKUP(payment_frequency,periodic_table,2,0)))),IF(A1321="","",IF(OR(payment_frequency="Weekly",payment_frequency="Bi-weekly",payment_frequency="Semi-monthly"),first_payment_date+(A1321-1)*VLOOKUP(payment_frequency,periodic_table,2,0),EDATE(first_payment_date,(A1321-1)*VLOOKUP(payment_frequency,periodic_table,2,0)))))</f>
        <v/>
      </c>
      <c r="C1321" s="12" t="str">
        <f t="shared" ref="C1321:C1384" si="128">IF(A1321="","",IF(H1320&lt;payment,H1320*(1+rate),payment))</f>
        <v/>
      </c>
      <c r="D1321" s="27">
        <f t="shared" si="126"/>
        <v>0</v>
      </c>
      <c r="E1321" s="28"/>
      <c r="F1321" s="12" t="str">
        <f t="shared" ref="F1321:F1384" si="129">IF(AND(payment_type=1,A1321=1),0,IF(A1321="","",H1320*rate))</f>
        <v/>
      </c>
      <c r="G1321" s="12" t="str">
        <f t="shared" ref="G1321:G1384" si="130">IF(A1321="","",C1321-F1321+D1321+E1321)</f>
        <v/>
      </c>
      <c r="H1321" s="33" t="str">
        <f t="shared" ref="H1321:H1384" si="131">IFERROR(IF(G1321&lt;=0,"",H1320-G1321),"")</f>
        <v/>
      </c>
    </row>
    <row r="1322" spans="1:8" x14ac:dyDescent="0.25">
      <c r="A1322" s="9" t="str">
        <f t="shared" si="127"/>
        <v/>
      </c>
      <c r="B1322" s="10" t="str">
        <f>IF($D$10="End of the Period",IF(A1322="","",IF(OR(payment_frequency="Weekly",payment_frequency="Bi-weekly",payment_frequency="Semi-monthly"),first_payment_date+A1322*VLOOKUP(payment_frequency,periodic_table,2,0),EDATE(first_payment_date,A1322*VLOOKUP(payment_frequency,periodic_table,2,0)))),IF(A1322="","",IF(OR(payment_frequency="Weekly",payment_frequency="Bi-weekly",payment_frequency="Semi-monthly"),first_payment_date+(A1322-1)*VLOOKUP(payment_frequency,periodic_table,2,0),EDATE(first_payment_date,(A1322-1)*VLOOKUP(payment_frequency,periodic_table,2,0)))))</f>
        <v/>
      </c>
      <c r="C1322" s="12" t="str">
        <f t="shared" si="128"/>
        <v/>
      </c>
      <c r="D1322" s="27">
        <f t="shared" si="126"/>
        <v>0</v>
      </c>
      <c r="E1322" s="28"/>
      <c r="F1322" s="12" t="str">
        <f t="shared" si="129"/>
        <v/>
      </c>
      <c r="G1322" s="12" t="str">
        <f t="shared" si="130"/>
        <v/>
      </c>
      <c r="H1322" s="33" t="str">
        <f t="shared" si="131"/>
        <v/>
      </c>
    </row>
    <row r="1323" spans="1:8" x14ac:dyDescent="0.25">
      <c r="A1323" s="9" t="str">
        <f t="shared" si="127"/>
        <v/>
      </c>
      <c r="B1323" s="10" t="str">
        <f>IF($D$10="End of the Period",IF(A1323="","",IF(OR(payment_frequency="Weekly",payment_frequency="Bi-weekly",payment_frequency="Semi-monthly"),first_payment_date+A1323*VLOOKUP(payment_frequency,periodic_table,2,0),EDATE(first_payment_date,A1323*VLOOKUP(payment_frequency,periodic_table,2,0)))),IF(A1323="","",IF(OR(payment_frequency="Weekly",payment_frequency="Bi-weekly",payment_frequency="Semi-monthly"),first_payment_date+(A1323-1)*VLOOKUP(payment_frequency,periodic_table,2,0),EDATE(first_payment_date,(A1323-1)*VLOOKUP(payment_frequency,periodic_table,2,0)))))</f>
        <v/>
      </c>
      <c r="C1323" s="12" t="str">
        <f t="shared" si="128"/>
        <v/>
      </c>
      <c r="D1323" s="27">
        <f t="shared" si="126"/>
        <v>0</v>
      </c>
      <c r="E1323" s="28"/>
      <c r="F1323" s="12" t="str">
        <f t="shared" si="129"/>
        <v/>
      </c>
      <c r="G1323" s="12" t="str">
        <f t="shared" si="130"/>
        <v/>
      </c>
      <c r="H1323" s="33" t="str">
        <f t="shared" si="131"/>
        <v/>
      </c>
    </row>
    <row r="1324" spans="1:8" x14ac:dyDescent="0.25">
      <c r="A1324" s="9" t="str">
        <f t="shared" si="127"/>
        <v/>
      </c>
      <c r="B1324" s="10" t="str">
        <f>IF($D$10="End of the Period",IF(A1324="","",IF(OR(payment_frequency="Weekly",payment_frequency="Bi-weekly",payment_frequency="Semi-monthly"),first_payment_date+A1324*VLOOKUP(payment_frequency,periodic_table,2,0),EDATE(first_payment_date,A1324*VLOOKUP(payment_frequency,periodic_table,2,0)))),IF(A1324="","",IF(OR(payment_frequency="Weekly",payment_frequency="Bi-weekly",payment_frequency="Semi-monthly"),first_payment_date+(A1324-1)*VLOOKUP(payment_frequency,periodic_table,2,0),EDATE(first_payment_date,(A1324-1)*VLOOKUP(payment_frequency,periodic_table,2,0)))))</f>
        <v/>
      </c>
      <c r="C1324" s="12" t="str">
        <f t="shared" si="128"/>
        <v/>
      </c>
      <c r="D1324" s="27">
        <f t="shared" si="126"/>
        <v>0</v>
      </c>
      <c r="E1324" s="28"/>
      <c r="F1324" s="12" t="str">
        <f t="shared" si="129"/>
        <v/>
      </c>
      <c r="G1324" s="12" t="str">
        <f t="shared" si="130"/>
        <v/>
      </c>
      <c r="H1324" s="33" t="str">
        <f t="shared" si="131"/>
        <v/>
      </c>
    </row>
    <row r="1325" spans="1:8" x14ac:dyDescent="0.25">
      <c r="A1325" s="9" t="str">
        <f t="shared" si="127"/>
        <v/>
      </c>
      <c r="B1325" s="10" t="str">
        <f>IF($D$10="End of the Period",IF(A1325="","",IF(OR(payment_frequency="Weekly",payment_frequency="Bi-weekly",payment_frequency="Semi-monthly"),first_payment_date+A1325*VLOOKUP(payment_frequency,periodic_table,2,0),EDATE(first_payment_date,A1325*VLOOKUP(payment_frequency,periodic_table,2,0)))),IF(A1325="","",IF(OR(payment_frequency="Weekly",payment_frequency="Bi-weekly",payment_frequency="Semi-monthly"),first_payment_date+(A1325-1)*VLOOKUP(payment_frequency,periodic_table,2,0),EDATE(first_payment_date,(A1325-1)*VLOOKUP(payment_frequency,periodic_table,2,0)))))</f>
        <v/>
      </c>
      <c r="C1325" s="12" t="str">
        <f t="shared" si="128"/>
        <v/>
      </c>
      <c r="D1325" s="27">
        <f t="shared" si="126"/>
        <v>0</v>
      </c>
      <c r="E1325" s="28"/>
      <c r="F1325" s="12" t="str">
        <f t="shared" si="129"/>
        <v/>
      </c>
      <c r="G1325" s="12" t="str">
        <f t="shared" si="130"/>
        <v/>
      </c>
      <c r="H1325" s="33" t="str">
        <f t="shared" si="131"/>
        <v/>
      </c>
    </row>
    <row r="1326" spans="1:8" x14ac:dyDescent="0.25">
      <c r="A1326" s="9" t="str">
        <f t="shared" si="127"/>
        <v/>
      </c>
      <c r="B1326" s="10" t="str">
        <f>IF($D$10="End of the Period",IF(A1326="","",IF(OR(payment_frequency="Weekly",payment_frequency="Bi-weekly",payment_frequency="Semi-monthly"),first_payment_date+A1326*VLOOKUP(payment_frequency,periodic_table,2,0),EDATE(first_payment_date,A1326*VLOOKUP(payment_frequency,periodic_table,2,0)))),IF(A1326="","",IF(OR(payment_frequency="Weekly",payment_frequency="Bi-weekly",payment_frequency="Semi-monthly"),first_payment_date+(A1326-1)*VLOOKUP(payment_frequency,periodic_table,2,0),EDATE(first_payment_date,(A1326-1)*VLOOKUP(payment_frequency,periodic_table,2,0)))))</f>
        <v/>
      </c>
      <c r="C1326" s="12" t="str">
        <f t="shared" si="128"/>
        <v/>
      </c>
      <c r="D1326" s="27">
        <f t="shared" si="126"/>
        <v>0</v>
      </c>
      <c r="E1326" s="28"/>
      <c r="F1326" s="12" t="str">
        <f t="shared" si="129"/>
        <v/>
      </c>
      <c r="G1326" s="12" t="str">
        <f t="shared" si="130"/>
        <v/>
      </c>
      <c r="H1326" s="33" t="str">
        <f t="shared" si="131"/>
        <v/>
      </c>
    </row>
    <row r="1327" spans="1:8" x14ac:dyDescent="0.25">
      <c r="A1327" s="9" t="str">
        <f t="shared" si="127"/>
        <v/>
      </c>
      <c r="B1327" s="10" t="str">
        <f>IF($D$10="End of the Period",IF(A1327="","",IF(OR(payment_frequency="Weekly",payment_frequency="Bi-weekly",payment_frequency="Semi-monthly"),first_payment_date+A1327*VLOOKUP(payment_frequency,periodic_table,2,0),EDATE(first_payment_date,A1327*VLOOKUP(payment_frequency,periodic_table,2,0)))),IF(A1327="","",IF(OR(payment_frequency="Weekly",payment_frequency="Bi-weekly",payment_frequency="Semi-monthly"),first_payment_date+(A1327-1)*VLOOKUP(payment_frequency,periodic_table,2,0),EDATE(first_payment_date,(A1327-1)*VLOOKUP(payment_frequency,periodic_table,2,0)))))</f>
        <v/>
      </c>
      <c r="C1327" s="12" t="str">
        <f t="shared" si="128"/>
        <v/>
      </c>
      <c r="D1327" s="27">
        <f t="shared" si="126"/>
        <v>0</v>
      </c>
      <c r="E1327" s="28"/>
      <c r="F1327" s="12" t="str">
        <f t="shared" si="129"/>
        <v/>
      </c>
      <c r="G1327" s="12" t="str">
        <f t="shared" si="130"/>
        <v/>
      </c>
      <c r="H1327" s="33" t="str">
        <f t="shared" si="131"/>
        <v/>
      </c>
    </row>
    <row r="1328" spans="1:8" x14ac:dyDescent="0.25">
      <c r="A1328" s="9" t="str">
        <f t="shared" si="127"/>
        <v/>
      </c>
      <c r="B1328" s="10" t="str">
        <f>IF($D$10="End of the Period",IF(A1328="","",IF(OR(payment_frequency="Weekly",payment_frequency="Bi-weekly",payment_frequency="Semi-monthly"),first_payment_date+A1328*VLOOKUP(payment_frequency,periodic_table,2,0),EDATE(first_payment_date,A1328*VLOOKUP(payment_frequency,periodic_table,2,0)))),IF(A1328="","",IF(OR(payment_frequency="Weekly",payment_frequency="Bi-weekly",payment_frequency="Semi-monthly"),first_payment_date+(A1328-1)*VLOOKUP(payment_frequency,periodic_table,2,0),EDATE(first_payment_date,(A1328-1)*VLOOKUP(payment_frequency,periodic_table,2,0)))))</f>
        <v/>
      </c>
      <c r="C1328" s="12" t="str">
        <f t="shared" si="128"/>
        <v/>
      </c>
      <c r="D1328" s="27">
        <f t="shared" si="126"/>
        <v>0</v>
      </c>
      <c r="E1328" s="28"/>
      <c r="F1328" s="12" t="str">
        <f t="shared" si="129"/>
        <v/>
      </c>
      <c r="G1328" s="12" t="str">
        <f t="shared" si="130"/>
        <v/>
      </c>
      <c r="H1328" s="33" t="str">
        <f t="shared" si="131"/>
        <v/>
      </c>
    </row>
    <row r="1329" spans="1:8" x14ac:dyDescent="0.25">
      <c r="A1329" s="9" t="str">
        <f t="shared" si="127"/>
        <v/>
      </c>
      <c r="B1329" s="10" t="str">
        <f>IF($D$10="End of the Period",IF(A1329="","",IF(OR(payment_frequency="Weekly",payment_frequency="Bi-weekly",payment_frequency="Semi-monthly"),first_payment_date+A1329*VLOOKUP(payment_frequency,periodic_table,2,0),EDATE(first_payment_date,A1329*VLOOKUP(payment_frequency,periodic_table,2,0)))),IF(A1329="","",IF(OR(payment_frequency="Weekly",payment_frequency="Bi-weekly",payment_frequency="Semi-monthly"),first_payment_date+(A1329-1)*VLOOKUP(payment_frequency,periodic_table,2,0),EDATE(first_payment_date,(A1329-1)*VLOOKUP(payment_frequency,periodic_table,2,0)))))</f>
        <v/>
      </c>
      <c r="C1329" s="12" t="str">
        <f t="shared" si="128"/>
        <v/>
      </c>
      <c r="D1329" s="27">
        <f t="shared" si="126"/>
        <v>0</v>
      </c>
      <c r="E1329" s="28"/>
      <c r="F1329" s="12" t="str">
        <f t="shared" si="129"/>
        <v/>
      </c>
      <c r="G1329" s="12" t="str">
        <f t="shared" si="130"/>
        <v/>
      </c>
      <c r="H1329" s="33" t="str">
        <f t="shared" si="131"/>
        <v/>
      </c>
    </row>
    <row r="1330" spans="1:8" x14ac:dyDescent="0.25">
      <c r="A1330" s="9" t="str">
        <f t="shared" si="127"/>
        <v/>
      </c>
      <c r="B1330" s="10" t="str">
        <f>IF($D$10="End of the Period",IF(A1330="","",IF(OR(payment_frequency="Weekly",payment_frequency="Bi-weekly",payment_frequency="Semi-monthly"),first_payment_date+A1330*VLOOKUP(payment_frequency,periodic_table,2,0),EDATE(first_payment_date,A1330*VLOOKUP(payment_frequency,periodic_table,2,0)))),IF(A1330="","",IF(OR(payment_frequency="Weekly",payment_frequency="Bi-weekly",payment_frequency="Semi-monthly"),first_payment_date+(A1330-1)*VLOOKUP(payment_frequency,periodic_table,2,0),EDATE(first_payment_date,(A1330-1)*VLOOKUP(payment_frequency,periodic_table,2,0)))))</f>
        <v/>
      </c>
      <c r="C1330" s="12" t="str">
        <f t="shared" si="128"/>
        <v/>
      </c>
      <c r="D1330" s="27">
        <f t="shared" si="126"/>
        <v>0</v>
      </c>
      <c r="E1330" s="28"/>
      <c r="F1330" s="12" t="str">
        <f t="shared" si="129"/>
        <v/>
      </c>
      <c r="G1330" s="12" t="str">
        <f t="shared" si="130"/>
        <v/>
      </c>
      <c r="H1330" s="33" t="str">
        <f t="shared" si="131"/>
        <v/>
      </c>
    </row>
    <row r="1331" spans="1:8" x14ac:dyDescent="0.25">
      <c r="A1331" s="9" t="str">
        <f t="shared" si="127"/>
        <v/>
      </c>
      <c r="B1331" s="10" t="str">
        <f>IF($D$10="End of the Period",IF(A1331="","",IF(OR(payment_frequency="Weekly",payment_frequency="Bi-weekly",payment_frequency="Semi-monthly"),first_payment_date+A1331*VLOOKUP(payment_frequency,periodic_table,2,0),EDATE(first_payment_date,A1331*VLOOKUP(payment_frequency,periodic_table,2,0)))),IF(A1331="","",IF(OR(payment_frequency="Weekly",payment_frequency="Bi-weekly",payment_frequency="Semi-monthly"),first_payment_date+(A1331-1)*VLOOKUP(payment_frequency,periodic_table,2,0),EDATE(first_payment_date,(A1331-1)*VLOOKUP(payment_frequency,periodic_table,2,0)))))</f>
        <v/>
      </c>
      <c r="C1331" s="12" t="str">
        <f t="shared" si="128"/>
        <v/>
      </c>
      <c r="D1331" s="27">
        <f t="shared" si="126"/>
        <v>0</v>
      </c>
      <c r="E1331" s="28"/>
      <c r="F1331" s="12" t="str">
        <f t="shared" si="129"/>
        <v/>
      </c>
      <c r="G1331" s="12" t="str">
        <f t="shared" si="130"/>
        <v/>
      </c>
      <c r="H1331" s="33" t="str">
        <f t="shared" si="131"/>
        <v/>
      </c>
    </row>
    <row r="1332" spans="1:8" x14ac:dyDescent="0.25">
      <c r="A1332" s="9" t="str">
        <f t="shared" si="127"/>
        <v/>
      </c>
      <c r="B1332" s="10" t="str">
        <f>IF($D$10="End of the Period",IF(A1332="","",IF(OR(payment_frequency="Weekly",payment_frequency="Bi-weekly",payment_frequency="Semi-monthly"),first_payment_date+A1332*VLOOKUP(payment_frequency,periodic_table,2,0),EDATE(first_payment_date,A1332*VLOOKUP(payment_frequency,periodic_table,2,0)))),IF(A1332="","",IF(OR(payment_frequency="Weekly",payment_frequency="Bi-weekly",payment_frequency="Semi-monthly"),first_payment_date+(A1332-1)*VLOOKUP(payment_frequency,periodic_table,2,0),EDATE(first_payment_date,(A1332-1)*VLOOKUP(payment_frequency,periodic_table,2,0)))))</f>
        <v/>
      </c>
      <c r="C1332" s="12" t="str">
        <f t="shared" si="128"/>
        <v/>
      </c>
      <c r="D1332" s="27">
        <f t="shared" si="126"/>
        <v>0</v>
      </c>
      <c r="E1332" s="28"/>
      <c r="F1332" s="12" t="str">
        <f t="shared" si="129"/>
        <v/>
      </c>
      <c r="G1332" s="12" t="str">
        <f t="shared" si="130"/>
        <v/>
      </c>
      <c r="H1332" s="33" t="str">
        <f t="shared" si="131"/>
        <v/>
      </c>
    </row>
    <row r="1333" spans="1:8" x14ac:dyDescent="0.25">
      <c r="A1333" s="9" t="str">
        <f t="shared" si="127"/>
        <v/>
      </c>
      <c r="B1333" s="10" t="str">
        <f>IF($D$10="End of the Period",IF(A1333="","",IF(OR(payment_frequency="Weekly",payment_frequency="Bi-weekly",payment_frequency="Semi-monthly"),first_payment_date+A1333*VLOOKUP(payment_frequency,periodic_table,2,0),EDATE(first_payment_date,A1333*VLOOKUP(payment_frequency,periodic_table,2,0)))),IF(A1333="","",IF(OR(payment_frequency="Weekly",payment_frequency="Bi-weekly",payment_frequency="Semi-monthly"),first_payment_date+(A1333-1)*VLOOKUP(payment_frequency,periodic_table,2,0),EDATE(first_payment_date,(A1333-1)*VLOOKUP(payment_frequency,periodic_table,2,0)))))</f>
        <v/>
      </c>
      <c r="C1333" s="12" t="str">
        <f t="shared" si="128"/>
        <v/>
      </c>
      <c r="D1333" s="27">
        <f t="shared" si="126"/>
        <v>0</v>
      </c>
      <c r="E1333" s="28"/>
      <c r="F1333" s="12" t="str">
        <f t="shared" si="129"/>
        <v/>
      </c>
      <c r="G1333" s="12" t="str">
        <f t="shared" si="130"/>
        <v/>
      </c>
      <c r="H1333" s="33" t="str">
        <f t="shared" si="131"/>
        <v/>
      </c>
    </row>
    <row r="1334" spans="1:8" x14ac:dyDescent="0.25">
      <c r="A1334" s="9" t="str">
        <f t="shared" si="127"/>
        <v/>
      </c>
      <c r="B1334" s="10" t="str">
        <f>IF($D$10="End of the Period",IF(A1334="","",IF(OR(payment_frequency="Weekly",payment_frequency="Bi-weekly",payment_frequency="Semi-monthly"),first_payment_date+A1334*VLOOKUP(payment_frequency,periodic_table,2,0),EDATE(first_payment_date,A1334*VLOOKUP(payment_frequency,periodic_table,2,0)))),IF(A1334="","",IF(OR(payment_frequency="Weekly",payment_frequency="Bi-weekly",payment_frequency="Semi-monthly"),first_payment_date+(A1334-1)*VLOOKUP(payment_frequency,periodic_table,2,0),EDATE(first_payment_date,(A1334-1)*VLOOKUP(payment_frequency,periodic_table,2,0)))))</f>
        <v/>
      </c>
      <c r="C1334" s="12" t="str">
        <f t="shared" si="128"/>
        <v/>
      </c>
      <c r="D1334" s="27">
        <f t="shared" si="126"/>
        <v>0</v>
      </c>
      <c r="E1334" s="28"/>
      <c r="F1334" s="12" t="str">
        <f t="shared" si="129"/>
        <v/>
      </c>
      <c r="G1334" s="12" t="str">
        <f t="shared" si="130"/>
        <v/>
      </c>
      <c r="H1334" s="33" t="str">
        <f t="shared" si="131"/>
        <v/>
      </c>
    </row>
    <row r="1335" spans="1:8" x14ac:dyDescent="0.25">
      <c r="A1335" s="9" t="str">
        <f t="shared" si="127"/>
        <v/>
      </c>
      <c r="B1335" s="10" t="str">
        <f>IF($D$10="End of the Period",IF(A1335="","",IF(OR(payment_frequency="Weekly",payment_frequency="Bi-weekly",payment_frequency="Semi-monthly"),first_payment_date+A1335*VLOOKUP(payment_frequency,periodic_table,2,0),EDATE(first_payment_date,A1335*VLOOKUP(payment_frequency,periodic_table,2,0)))),IF(A1335="","",IF(OR(payment_frequency="Weekly",payment_frequency="Bi-weekly",payment_frequency="Semi-monthly"),first_payment_date+(A1335-1)*VLOOKUP(payment_frequency,periodic_table,2,0),EDATE(first_payment_date,(A1335-1)*VLOOKUP(payment_frequency,periodic_table,2,0)))))</f>
        <v/>
      </c>
      <c r="C1335" s="12" t="str">
        <f t="shared" si="128"/>
        <v/>
      </c>
      <c r="D1335" s="27">
        <f t="shared" si="126"/>
        <v>0</v>
      </c>
      <c r="E1335" s="28"/>
      <c r="F1335" s="12" t="str">
        <f t="shared" si="129"/>
        <v/>
      </c>
      <c r="G1335" s="12" t="str">
        <f t="shared" si="130"/>
        <v/>
      </c>
      <c r="H1335" s="33" t="str">
        <f t="shared" si="131"/>
        <v/>
      </c>
    </row>
    <row r="1336" spans="1:8" x14ac:dyDescent="0.25">
      <c r="A1336" s="9" t="str">
        <f t="shared" si="127"/>
        <v/>
      </c>
      <c r="B1336" s="10" t="str">
        <f>IF($D$10="End of the Period",IF(A1336="","",IF(OR(payment_frequency="Weekly",payment_frequency="Bi-weekly",payment_frequency="Semi-monthly"),first_payment_date+A1336*VLOOKUP(payment_frequency,periodic_table,2,0),EDATE(first_payment_date,A1336*VLOOKUP(payment_frequency,periodic_table,2,0)))),IF(A1336="","",IF(OR(payment_frequency="Weekly",payment_frequency="Bi-weekly",payment_frequency="Semi-monthly"),first_payment_date+(A1336-1)*VLOOKUP(payment_frequency,periodic_table,2,0),EDATE(first_payment_date,(A1336-1)*VLOOKUP(payment_frequency,periodic_table,2,0)))))</f>
        <v/>
      </c>
      <c r="C1336" s="12" t="str">
        <f t="shared" si="128"/>
        <v/>
      </c>
      <c r="D1336" s="27">
        <f t="shared" si="126"/>
        <v>0</v>
      </c>
      <c r="E1336" s="28"/>
      <c r="F1336" s="12" t="str">
        <f t="shared" si="129"/>
        <v/>
      </c>
      <c r="G1336" s="12" t="str">
        <f t="shared" si="130"/>
        <v/>
      </c>
      <c r="H1336" s="33" t="str">
        <f t="shared" si="131"/>
        <v/>
      </c>
    </row>
    <row r="1337" spans="1:8" x14ac:dyDescent="0.25">
      <c r="A1337" s="9" t="str">
        <f t="shared" si="127"/>
        <v/>
      </c>
      <c r="B1337" s="10" t="str">
        <f>IF($D$10="End of the Period",IF(A1337="","",IF(OR(payment_frequency="Weekly",payment_frequency="Bi-weekly",payment_frequency="Semi-monthly"),first_payment_date+A1337*VLOOKUP(payment_frequency,periodic_table,2,0),EDATE(first_payment_date,A1337*VLOOKUP(payment_frequency,periodic_table,2,0)))),IF(A1337="","",IF(OR(payment_frequency="Weekly",payment_frequency="Bi-weekly",payment_frequency="Semi-monthly"),first_payment_date+(A1337-1)*VLOOKUP(payment_frequency,periodic_table,2,0),EDATE(first_payment_date,(A1337-1)*VLOOKUP(payment_frequency,periodic_table,2,0)))))</f>
        <v/>
      </c>
      <c r="C1337" s="12" t="str">
        <f t="shared" si="128"/>
        <v/>
      </c>
      <c r="D1337" s="27">
        <f t="shared" si="126"/>
        <v>0</v>
      </c>
      <c r="E1337" s="28"/>
      <c r="F1337" s="12" t="str">
        <f t="shared" si="129"/>
        <v/>
      </c>
      <c r="G1337" s="12" t="str">
        <f t="shared" si="130"/>
        <v/>
      </c>
      <c r="H1337" s="33" t="str">
        <f t="shared" si="131"/>
        <v/>
      </c>
    </row>
    <row r="1338" spans="1:8" x14ac:dyDescent="0.25">
      <c r="A1338" s="9" t="str">
        <f t="shared" si="127"/>
        <v/>
      </c>
      <c r="B1338" s="10" t="str">
        <f>IF($D$10="End of the Period",IF(A1338="","",IF(OR(payment_frequency="Weekly",payment_frequency="Bi-weekly",payment_frequency="Semi-monthly"),first_payment_date+A1338*VLOOKUP(payment_frequency,periodic_table,2,0),EDATE(first_payment_date,A1338*VLOOKUP(payment_frequency,periodic_table,2,0)))),IF(A1338="","",IF(OR(payment_frequency="Weekly",payment_frequency="Bi-weekly",payment_frequency="Semi-monthly"),first_payment_date+(A1338-1)*VLOOKUP(payment_frequency,periodic_table,2,0),EDATE(first_payment_date,(A1338-1)*VLOOKUP(payment_frequency,periodic_table,2,0)))))</f>
        <v/>
      </c>
      <c r="C1338" s="12" t="str">
        <f t="shared" si="128"/>
        <v/>
      </c>
      <c r="D1338" s="27">
        <f t="shared" si="126"/>
        <v>0</v>
      </c>
      <c r="E1338" s="28"/>
      <c r="F1338" s="12" t="str">
        <f t="shared" si="129"/>
        <v/>
      </c>
      <c r="G1338" s="12" t="str">
        <f t="shared" si="130"/>
        <v/>
      </c>
      <c r="H1338" s="33" t="str">
        <f t="shared" si="131"/>
        <v/>
      </c>
    </row>
    <row r="1339" spans="1:8" x14ac:dyDescent="0.25">
      <c r="A1339" s="9" t="str">
        <f t="shared" si="127"/>
        <v/>
      </c>
      <c r="B1339" s="10" t="str">
        <f>IF($D$10="End of the Period",IF(A1339="","",IF(OR(payment_frequency="Weekly",payment_frequency="Bi-weekly",payment_frequency="Semi-monthly"),first_payment_date+A1339*VLOOKUP(payment_frequency,periodic_table,2,0),EDATE(first_payment_date,A1339*VLOOKUP(payment_frequency,periodic_table,2,0)))),IF(A1339="","",IF(OR(payment_frequency="Weekly",payment_frequency="Bi-weekly",payment_frequency="Semi-monthly"),first_payment_date+(A1339-1)*VLOOKUP(payment_frequency,periodic_table,2,0),EDATE(first_payment_date,(A1339-1)*VLOOKUP(payment_frequency,periodic_table,2,0)))))</f>
        <v/>
      </c>
      <c r="C1339" s="12" t="str">
        <f t="shared" si="128"/>
        <v/>
      </c>
      <c r="D1339" s="27">
        <f t="shared" si="126"/>
        <v>0</v>
      </c>
      <c r="E1339" s="28"/>
      <c r="F1339" s="12" t="str">
        <f t="shared" si="129"/>
        <v/>
      </c>
      <c r="G1339" s="12" t="str">
        <f t="shared" si="130"/>
        <v/>
      </c>
      <c r="H1339" s="33" t="str">
        <f t="shared" si="131"/>
        <v/>
      </c>
    </row>
    <row r="1340" spans="1:8" x14ac:dyDescent="0.25">
      <c r="A1340" s="9" t="str">
        <f t="shared" si="127"/>
        <v/>
      </c>
      <c r="B1340" s="10" t="str">
        <f>IF($D$10="End of the Period",IF(A1340="","",IF(OR(payment_frequency="Weekly",payment_frequency="Bi-weekly",payment_frequency="Semi-monthly"),first_payment_date+A1340*VLOOKUP(payment_frequency,periodic_table,2,0),EDATE(first_payment_date,A1340*VLOOKUP(payment_frequency,periodic_table,2,0)))),IF(A1340="","",IF(OR(payment_frequency="Weekly",payment_frequency="Bi-weekly",payment_frequency="Semi-monthly"),first_payment_date+(A1340-1)*VLOOKUP(payment_frequency,periodic_table,2,0),EDATE(first_payment_date,(A1340-1)*VLOOKUP(payment_frequency,periodic_table,2,0)))))</f>
        <v/>
      </c>
      <c r="C1340" s="12" t="str">
        <f t="shared" si="128"/>
        <v/>
      </c>
      <c r="D1340" s="27">
        <f t="shared" si="126"/>
        <v>0</v>
      </c>
      <c r="E1340" s="28"/>
      <c r="F1340" s="12" t="str">
        <f t="shared" si="129"/>
        <v/>
      </c>
      <c r="G1340" s="12" t="str">
        <f t="shared" si="130"/>
        <v/>
      </c>
      <c r="H1340" s="33" t="str">
        <f t="shared" si="131"/>
        <v/>
      </c>
    </row>
    <row r="1341" spans="1:8" x14ac:dyDescent="0.25">
      <c r="A1341" s="9" t="str">
        <f t="shared" si="127"/>
        <v/>
      </c>
      <c r="B1341" s="10" t="str">
        <f>IF($D$10="End of the Period",IF(A1341="","",IF(OR(payment_frequency="Weekly",payment_frequency="Bi-weekly",payment_frequency="Semi-monthly"),first_payment_date+A1341*VLOOKUP(payment_frequency,periodic_table,2,0),EDATE(first_payment_date,A1341*VLOOKUP(payment_frequency,periodic_table,2,0)))),IF(A1341="","",IF(OR(payment_frequency="Weekly",payment_frequency="Bi-weekly",payment_frequency="Semi-monthly"),first_payment_date+(A1341-1)*VLOOKUP(payment_frequency,periodic_table,2,0),EDATE(first_payment_date,(A1341-1)*VLOOKUP(payment_frequency,periodic_table,2,0)))))</f>
        <v/>
      </c>
      <c r="C1341" s="12" t="str">
        <f t="shared" si="128"/>
        <v/>
      </c>
      <c r="D1341" s="27">
        <f t="shared" si="126"/>
        <v>0</v>
      </c>
      <c r="E1341" s="28"/>
      <c r="F1341" s="12" t="str">
        <f t="shared" si="129"/>
        <v/>
      </c>
      <c r="G1341" s="12" t="str">
        <f t="shared" si="130"/>
        <v/>
      </c>
      <c r="H1341" s="33" t="str">
        <f t="shared" si="131"/>
        <v/>
      </c>
    </row>
    <row r="1342" spans="1:8" x14ac:dyDescent="0.25">
      <c r="A1342" s="9" t="str">
        <f t="shared" si="127"/>
        <v/>
      </c>
      <c r="B1342" s="10" t="str">
        <f>IF($D$10="End of the Period",IF(A1342="","",IF(OR(payment_frequency="Weekly",payment_frequency="Bi-weekly",payment_frequency="Semi-monthly"),first_payment_date+A1342*VLOOKUP(payment_frequency,periodic_table,2,0),EDATE(first_payment_date,A1342*VLOOKUP(payment_frequency,periodic_table,2,0)))),IF(A1342="","",IF(OR(payment_frequency="Weekly",payment_frequency="Bi-weekly",payment_frequency="Semi-monthly"),first_payment_date+(A1342-1)*VLOOKUP(payment_frequency,periodic_table,2,0),EDATE(first_payment_date,(A1342-1)*VLOOKUP(payment_frequency,periodic_table,2,0)))))</f>
        <v/>
      </c>
      <c r="C1342" s="12" t="str">
        <f t="shared" si="128"/>
        <v/>
      </c>
      <c r="D1342" s="27">
        <f t="shared" si="126"/>
        <v>0</v>
      </c>
      <c r="E1342" s="28"/>
      <c r="F1342" s="12" t="str">
        <f t="shared" si="129"/>
        <v/>
      </c>
      <c r="G1342" s="12" t="str">
        <f t="shared" si="130"/>
        <v/>
      </c>
      <c r="H1342" s="33" t="str">
        <f t="shared" si="131"/>
        <v/>
      </c>
    </row>
    <row r="1343" spans="1:8" x14ac:dyDescent="0.25">
      <c r="A1343" s="9" t="str">
        <f t="shared" si="127"/>
        <v/>
      </c>
      <c r="B1343" s="10" t="str">
        <f>IF($D$10="End of the Period",IF(A1343="","",IF(OR(payment_frequency="Weekly",payment_frequency="Bi-weekly",payment_frequency="Semi-monthly"),first_payment_date+A1343*VLOOKUP(payment_frequency,periodic_table,2,0),EDATE(first_payment_date,A1343*VLOOKUP(payment_frequency,periodic_table,2,0)))),IF(A1343="","",IF(OR(payment_frequency="Weekly",payment_frequency="Bi-weekly",payment_frequency="Semi-monthly"),first_payment_date+(A1343-1)*VLOOKUP(payment_frequency,periodic_table,2,0),EDATE(first_payment_date,(A1343-1)*VLOOKUP(payment_frequency,periodic_table,2,0)))))</f>
        <v/>
      </c>
      <c r="C1343" s="12" t="str">
        <f t="shared" si="128"/>
        <v/>
      </c>
      <c r="D1343" s="27">
        <f t="shared" si="126"/>
        <v>0</v>
      </c>
      <c r="E1343" s="28"/>
      <c r="F1343" s="12" t="str">
        <f t="shared" si="129"/>
        <v/>
      </c>
      <c r="G1343" s="12" t="str">
        <f t="shared" si="130"/>
        <v/>
      </c>
      <c r="H1343" s="33" t="str">
        <f t="shared" si="131"/>
        <v/>
      </c>
    </row>
    <row r="1344" spans="1:8" x14ac:dyDescent="0.25">
      <c r="A1344" s="9" t="str">
        <f t="shared" si="127"/>
        <v/>
      </c>
      <c r="B1344" s="10" t="str">
        <f>IF($D$10="End of the Period",IF(A1344="","",IF(OR(payment_frequency="Weekly",payment_frequency="Bi-weekly",payment_frequency="Semi-monthly"),first_payment_date+A1344*VLOOKUP(payment_frequency,periodic_table,2,0),EDATE(first_payment_date,A1344*VLOOKUP(payment_frequency,periodic_table,2,0)))),IF(A1344="","",IF(OR(payment_frequency="Weekly",payment_frequency="Bi-weekly",payment_frequency="Semi-monthly"),first_payment_date+(A1344-1)*VLOOKUP(payment_frequency,periodic_table,2,0),EDATE(first_payment_date,(A1344-1)*VLOOKUP(payment_frequency,periodic_table,2,0)))))</f>
        <v/>
      </c>
      <c r="C1344" s="12" t="str">
        <f t="shared" si="128"/>
        <v/>
      </c>
      <c r="D1344" s="27">
        <f t="shared" si="126"/>
        <v>0</v>
      </c>
      <c r="E1344" s="28"/>
      <c r="F1344" s="12" t="str">
        <f t="shared" si="129"/>
        <v/>
      </c>
      <c r="G1344" s="12" t="str">
        <f t="shared" si="130"/>
        <v/>
      </c>
      <c r="H1344" s="33" t="str">
        <f t="shared" si="131"/>
        <v/>
      </c>
    </row>
    <row r="1345" spans="1:8" x14ac:dyDescent="0.25">
      <c r="A1345" s="9" t="str">
        <f t="shared" si="127"/>
        <v/>
      </c>
      <c r="B1345" s="10" t="str">
        <f>IF($D$10="End of the Period",IF(A1345="","",IF(OR(payment_frequency="Weekly",payment_frequency="Bi-weekly",payment_frequency="Semi-monthly"),first_payment_date+A1345*VLOOKUP(payment_frequency,periodic_table,2,0),EDATE(first_payment_date,A1345*VLOOKUP(payment_frequency,periodic_table,2,0)))),IF(A1345="","",IF(OR(payment_frequency="Weekly",payment_frequency="Bi-weekly",payment_frequency="Semi-monthly"),first_payment_date+(A1345-1)*VLOOKUP(payment_frequency,periodic_table,2,0),EDATE(first_payment_date,(A1345-1)*VLOOKUP(payment_frequency,periodic_table,2,0)))))</f>
        <v/>
      </c>
      <c r="C1345" s="12" t="str">
        <f t="shared" si="128"/>
        <v/>
      </c>
      <c r="D1345" s="27">
        <f t="shared" si="126"/>
        <v>0</v>
      </c>
      <c r="E1345" s="28"/>
      <c r="F1345" s="12" t="str">
        <f t="shared" si="129"/>
        <v/>
      </c>
      <c r="G1345" s="12" t="str">
        <f t="shared" si="130"/>
        <v/>
      </c>
      <c r="H1345" s="33" t="str">
        <f t="shared" si="131"/>
        <v/>
      </c>
    </row>
    <row r="1346" spans="1:8" x14ac:dyDescent="0.25">
      <c r="A1346" s="9" t="str">
        <f t="shared" si="127"/>
        <v/>
      </c>
      <c r="B1346" s="10" t="str">
        <f>IF($D$10="End of the Period",IF(A1346="","",IF(OR(payment_frequency="Weekly",payment_frequency="Bi-weekly",payment_frequency="Semi-monthly"),first_payment_date+A1346*VLOOKUP(payment_frequency,periodic_table,2,0),EDATE(first_payment_date,A1346*VLOOKUP(payment_frequency,periodic_table,2,0)))),IF(A1346="","",IF(OR(payment_frequency="Weekly",payment_frequency="Bi-weekly",payment_frequency="Semi-monthly"),first_payment_date+(A1346-1)*VLOOKUP(payment_frequency,periodic_table,2,0),EDATE(first_payment_date,(A1346-1)*VLOOKUP(payment_frequency,periodic_table,2,0)))))</f>
        <v/>
      </c>
      <c r="C1346" s="12" t="str">
        <f t="shared" si="128"/>
        <v/>
      </c>
      <c r="D1346" s="27">
        <f t="shared" si="126"/>
        <v>0</v>
      </c>
      <c r="E1346" s="28"/>
      <c r="F1346" s="12" t="str">
        <f t="shared" si="129"/>
        <v/>
      </c>
      <c r="G1346" s="12" t="str">
        <f t="shared" si="130"/>
        <v/>
      </c>
      <c r="H1346" s="33" t="str">
        <f t="shared" si="131"/>
        <v/>
      </c>
    </row>
    <row r="1347" spans="1:8" x14ac:dyDescent="0.25">
      <c r="A1347" s="9" t="str">
        <f t="shared" si="127"/>
        <v/>
      </c>
      <c r="B1347" s="10" t="str">
        <f>IF($D$10="End of the Period",IF(A1347="","",IF(OR(payment_frequency="Weekly",payment_frequency="Bi-weekly",payment_frequency="Semi-monthly"),first_payment_date+A1347*VLOOKUP(payment_frequency,periodic_table,2,0),EDATE(first_payment_date,A1347*VLOOKUP(payment_frequency,periodic_table,2,0)))),IF(A1347="","",IF(OR(payment_frequency="Weekly",payment_frequency="Bi-weekly",payment_frequency="Semi-monthly"),first_payment_date+(A1347-1)*VLOOKUP(payment_frequency,periodic_table,2,0),EDATE(first_payment_date,(A1347-1)*VLOOKUP(payment_frequency,periodic_table,2,0)))))</f>
        <v/>
      </c>
      <c r="C1347" s="12" t="str">
        <f t="shared" si="128"/>
        <v/>
      </c>
      <c r="D1347" s="27">
        <f t="shared" si="126"/>
        <v>0</v>
      </c>
      <c r="E1347" s="28"/>
      <c r="F1347" s="12" t="str">
        <f t="shared" si="129"/>
        <v/>
      </c>
      <c r="G1347" s="12" t="str">
        <f t="shared" si="130"/>
        <v/>
      </c>
      <c r="H1347" s="33" t="str">
        <f t="shared" si="131"/>
        <v/>
      </c>
    </row>
    <row r="1348" spans="1:8" x14ac:dyDescent="0.25">
      <c r="A1348" s="9" t="str">
        <f t="shared" si="127"/>
        <v/>
      </c>
      <c r="B1348" s="10" t="str">
        <f>IF($D$10="End of the Period",IF(A1348="","",IF(OR(payment_frequency="Weekly",payment_frequency="Bi-weekly",payment_frequency="Semi-monthly"),first_payment_date+A1348*VLOOKUP(payment_frequency,periodic_table,2,0),EDATE(first_payment_date,A1348*VLOOKUP(payment_frequency,periodic_table,2,0)))),IF(A1348="","",IF(OR(payment_frequency="Weekly",payment_frequency="Bi-weekly",payment_frequency="Semi-monthly"),first_payment_date+(A1348-1)*VLOOKUP(payment_frequency,periodic_table,2,0),EDATE(first_payment_date,(A1348-1)*VLOOKUP(payment_frequency,periodic_table,2,0)))))</f>
        <v/>
      </c>
      <c r="C1348" s="12" t="str">
        <f t="shared" si="128"/>
        <v/>
      </c>
      <c r="D1348" s="27">
        <f t="shared" si="126"/>
        <v>0</v>
      </c>
      <c r="E1348" s="28"/>
      <c r="F1348" s="12" t="str">
        <f t="shared" si="129"/>
        <v/>
      </c>
      <c r="G1348" s="12" t="str">
        <f t="shared" si="130"/>
        <v/>
      </c>
      <c r="H1348" s="33" t="str">
        <f t="shared" si="131"/>
        <v/>
      </c>
    </row>
    <row r="1349" spans="1:8" x14ac:dyDescent="0.25">
      <c r="A1349" s="9" t="str">
        <f t="shared" si="127"/>
        <v/>
      </c>
      <c r="B1349" s="10" t="str">
        <f>IF($D$10="End of the Period",IF(A1349="","",IF(OR(payment_frequency="Weekly",payment_frequency="Bi-weekly",payment_frequency="Semi-monthly"),first_payment_date+A1349*VLOOKUP(payment_frequency,periodic_table,2,0),EDATE(first_payment_date,A1349*VLOOKUP(payment_frequency,periodic_table,2,0)))),IF(A1349="","",IF(OR(payment_frequency="Weekly",payment_frequency="Bi-weekly",payment_frequency="Semi-monthly"),first_payment_date+(A1349-1)*VLOOKUP(payment_frequency,periodic_table,2,0),EDATE(first_payment_date,(A1349-1)*VLOOKUP(payment_frequency,periodic_table,2,0)))))</f>
        <v/>
      </c>
      <c r="C1349" s="12" t="str">
        <f t="shared" si="128"/>
        <v/>
      </c>
      <c r="D1349" s="27">
        <f t="shared" si="126"/>
        <v>0</v>
      </c>
      <c r="E1349" s="28"/>
      <c r="F1349" s="12" t="str">
        <f t="shared" si="129"/>
        <v/>
      </c>
      <c r="G1349" s="12" t="str">
        <f t="shared" si="130"/>
        <v/>
      </c>
      <c r="H1349" s="33" t="str">
        <f t="shared" si="131"/>
        <v/>
      </c>
    </row>
    <row r="1350" spans="1:8" x14ac:dyDescent="0.25">
      <c r="A1350" s="9" t="str">
        <f t="shared" si="127"/>
        <v/>
      </c>
      <c r="B1350" s="10" t="str">
        <f>IF($D$10="End of the Period",IF(A1350="","",IF(OR(payment_frequency="Weekly",payment_frequency="Bi-weekly",payment_frequency="Semi-monthly"),first_payment_date+A1350*VLOOKUP(payment_frequency,periodic_table,2,0),EDATE(first_payment_date,A1350*VLOOKUP(payment_frequency,periodic_table,2,0)))),IF(A1350="","",IF(OR(payment_frequency="Weekly",payment_frequency="Bi-weekly",payment_frequency="Semi-monthly"),first_payment_date+(A1350-1)*VLOOKUP(payment_frequency,periodic_table,2,0),EDATE(first_payment_date,(A1350-1)*VLOOKUP(payment_frequency,periodic_table,2,0)))))</f>
        <v/>
      </c>
      <c r="C1350" s="12" t="str">
        <f t="shared" si="128"/>
        <v/>
      </c>
      <c r="D1350" s="27">
        <f t="shared" si="126"/>
        <v>0</v>
      </c>
      <c r="E1350" s="28"/>
      <c r="F1350" s="12" t="str">
        <f t="shared" si="129"/>
        <v/>
      </c>
      <c r="G1350" s="12" t="str">
        <f t="shared" si="130"/>
        <v/>
      </c>
      <c r="H1350" s="33" t="str">
        <f t="shared" si="131"/>
        <v/>
      </c>
    </row>
    <row r="1351" spans="1:8" x14ac:dyDescent="0.25">
      <c r="A1351" s="9" t="str">
        <f t="shared" si="127"/>
        <v/>
      </c>
      <c r="B1351" s="10" t="str">
        <f>IF($D$10="End of the Period",IF(A1351="","",IF(OR(payment_frequency="Weekly",payment_frequency="Bi-weekly",payment_frequency="Semi-monthly"),first_payment_date+A1351*VLOOKUP(payment_frequency,periodic_table,2,0),EDATE(first_payment_date,A1351*VLOOKUP(payment_frequency,periodic_table,2,0)))),IF(A1351="","",IF(OR(payment_frequency="Weekly",payment_frequency="Bi-weekly",payment_frequency="Semi-monthly"),first_payment_date+(A1351-1)*VLOOKUP(payment_frequency,periodic_table,2,0),EDATE(first_payment_date,(A1351-1)*VLOOKUP(payment_frequency,periodic_table,2,0)))))</f>
        <v/>
      </c>
      <c r="C1351" s="12" t="str">
        <f t="shared" si="128"/>
        <v/>
      </c>
      <c r="D1351" s="27">
        <f t="shared" si="126"/>
        <v>0</v>
      </c>
      <c r="E1351" s="28"/>
      <c r="F1351" s="12" t="str">
        <f t="shared" si="129"/>
        <v/>
      </c>
      <c r="G1351" s="12" t="str">
        <f t="shared" si="130"/>
        <v/>
      </c>
      <c r="H1351" s="33" t="str">
        <f t="shared" si="131"/>
        <v/>
      </c>
    </row>
    <row r="1352" spans="1:8" x14ac:dyDescent="0.25">
      <c r="A1352" s="9" t="str">
        <f t="shared" si="127"/>
        <v/>
      </c>
      <c r="B1352" s="10" t="str">
        <f>IF($D$10="End of the Period",IF(A1352="","",IF(OR(payment_frequency="Weekly",payment_frequency="Bi-weekly",payment_frequency="Semi-monthly"),first_payment_date+A1352*VLOOKUP(payment_frequency,periodic_table,2,0),EDATE(first_payment_date,A1352*VLOOKUP(payment_frequency,periodic_table,2,0)))),IF(A1352="","",IF(OR(payment_frequency="Weekly",payment_frequency="Bi-weekly",payment_frequency="Semi-monthly"),first_payment_date+(A1352-1)*VLOOKUP(payment_frequency,periodic_table,2,0),EDATE(first_payment_date,(A1352-1)*VLOOKUP(payment_frequency,periodic_table,2,0)))))</f>
        <v/>
      </c>
      <c r="C1352" s="12" t="str">
        <f t="shared" si="128"/>
        <v/>
      </c>
      <c r="D1352" s="27">
        <f t="shared" si="126"/>
        <v>0</v>
      </c>
      <c r="E1352" s="28"/>
      <c r="F1352" s="12" t="str">
        <f t="shared" si="129"/>
        <v/>
      </c>
      <c r="G1352" s="12" t="str">
        <f t="shared" si="130"/>
        <v/>
      </c>
      <c r="H1352" s="33" t="str">
        <f t="shared" si="131"/>
        <v/>
      </c>
    </row>
    <row r="1353" spans="1:8" x14ac:dyDescent="0.25">
      <c r="A1353" s="9" t="str">
        <f t="shared" si="127"/>
        <v/>
      </c>
      <c r="B1353" s="10" t="str">
        <f>IF($D$10="End of the Period",IF(A1353="","",IF(OR(payment_frequency="Weekly",payment_frequency="Bi-weekly",payment_frequency="Semi-monthly"),first_payment_date+A1353*VLOOKUP(payment_frequency,periodic_table,2,0),EDATE(first_payment_date,A1353*VLOOKUP(payment_frequency,periodic_table,2,0)))),IF(A1353="","",IF(OR(payment_frequency="Weekly",payment_frequency="Bi-weekly",payment_frequency="Semi-monthly"),first_payment_date+(A1353-1)*VLOOKUP(payment_frequency,periodic_table,2,0),EDATE(first_payment_date,(A1353-1)*VLOOKUP(payment_frequency,periodic_table,2,0)))))</f>
        <v/>
      </c>
      <c r="C1353" s="12" t="str">
        <f t="shared" si="128"/>
        <v/>
      </c>
      <c r="D1353" s="27">
        <f t="shared" si="126"/>
        <v>0</v>
      </c>
      <c r="E1353" s="28"/>
      <c r="F1353" s="12" t="str">
        <f t="shared" si="129"/>
        <v/>
      </c>
      <c r="G1353" s="12" t="str">
        <f t="shared" si="130"/>
        <v/>
      </c>
      <c r="H1353" s="33" t="str">
        <f t="shared" si="131"/>
        <v/>
      </c>
    </row>
    <row r="1354" spans="1:8" x14ac:dyDescent="0.25">
      <c r="A1354" s="9" t="str">
        <f t="shared" si="127"/>
        <v/>
      </c>
      <c r="B1354" s="10" t="str">
        <f>IF($D$10="End of the Period",IF(A1354="","",IF(OR(payment_frequency="Weekly",payment_frequency="Bi-weekly",payment_frequency="Semi-monthly"),first_payment_date+A1354*VLOOKUP(payment_frequency,periodic_table,2,0),EDATE(first_payment_date,A1354*VLOOKUP(payment_frequency,periodic_table,2,0)))),IF(A1354="","",IF(OR(payment_frequency="Weekly",payment_frequency="Bi-weekly",payment_frequency="Semi-monthly"),first_payment_date+(A1354-1)*VLOOKUP(payment_frequency,periodic_table,2,0),EDATE(first_payment_date,(A1354-1)*VLOOKUP(payment_frequency,periodic_table,2,0)))))</f>
        <v/>
      </c>
      <c r="C1354" s="12" t="str">
        <f t="shared" si="128"/>
        <v/>
      </c>
      <c r="D1354" s="27">
        <f t="shared" si="126"/>
        <v>0</v>
      </c>
      <c r="E1354" s="28"/>
      <c r="F1354" s="12" t="str">
        <f t="shared" si="129"/>
        <v/>
      </c>
      <c r="G1354" s="12" t="str">
        <f t="shared" si="130"/>
        <v/>
      </c>
      <c r="H1354" s="33" t="str">
        <f t="shared" si="131"/>
        <v/>
      </c>
    </row>
    <row r="1355" spans="1:8" x14ac:dyDescent="0.25">
      <c r="A1355" s="9" t="str">
        <f t="shared" si="127"/>
        <v/>
      </c>
      <c r="B1355" s="10" t="str">
        <f>IF($D$10="End of the Period",IF(A1355="","",IF(OR(payment_frequency="Weekly",payment_frequency="Bi-weekly",payment_frequency="Semi-monthly"),first_payment_date+A1355*VLOOKUP(payment_frequency,periodic_table,2,0),EDATE(first_payment_date,A1355*VLOOKUP(payment_frequency,periodic_table,2,0)))),IF(A1355="","",IF(OR(payment_frequency="Weekly",payment_frequency="Bi-weekly",payment_frequency="Semi-monthly"),first_payment_date+(A1355-1)*VLOOKUP(payment_frequency,periodic_table,2,0),EDATE(first_payment_date,(A1355-1)*VLOOKUP(payment_frequency,periodic_table,2,0)))))</f>
        <v/>
      </c>
      <c r="C1355" s="12" t="str">
        <f t="shared" si="128"/>
        <v/>
      </c>
      <c r="D1355" s="27">
        <f t="shared" si="126"/>
        <v>0</v>
      </c>
      <c r="E1355" s="28"/>
      <c r="F1355" s="12" t="str">
        <f t="shared" si="129"/>
        <v/>
      </c>
      <c r="G1355" s="12" t="str">
        <f t="shared" si="130"/>
        <v/>
      </c>
      <c r="H1355" s="33" t="str">
        <f t="shared" si="131"/>
        <v/>
      </c>
    </row>
    <row r="1356" spans="1:8" x14ac:dyDescent="0.25">
      <c r="A1356" s="9" t="str">
        <f t="shared" si="127"/>
        <v/>
      </c>
      <c r="B1356" s="10" t="str">
        <f>IF($D$10="End of the Period",IF(A1356="","",IF(OR(payment_frequency="Weekly",payment_frequency="Bi-weekly",payment_frequency="Semi-monthly"),first_payment_date+A1356*VLOOKUP(payment_frequency,periodic_table,2,0),EDATE(first_payment_date,A1356*VLOOKUP(payment_frequency,periodic_table,2,0)))),IF(A1356="","",IF(OR(payment_frequency="Weekly",payment_frequency="Bi-weekly",payment_frequency="Semi-monthly"),first_payment_date+(A1356-1)*VLOOKUP(payment_frequency,periodic_table,2,0),EDATE(first_payment_date,(A1356-1)*VLOOKUP(payment_frequency,periodic_table,2,0)))))</f>
        <v/>
      </c>
      <c r="C1356" s="12" t="str">
        <f t="shared" si="128"/>
        <v/>
      </c>
      <c r="D1356" s="27">
        <f t="shared" si="126"/>
        <v>0</v>
      </c>
      <c r="E1356" s="28"/>
      <c r="F1356" s="12" t="str">
        <f t="shared" si="129"/>
        <v/>
      </c>
      <c r="G1356" s="12" t="str">
        <f t="shared" si="130"/>
        <v/>
      </c>
      <c r="H1356" s="33" t="str">
        <f t="shared" si="131"/>
        <v/>
      </c>
    </row>
    <row r="1357" spans="1:8" x14ac:dyDescent="0.25">
      <c r="A1357" s="9" t="str">
        <f t="shared" si="127"/>
        <v/>
      </c>
      <c r="B1357" s="10" t="str">
        <f>IF($D$10="End of the Period",IF(A1357="","",IF(OR(payment_frequency="Weekly",payment_frequency="Bi-weekly",payment_frequency="Semi-monthly"),first_payment_date+A1357*VLOOKUP(payment_frequency,periodic_table,2,0),EDATE(first_payment_date,A1357*VLOOKUP(payment_frequency,periodic_table,2,0)))),IF(A1357="","",IF(OR(payment_frequency="Weekly",payment_frequency="Bi-weekly",payment_frequency="Semi-monthly"),first_payment_date+(A1357-1)*VLOOKUP(payment_frequency,periodic_table,2,0),EDATE(first_payment_date,(A1357-1)*VLOOKUP(payment_frequency,periodic_table,2,0)))))</f>
        <v/>
      </c>
      <c r="C1357" s="12" t="str">
        <f t="shared" si="128"/>
        <v/>
      </c>
      <c r="D1357" s="27">
        <f t="shared" si="126"/>
        <v>0</v>
      </c>
      <c r="E1357" s="28"/>
      <c r="F1357" s="12" t="str">
        <f t="shared" si="129"/>
        <v/>
      </c>
      <c r="G1357" s="12" t="str">
        <f t="shared" si="130"/>
        <v/>
      </c>
      <c r="H1357" s="33" t="str">
        <f t="shared" si="131"/>
        <v/>
      </c>
    </row>
    <row r="1358" spans="1:8" x14ac:dyDescent="0.25">
      <c r="A1358" s="9" t="str">
        <f t="shared" si="127"/>
        <v/>
      </c>
      <c r="B1358" s="10" t="str">
        <f>IF($D$10="End of the Period",IF(A1358="","",IF(OR(payment_frequency="Weekly",payment_frequency="Bi-weekly",payment_frequency="Semi-monthly"),first_payment_date+A1358*VLOOKUP(payment_frequency,periodic_table,2,0),EDATE(first_payment_date,A1358*VLOOKUP(payment_frequency,periodic_table,2,0)))),IF(A1358="","",IF(OR(payment_frequency="Weekly",payment_frequency="Bi-weekly",payment_frequency="Semi-monthly"),first_payment_date+(A1358-1)*VLOOKUP(payment_frequency,periodic_table,2,0),EDATE(first_payment_date,(A1358-1)*VLOOKUP(payment_frequency,periodic_table,2,0)))))</f>
        <v/>
      </c>
      <c r="C1358" s="12" t="str">
        <f t="shared" si="128"/>
        <v/>
      </c>
      <c r="D1358" s="27">
        <f t="shared" si="126"/>
        <v>0</v>
      </c>
      <c r="E1358" s="28"/>
      <c r="F1358" s="12" t="str">
        <f t="shared" si="129"/>
        <v/>
      </c>
      <c r="G1358" s="12" t="str">
        <f t="shared" si="130"/>
        <v/>
      </c>
      <c r="H1358" s="33" t="str">
        <f t="shared" si="131"/>
        <v/>
      </c>
    </row>
    <row r="1359" spans="1:8" x14ac:dyDescent="0.25">
      <c r="A1359" s="9" t="str">
        <f t="shared" si="127"/>
        <v/>
      </c>
      <c r="B1359" s="10" t="str">
        <f>IF($D$10="End of the Period",IF(A1359="","",IF(OR(payment_frequency="Weekly",payment_frequency="Bi-weekly",payment_frequency="Semi-monthly"),first_payment_date+A1359*VLOOKUP(payment_frequency,periodic_table,2,0),EDATE(first_payment_date,A1359*VLOOKUP(payment_frequency,periodic_table,2,0)))),IF(A1359="","",IF(OR(payment_frequency="Weekly",payment_frequency="Bi-weekly",payment_frequency="Semi-monthly"),first_payment_date+(A1359-1)*VLOOKUP(payment_frequency,periodic_table,2,0),EDATE(first_payment_date,(A1359-1)*VLOOKUP(payment_frequency,periodic_table,2,0)))))</f>
        <v/>
      </c>
      <c r="C1359" s="12" t="str">
        <f t="shared" si="128"/>
        <v/>
      </c>
      <c r="D1359" s="27">
        <f t="shared" si="126"/>
        <v>0</v>
      </c>
      <c r="E1359" s="28"/>
      <c r="F1359" s="12" t="str">
        <f t="shared" si="129"/>
        <v/>
      </c>
      <c r="G1359" s="12" t="str">
        <f t="shared" si="130"/>
        <v/>
      </c>
      <c r="H1359" s="33" t="str">
        <f t="shared" si="131"/>
        <v/>
      </c>
    </row>
    <row r="1360" spans="1:8" x14ac:dyDescent="0.25">
      <c r="A1360" s="9" t="str">
        <f t="shared" si="127"/>
        <v/>
      </c>
      <c r="B1360" s="10" t="str">
        <f>IF($D$10="End of the Period",IF(A1360="","",IF(OR(payment_frequency="Weekly",payment_frequency="Bi-weekly",payment_frequency="Semi-monthly"),first_payment_date+A1360*VLOOKUP(payment_frequency,periodic_table,2,0),EDATE(first_payment_date,A1360*VLOOKUP(payment_frequency,periodic_table,2,0)))),IF(A1360="","",IF(OR(payment_frequency="Weekly",payment_frequency="Bi-weekly",payment_frequency="Semi-monthly"),first_payment_date+(A1360-1)*VLOOKUP(payment_frequency,periodic_table,2,0),EDATE(first_payment_date,(A1360-1)*VLOOKUP(payment_frequency,periodic_table,2,0)))))</f>
        <v/>
      </c>
      <c r="C1360" s="12" t="str">
        <f t="shared" si="128"/>
        <v/>
      </c>
      <c r="D1360" s="27">
        <f t="shared" si="126"/>
        <v>0</v>
      </c>
      <c r="E1360" s="28"/>
      <c r="F1360" s="12" t="str">
        <f t="shared" si="129"/>
        <v/>
      </c>
      <c r="G1360" s="12" t="str">
        <f t="shared" si="130"/>
        <v/>
      </c>
      <c r="H1360" s="33" t="str">
        <f t="shared" si="131"/>
        <v/>
      </c>
    </row>
    <row r="1361" spans="1:8" x14ac:dyDescent="0.25">
      <c r="A1361" s="9" t="str">
        <f t="shared" si="127"/>
        <v/>
      </c>
      <c r="B1361" s="10" t="str">
        <f>IF($D$10="End of the Period",IF(A1361="","",IF(OR(payment_frequency="Weekly",payment_frequency="Bi-weekly",payment_frequency="Semi-monthly"),first_payment_date+A1361*VLOOKUP(payment_frequency,periodic_table,2,0),EDATE(first_payment_date,A1361*VLOOKUP(payment_frequency,periodic_table,2,0)))),IF(A1361="","",IF(OR(payment_frequency="Weekly",payment_frequency="Bi-weekly",payment_frequency="Semi-monthly"),first_payment_date+(A1361-1)*VLOOKUP(payment_frequency,periodic_table,2,0),EDATE(first_payment_date,(A1361-1)*VLOOKUP(payment_frequency,periodic_table,2,0)))))</f>
        <v/>
      </c>
      <c r="C1361" s="12" t="str">
        <f t="shared" si="128"/>
        <v/>
      </c>
      <c r="D1361" s="27">
        <f t="shared" si="126"/>
        <v>0</v>
      </c>
      <c r="E1361" s="28"/>
      <c r="F1361" s="12" t="str">
        <f t="shared" si="129"/>
        <v/>
      </c>
      <c r="G1361" s="12" t="str">
        <f t="shared" si="130"/>
        <v/>
      </c>
      <c r="H1361" s="33" t="str">
        <f t="shared" si="131"/>
        <v/>
      </c>
    </row>
    <row r="1362" spans="1:8" x14ac:dyDescent="0.25">
      <c r="A1362" s="9" t="str">
        <f t="shared" si="127"/>
        <v/>
      </c>
      <c r="B1362" s="10" t="str">
        <f>IF($D$10="End of the Period",IF(A1362="","",IF(OR(payment_frequency="Weekly",payment_frequency="Bi-weekly",payment_frequency="Semi-monthly"),first_payment_date+A1362*VLOOKUP(payment_frequency,periodic_table,2,0),EDATE(first_payment_date,A1362*VLOOKUP(payment_frequency,periodic_table,2,0)))),IF(A1362="","",IF(OR(payment_frequency="Weekly",payment_frequency="Bi-weekly",payment_frequency="Semi-monthly"),first_payment_date+(A1362-1)*VLOOKUP(payment_frequency,periodic_table,2,0),EDATE(first_payment_date,(A1362-1)*VLOOKUP(payment_frequency,periodic_table,2,0)))))</f>
        <v/>
      </c>
      <c r="C1362" s="12" t="str">
        <f t="shared" si="128"/>
        <v/>
      </c>
      <c r="D1362" s="27">
        <f t="shared" si="126"/>
        <v>0</v>
      </c>
      <c r="E1362" s="28"/>
      <c r="F1362" s="12" t="str">
        <f t="shared" si="129"/>
        <v/>
      </c>
      <c r="G1362" s="12" t="str">
        <f t="shared" si="130"/>
        <v/>
      </c>
      <c r="H1362" s="33" t="str">
        <f t="shared" si="131"/>
        <v/>
      </c>
    </row>
    <row r="1363" spans="1:8" x14ac:dyDescent="0.25">
      <c r="A1363" s="9" t="str">
        <f t="shared" si="127"/>
        <v/>
      </c>
      <c r="B1363" s="10" t="str">
        <f>IF($D$10="End of the Period",IF(A1363="","",IF(OR(payment_frequency="Weekly",payment_frequency="Bi-weekly",payment_frequency="Semi-monthly"),first_payment_date+A1363*VLOOKUP(payment_frequency,periodic_table,2,0),EDATE(first_payment_date,A1363*VLOOKUP(payment_frequency,periodic_table,2,0)))),IF(A1363="","",IF(OR(payment_frequency="Weekly",payment_frequency="Bi-weekly",payment_frequency="Semi-monthly"),first_payment_date+(A1363-1)*VLOOKUP(payment_frequency,periodic_table,2,0),EDATE(first_payment_date,(A1363-1)*VLOOKUP(payment_frequency,periodic_table,2,0)))))</f>
        <v/>
      </c>
      <c r="C1363" s="12" t="str">
        <f t="shared" si="128"/>
        <v/>
      </c>
      <c r="D1363" s="27">
        <f t="shared" si="126"/>
        <v>0</v>
      </c>
      <c r="E1363" s="28"/>
      <c r="F1363" s="12" t="str">
        <f t="shared" si="129"/>
        <v/>
      </c>
      <c r="G1363" s="12" t="str">
        <f t="shared" si="130"/>
        <v/>
      </c>
      <c r="H1363" s="33" t="str">
        <f t="shared" si="131"/>
        <v/>
      </c>
    </row>
    <row r="1364" spans="1:8" x14ac:dyDescent="0.25">
      <c r="A1364" s="9" t="str">
        <f t="shared" si="127"/>
        <v/>
      </c>
      <c r="B1364" s="10" t="str">
        <f>IF($D$10="End of the Period",IF(A1364="","",IF(OR(payment_frequency="Weekly",payment_frequency="Bi-weekly",payment_frequency="Semi-monthly"),first_payment_date+A1364*VLOOKUP(payment_frequency,periodic_table,2,0),EDATE(first_payment_date,A1364*VLOOKUP(payment_frequency,periodic_table,2,0)))),IF(A1364="","",IF(OR(payment_frequency="Weekly",payment_frequency="Bi-weekly",payment_frequency="Semi-monthly"),first_payment_date+(A1364-1)*VLOOKUP(payment_frequency,periodic_table,2,0),EDATE(first_payment_date,(A1364-1)*VLOOKUP(payment_frequency,periodic_table,2,0)))))</f>
        <v/>
      </c>
      <c r="C1364" s="12" t="str">
        <f t="shared" si="128"/>
        <v/>
      </c>
      <c r="D1364" s="27">
        <f t="shared" si="126"/>
        <v>0</v>
      </c>
      <c r="E1364" s="28"/>
      <c r="F1364" s="12" t="str">
        <f t="shared" si="129"/>
        <v/>
      </c>
      <c r="G1364" s="12" t="str">
        <f t="shared" si="130"/>
        <v/>
      </c>
      <c r="H1364" s="33" t="str">
        <f t="shared" si="131"/>
        <v/>
      </c>
    </row>
    <row r="1365" spans="1:8" x14ac:dyDescent="0.25">
      <c r="A1365" s="9" t="str">
        <f t="shared" si="127"/>
        <v/>
      </c>
      <c r="B1365" s="10" t="str">
        <f>IF($D$10="End of the Period",IF(A1365="","",IF(OR(payment_frequency="Weekly",payment_frequency="Bi-weekly",payment_frequency="Semi-monthly"),first_payment_date+A1365*VLOOKUP(payment_frequency,periodic_table,2,0),EDATE(first_payment_date,A1365*VLOOKUP(payment_frequency,periodic_table,2,0)))),IF(A1365="","",IF(OR(payment_frequency="Weekly",payment_frequency="Bi-weekly",payment_frequency="Semi-monthly"),first_payment_date+(A1365-1)*VLOOKUP(payment_frequency,periodic_table,2,0),EDATE(first_payment_date,(A1365-1)*VLOOKUP(payment_frequency,periodic_table,2,0)))))</f>
        <v/>
      </c>
      <c r="C1365" s="12" t="str">
        <f t="shared" si="128"/>
        <v/>
      </c>
      <c r="D1365" s="27">
        <f t="shared" si="126"/>
        <v>0</v>
      </c>
      <c r="E1365" s="28"/>
      <c r="F1365" s="12" t="str">
        <f t="shared" si="129"/>
        <v/>
      </c>
      <c r="G1365" s="12" t="str">
        <f t="shared" si="130"/>
        <v/>
      </c>
      <c r="H1365" s="33" t="str">
        <f t="shared" si="131"/>
        <v/>
      </c>
    </row>
    <row r="1366" spans="1:8" x14ac:dyDescent="0.25">
      <c r="A1366" s="9" t="str">
        <f t="shared" si="127"/>
        <v/>
      </c>
      <c r="B1366" s="10" t="str">
        <f>IF($D$10="End of the Period",IF(A1366="","",IF(OR(payment_frequency="Weekly",payment_frequency="Bi-weekly",payment_frequency="Semi-monthly"),first_payment_date+A1366*VLOOKUP(payment_frequency,periodic_table,2,0),EDATE(first_payment_date,A1366*VLOOKUP(payment_frequency,periodic_table,2,0)))),IF(A1366="","",IF(OR(payment_frequency="Weekly",payment_frequency="Bi-weekly",payment_frequency="Semi-monthly"),first_payment_date+(A1366-1)*VLOOKUP(payment_frequency,periodic_table,2,0),EDATE(first_payment_date,(A1366-1)*VLOOKUP(payment_frequency,periodic_table,2,0)))))</f>
        <v/>
      </c>
      <c r="C1366" s="12" t="str">
        <f t="shared" si="128"/>
        <v/>
      </c>
      <c r="D1366" s="27">
        <f t="shared" si="126"/>
        <v>0</v>
      </c>
      <c r="E1366" s="28"/>
      <c r="F1366" s="12" t="str">
        <f t="shared" si="129"/>
        <v/>
      </c>
      <c r="G1366" s="12" t="str">
        <f t="shared" si="130"/>
        <v/>
      </c>
      <c r="H1366" s="33" t="str">
        <f t="shared" si="131"/>
        <v/>
      </c>
    </row>
    <row r="1367" spans="1:8" x14ac:dyDescent="0.25">
      <c r="A1367" s="9" t="str">
        <f t="shared" si="127"/>
        <v/>
      </c>
      <c r="B1367" s="10" t="str">
        <f>IF($D$10="End of the Period",IF(A1367="","",IF(OR(payment_frequency="Weekly",payment_frequency="Bi-weekly",payment_frequency="Semi-monthly"),first_payment_date+A1367*VLOOKUP(payment_frequency,periodic_table,2,0),EDATE(first_payment_date,A1367*VLOOKUP(payment_frequency,periodic_table,2,0)))),IF(A1367="","",IF(OR(payment_frequency="Weekly",payment_frequency="Bi-weekly",payment_frequency="Semi-monthly"),first_payment_date+(A1367-1)*VLOOKUP(payment_frequency,periodic_table,2,0),EDATE(first_payment_date,(A1367-1)*VLOOKUP(payment_frequency,periodic_table,2,0)))))</f>
        <v/>
      </c>
      <c r="C1367" s="12" t="str">
        <f t="shared" si="128"/>
        <v/>
      </c>
      <c r="D1367" s="27">
        <f t="shared" si="126"/>
        <v>0</v>
      </c>
      <c r="E1367" s="28"/>
      <c r="F1367" s="12" t="str">
        <f t="shared" si="129"/>
        <v/>
      </c>
      <c r="G1367" s="12" t="str">
        <f t="shared" si="130"/>
        <v/>
      </c>
      <c r="H1367" s="33" t="str">
        <f t="shared" si="131"/>
        <v/>
      </c>
    </row>
    <row r="1368" spans="1:8" x14ac:dyDescent="0.25">
      <c r="A1368" s="9" t="str">
        <f t="shared" si="127"/>
        <v/>
      </c>
      <c r="B1368" s="10" t="str">
        <f>IF($D$10="End of the Period",IF(A1368="","",IF(OR(payment_frequency="Weekly",payment_frequency="Bi-weekly",payment_frequency="Semi-monthly"),first_payment_date+A1368*VLOOKUP(payment_frequency,periodic_table,2,0),EDATE(first_payment_date,A1368*VLOOKUP(payment_frequency,periodic_table,2,0)))),IF(A1368="","",IF(OR(payment_frequency="Weekly",payment_frequency="Bi-weekly",payment_frequency="Semi-monthly"),first_payment_date+(A1368-1)*VLOOKUP(payment_frequency,periodic_table,2,0),EDATE(first_payment_date,(A1368-1)*VLOOKUP(payment_frequency,periodic_table,2,0)))))</f>
        <v/>
      </c>
      <c r="C1368" s="12" t="str">
        <f t="shared" si="128"/>
        <v/>
      </c>
      <c r="D1368" s="27">
        <f t="shared" ref="D1368:D1431" si="132">IFERROR(IF(H1367-C1368&lt;$D$13,0,IF(A1368=$D$15,$D$13,IF(A1368&lt;$D$15,0,IF(MOD(A1368-$D$15,$D$18)=0,$D$13,0)))),0)</f>
        <v>0</v>
      </c>
      <c r="E1368" s="28"/>
      <c r="F1368" s="12" t="str">
        <f t="shared" si="129"/>
        <v/>
      </c>
      <c r="G1368" s="12" t="str">
        <f t="shared" si="130"/>
        <v/>
      </c>
      <c r="H1368" s="33" t="str">
        <f t="shared" si="131"/>
        <v/>
      </c>
    </row>
    <row r="1369" spans="1:8" x14ac:dyDescent="0.25">
      <c r="A1369" s="9" t="str">
        <f t="shared" si="127"/>
        <v/>
      </c>
      <c r="B1369" s="10" t="str">
        <f>IF($D$10="End of the Period",IF(A1369="","",IF(OR(payment_frequency="Weekly",payment_frequency="Bi-weekly",payment_frequency="Semi-monthly"),first_payment_date+A1369*VLOOKUP(payment_frequency,periodic_table,2,0),EDATE(first_payment_date,A1369*VLOOKUP(payment_frequency,periodic_table,2,0)))),IF(A1369="","",IF(OR(payment_frequency="Weekly",payment_frequency="Bi-weekly",payment_frequency="Semi-monthly"),first_payment_date+(A1369-1)*VLOOKUP(payment_frequency,periodic_table,2,0),EDATE(first_payment_date,(A1369-1)*VLOOKUP(payment_frequency,periodic_table,2,0)))))</f>
        <v/>
      </c>
      <c r="C1369" s="12" t="str">
        <f t="shared" si="128"/>
        <v/>
      </c>
      <c r="D1369" s="27">
        <f t="shared" si="132"/>
        <v>0</v>
      </c>
      <c r="E1369" s="28"/>
      <c r="F1369" s="12" t="str">
        <f t="shared" si="129"/>
        <v/>
      </c>
      <c r="G1369" s="12" t="str">
        <f t="shared" si="130"/>
        <v/>
      </c>
      <c r="H1369" s="33" t="str">
        <f t="shared" si="131"/>
        <v/>
      </c>
    </row>
    <row r="1370" spans="1:8" x14ac:dyDescent="0.25">
      <c r="A1370" s="9" t="str">
        <f t="shared" si="127"/>
        <v/>
      </c>
      <c r="B1370" s="10" t="str">
        <f>IF($D$10="End of the Period",IF(A1370="","",IF(OR(payment_frequency="Weekly",payment_frequency="Bi-weekly",payment_frequency="Semi-monthly"),first_payment_date+A1370*VLOOKUP(payment_frequency,periodic_table,2,0),EDATE(first_payment_date,A1370*VLOOKUP(payment_frequency,periodic_table,2,0)))),IF(A1370="","",IF(OR(payment_frequency="Weekly",payment_frequency="Bi-weekly",payment_frequency="Semi-monthly"),first_payment_date+(A1370-1)*VLOOKUP(payment_frequency,periodic_table,2,0),EDATE(first_payment_date,(A1370-1)*VLOOKUP(payment_frequency,periodic_table,2,0)))))</f>
        <v/>
      </c>
      <c r="C1370" s="12" t="str">
        <f t="shared" si="128"/>
        <v/>
      </c>
      <c r="D1370" s="27">
        <f t="shared" si="132"/>
        <v>0</v>
      </c>
      <c r="E1370" s="28"/>
      <c r="F1370" s="12" t="str">
        <f t="shared" si="129"/>
        <v/>
      </c>
      <c r="G1370" s="12" t="str">
        <f t="shared" si="130"/>
        <v/>
      </c>
      <c r="H1370" s="33" t="str">
        <f t="shared" si="131"/>
        <v/>
      </c>
    </row>
    <row r="1371" spans="1:8" x14ac:dyDescent="0.25">
      <c r="A1371" s="9" t="str">
        <f t="shared" si="127"/>
        <v/>
      </c>
      <c r="B1371" s="10" t="str">
        <f>IF($D$10="End of the Period",IF(A1371="","",IF(OR(payment_frequency="Weekly",payment_frequency="Bi-weekly",payment_frequency="Semi-monthly"),first_payment_date+A1371*VLOOKUP(payment_frequency,periodic_table,2,0),EDATE(first_payment_date,A1371*VLOOKUP(payment_frequency,periodic_table,2,0)))),IF(A1371="","",IF(OR(payment_frequency="Weekly",payment_frequency="Bi-weekly",payment_frequency="Semi-monthly"),first_payment_date+(A1371-1)*VLOOKUP(payment_frequency,periodic_table,2,0),EDATE(first_payment_date,(A1371-1)*VLOOKUP(payment_frequency,periodic_table,2,0)))))</f>
        <v/>
      </c>
      <c r="C1371" s="12" t="str">
        <f t="shared" si="128"/>
        <v/>
      </c>
      <c r="D1371" s="27">
        <f t="shared" si="132"/>
        <v>0</v>
      </c>
      <c r="E1371" s="28"/>
      <c r="F1371" s="12" t="str">
        <f t="shared" si="129"/>
        <v/>
      </c>
      <c r="G1371" s="12" t="str">
        <f t="shared" si="130"/>
        <v/>
      </c>
      <c r="H1371" s="33" t="str">
        <f t="shared" si="131"/>
        <v/>
      </c>
    </row>
    <row r="1372" spans="1:8" x14ac:dyDescent="0.25">
      <c r="A1372" s="9" t="str">
        <f t="shared" si="127"/>
        <v/>
      </c>
      <c r="B1372" s="10" t="str">
        <f>IF($D$10="End of the Period",IF(A1372="","",IF(OR(payment_frequency="Weekly",payment_frequency="Bi-weekly",payment_frequency="Semi-monthly"),first_payment_date+A1372*VLOOKUP(payment_frequency,periodic_table,2,0),EDATE(first_payment_date,A1372*VLOOKUP(payment_frequency,periodic_table,2,0)))),IF(A1372="","",IF(OR(payment_frequency="Weekly",payment_frequency="Bi-weekly",payment_frequency="Semi-monthly"),first_payment_date+(A1372-1)*VLOOKUP(payment_frequency,periodic_table,2,0),EDATE(first_payment_date,(A1372-1)*VLOOKUP(payment_frequency,periodic_table,2,0)))))</f>
        <v/>
      </c>
      <c r="C1372" s="12" t="str">
        <f t="shared" si="128"/>
        <v/>
      </c>
      <c r="D1372" s="27">
        <f t="shared" si="132"/>
        <v>0</v>
      </c>
      <c r="E1372" s="28"/>
      <c r="F1372" s="12" t="str">
        <f t="shared" si="129"/>
        <v/>
      </c>
      <c r="G1372" s="12" t="str">
        <f t="shared" si="130"/>
        <v/>
      </c>
      <c r="H1372" s="33" t="str">
        <f t="shared" si="131"/>
        <v/>
      </c>
    </row>
    <row r="1373" spans="1:8" x14ac:dyDescent="0.25">
      <c r="A1373" s="9" t="str">
        <f t="shared" si="127"/>
        <v/>
      </c>
      <c r="B1373" s="10" t="str">
        <f>IF($D$10="End of the Period",IF(A1373="","",IF(OR(payment_frequency="Weekly",payment_frequency="Bi-weekly",payment_frequency="Semi-monthly"),first_payment_date+A1373*VLOOKUP(payment_frequency,periodic_table,2,0),EDATE(first_payment_date,A1373*VLOOKUP(payment_frequency,periodic_table,2,0)))),IF(A1373="","",IF(OR(payment_frequency="Weekly",payment_frequency="Bi-weekly",payment_frequency="Semi-monthly"),first_payment_date+(A1373-1)*VLOOKUP(payment_frequency,periodic_table,2,0),EDATE(first_payment_date,(A1373-1)*VLOOKUP(payment_frequency,periodic_table,2,0)))))</f>
        <v/>
      </c>
      <c r="C1373" s="12" t="str">
        <f t="shared" si="128"/>
        <v/>
      </c>
      <c r="D1373" s="27">
        <f t="shared" si="132"/>
        <v>0</v>
      </c>
      <c r="E1373" s="28"/>
      <c r="F1373" s="12" t="str">
        <f t="shared" si="129"/>
        <v/>
      </c>
      <c r="G1373" s="12" t="str">
        <f t="shared" si="130"/>
        <v/>
      </c>
      <c r="H1373" s="33" t="str">
        <f t="shared" si="131"/>
        <v/>
      </c>
    </row>
    <row r="1374" spans="1:8" x14ac:dyDescent="0.25">
      <c r="A1374" s="9" t="str">
        <f t="shared" si="127"/>
        <v/>
      </c>
      <c r="B1374" s="10" t="str">
        <f>IF($D$10="End of the Period",IF(A1374="","",IF(OR(payment_frequency="Weekly",payment_frequency="Bi-weekly",payment_frequency="Semi-monthly"),first_payment_date+A1374*VLOOKUP(payment_frequency,periodic_table,2,0),EDATE(first_payment_date,A1374*VLOOKUP(payment_frequency,periodic_table,2,0)))),IF(A1374="","",IF(OR(payment_frequency="Weekly",payment_frequency="Bi-weekly",payment_frequency="Semi-monthly"),first_payment_date+(A1374-1)*VLOOKUP(payment_frequency,periodic_table,2,0),EDATE(first_payment_date,(A1374-1)*VLOOKUP(payment_frequency,periodic_table,2,0)))))</f>
        <v/>
      </c>
      <c r="C1374" s="12" t="str">
        <f t="shared" si="128"/>
        <v/>
      </c>
      <c r="D1374" s="27">
        <f t="shared" si="132"/>
        <v>0</v>
      </c>
      <c r="E1374" s="28"/>
      <c r="F1374" s="12" t="str">
        <f t="shared" si="129"/>
        <v/>
      </c>
      <c r="G1374" s="12" t="str">
        <f t="shared" si="130"/>
        <v/>
      </c>
      <c r="H1374" s="33" t="str">
        <f t="shared" si="131"/>
        <v/>
      </c>
    </row>
    <row r="1375" spans="1:8" x14ac:dyDescent="0.25">
      <c r="A1375" s="9" t="str">
        <f t="shared" si="127"/>
        <v/>
      </c>
      <c r="B1375" s="10" t="str">
        <f>IF($D$10="End of the Period",IF(A1375="","",IF(OR(payment_frequency="Weekly",payment_frequency="Bi-weekly",payment_frequency="Semi-monthly"),first_payment_date+A1375*VLOOKUP(payment_frequency,periodic_table,2,0),EDATE(first_payment_date,A1375*VLOOKUP(payment_frequency,periodic_table,2,0)))),IF(A1375="","",IF(OR(payment_frequency="Weekly",payment_frequency="Bi-weekly",payment_frequency="Semi-monthly"),first_payment_date+(A1375-1)*VLOOKUP(payment_frequency,periodic_table,2,0),EDATE(first_payment_date,(A1375-1)*VLOOKUP(payment_frequency,periodic_table,2,0)))))</f>
        <v/>
      </c>
      <c r="C1375" s="12" t="str">
        <f t="shared" si="128"/>
        <v/>
      </c>
      <c r="D1375" s="27">
        <f t="shared" si="132"/>
        <v>0</v>
      </c>
      <c r="E1375" s="28"/>
      <c r="F1375" s="12" t="str">
        <f t="shared" si="129"/>
        <v/>
      </c>
      <c r="G1375" s="12" t="str">
        <f t="shared" si="130"/>
        <v/>
      </c>
      <c r="H1375" s="33" t="str">
        <f t="shared" si="131"/>
        <v/>
      </c>
    </row>
    <row r="1376" spans="1:8" x14ac:dyDescent="0.25">
      <c r="A1376" s="9" t="str">
        <f t="shared" si="127"/>
        <v/>
      </c>
      <c r="B1376" s="10" t="str">
        <f>IF($D$10="End of the Period",IF(A1376="","",IF(OR(payment_frequency="Weekly",payment_frequency="Bi-weekly",payment_frequency="Semi-monthly"),first_payment_date+A1376*VLOOKUP(payment_frequency,periodic_table,2,0),EDATE(first_payment_date,A1376*VLOOKUP(payment_frequency,periodic_table,2,0)))),IF(A1376="","",IF(OR(payment_frequency="Weekly",payment_frequency="Bi-weekly",payment_frequency="Semi-monthly"),first_payment_date+(A1376-1)*VLOOKUP(payment_frequency,periodic_table,2,0),EDATE(first_payment_date,(A1376-1)*VLOOKUP(payment_frequency,periodic_table,2,0)))))</f>
        <v/>
      </c>
      <c r="C1376" s="12" t="str">
        <f t="shared" si="128"/>
        <v/>
      </c>
      <c r="D1376" s="27">
        <f t="shared" si="132"/>
        <v>0</v>
      </c>
      <c r="E1376" s="28"/>
      <c r="F1376" s="12" t="str">
        <f t="shared" si="129"/>
        <v/>
      </c>
      <c r="G1376" s="12" t="str">
        <f t="shared" si="130"/>
        <v/>
      </c>
      <c r="H1376" s="33" t="str">
        <f t="shared" si="131"/>
        <v/>
      </c>
    </row>
    <row r="1377" spans="1:8" x14ac:dyDescent="0.25">
      <c r="A1377" s="9" t="str">
        <f t="shared" si="127"/>
        <v/>
      </c>
      <c r="B1377" s="10" t="str">
        <f>IF($D$10="End of the Period",IF(A1377="","",IF(OR(payment_frequency="Weekly",payment_frequency="Bi-weekly",payment_frequency="Semi-monthly"),first_payment_date+A1377*VLOOKUP(payment_frequency,periodic_table,2,0),EDATE(first_payment_date,A1377*VLOOKUP(payment_frequency,periodic_table,2,0)))),IF(A1377="","",IF(OR(payment_frequency="Weekly",payment_frequency="Bi-weekly",payment_frequency="Semi-monthly"),first_payment_date+(A1377-1)*VLOOKUP(payment_frequency,periodic_table,2,0),EDATE(first_payment_date,(A1377-1)*VLOOKUP(payment_frequency,periodic_table,2,0)))))</f>
        <v/>
      </c>
      <c r="C1377" s="12" t="str">
        <f t="shared" si="128"/>
        <v/>
      </c>
      <c r="D1377" s="27">
        <f t="shared" si="132"/>
        <v>0</v>
      </c>
      <c r="E1377" s="28"/>
      <c r="F1377" s="12" t="str">
        <f t="shared" si="129"/>
        <v/>
      </c>
      <c r="G1377" s="12" t="str">
        <f t="shared" si="130"/>
        <v/>
      </c>
      <c r="H1377" s="33" t="str">
        <f t="shared" si="131"/>
        <v/>
      </c>
    </row>
    <row r="1378" spans="1:8" x14ac:dyDescent="0.25">
      <c r="A1378" s="9" t="str">
        <f t="shared" si="127"/>
        <v/>
      </c>
      <c r="B1378" s="10" t="str">
        <f>IF($D$10="End of the Period",IF(A1378="","",IF(OR(payment_frequency="Weekly",payment_frequency="Bi-weekly",payment_frequency="Semi-monthly"),first_payment_date+A1378*VLOOKUP(payment_frequency,periodic_table,2,0),EDATE(first_payment_date,A1378*VLOOKUP(payment_frequency,periodic_table,2,0)))),IF(A1378="","",IF(OR(payment_frequency="Weekly",payment_frequency="Bi-weekly",payment_frequency="Semi-monthly"),first_payment_date+(A1378-1)*VLOOKUP(payment_frequency,periodic_table,2,0),EDATE(first_payment_date,(A1378-1)*VLOOKUP(payment_frequency,periodic_table,2,0)))))</f>
        <v/>
      </c>
      <c r="C1378" s="12" t="str">
        <f t="shared" si="128"/>
        <v/>
      </c>
      <c r="D1378" s="27">
        <f t="shared" si="132"/>
        <v>0</v>
      </c>
      <c r="E1378" s="28"/>
      <c r="F1378" s="12" t="str">
        <f t="shared" si="129"/>
        <v/>
      </c>
      <c r="G1378" s="12" t="str">
        <f t="shared" si="130"/>
        <v/>
      </c>
      <c r="H1378" s="33" t="str">
        <f t="shared" si="131"/>
        <v/>
      </c>
    </row>
    <row r="1379" spans="1:8" x14ac:dyDescent="0.25">
      <c r="A1379" s="9" t="str">
        <f t="shared" si="127"/>
        <v/>
      </c>
      <c r="B1379" s="10" t="str">
        <f>IF($D$10="End of the Period",IF(A1379="","",IF(OR(payment_frequency="Weekly",payment_frequency="Bi-weekly",payment_frequency="Semi-monthly"),first_payment_date+A1379*VLOOKUP(payment_frequency,periodic_table,2,0),EDATE(first_payment_date,A1379*VLOOKUP(payment_frequency,periodic_table,2,0)))),IF(A1379="","",IF(OR(payment_frequency="Weekly",payment_frequency="Bi-weekly",payment_frequency="Semi-monthly"),first_payment_date+(A1379-1)*VLOOKUP(payment_frequency,periodic_table,2,0),EDATE(first_payment_date,(A1379-1)*VLOOKUP(payment_frequency,periodic_table,2,0)))))</f>
        <v/>
      </c>
      <c r="C1379" s="12" t="str">
        <f t="shared" si="128"/>
        <v/>
      </c>
      <c r="D1379" s="27">
        <f t="shared" si="132"/>
        <v>0</v>
      </c>
      <c r="E1379" s="28"/>
      <c r="F1379" s="12" t="str">
        <f t="shared" si="129"/>
        <v/>
      </c>
      <c r="G1379" s="12" t="str">
        <f t="shared" si="130"/>
        <v/>
      </c>
      <c r="H1379" s="33" t="str">
        <f t="shared" si="131"/>
        <v/>
      </c>
    </row>
    <row r="1380" spans="1:8" x14ac:dyDescent="0.25">
      <c r="A1380" s="9" t="str">
        <f t="shared" si="127"/>
        <v/>
      </c>
      <c r="B1380" s="10" t="str">
        <f>IF($D$10="End of the Period",IF(A1380="","",IF(OR(payment_frequency="Weekly",payment_frequency="Bi-weekly",payment_frequency="Semi-monthly"),first_payment_date+A1380*VLOOKUP(payment_frequency,periodic_table,2,0),EDATE(first_payment_date,A1380*VLOOKUP(payment_frequency,periodic_table,2,0)))),IF(A1380="","",IF(OR(payment_frequency="Weekly",payment_frequency="Bi-weekly",payment_frequency="Semi-monthly"),first_payment_date+(A1380-1)*VLOOKUP(payment_frequency,periodic_table,2,0),EDATE(first_payment_date,(A1380-1)*VLOOKUP(payment_frequency,periodic_table,2,0)))))</f>
        <v/>
      </c>
      <c r="C1380" s="12" t="str">
        <f t="shared" si="128"/>
        <v/>
      </c>
      <c r="D1380" s="27">
        <f t="shared" si="132"/>
        <v>0</v>
      </c>
      <c r="E1380" s="28"/>
      <c r="F1380" s="12" t="str">
        <f t="shared" si="129"/>
        <v/>
      </c>
      <c r="G1380" s="12" t="str">
        <f t="shared" si="130"/>
        <v/>
      </c>
      <c r="H1380" s="33" t="str">
        <f t="shared" si="131"/>
        <v/>
      </c>
    </row>
    <row r="1381" spans="1:8" x14ac:dyDescent="0.25">
      <c r="A1381" s="9" t="str">
        <f t="shared" si="127"/>
        <v/>
      </c>
      <c r="B1381" s="10" t="str">
        <f>IF($D$10="End of the Period",IF(A1381="","",IF(OR(payment_frequency="Weekly",payment_frequency="Bi-weekly",payment_frequency="Semi-monthly"),first_payment_date+A1381*VLOOKUP(payment_frequency,periodic_table,2,0),EDATE(first_payment_date,A1381*VLOOKUP(payment_frequency,periodic_table,2,0)))),IF(A1381="","",IF(OR(payment_frequency="Weekly",payment_frequency="Bi-weekly",payment_frequency="Semi-monthly"),first_payment_date+(A1381-1)*VLOOKUP(payment_frequency,periodic_table,2,0),EDATE(first_payment_date,(A1381-1)*VLOOKUP(payment_frequency,periodic_table,2,0)))))</f>
        <v/>
      </c>
      <c r="C1381" s="12" t="str">
        <f t="shared" si="128"/>
        <v/>
      </c>
      <c r="D1381" s="27">
        <f t="shared" si="132"/>
        <v>0</v>
      </c>
      <c r="E1381" s="28"/>
      <c r="F1381" s="12" t="str">
        <f t="shared" si="129"/>
        <v/>
      </c>
      <c r="G1381" s="12" t="str">
        <f t="shared" si="130"/>
        <v/>
      </c>
      <c r="H1381" s="33" t="str">
        <f t="shared" si="131"/>
        <v/>
      </c>
    </row>
    <row r="1382" spans="1:8" x14ac:dyDescent="0.25">
      <c r="A1382" s="9" t="str">
        <f t="shared" si="127"/>
        <v/>
      </c>
      <c r="B1382" s="10" t="str">
        <f>IF($D$10="End of the Period",IF(A1382="","",IF(OR(payment_frequency="Weekly",payment_frequency="Bi-weekly",payment_frequency="Semi-monthly"),first_payment_date+A1382*VLOOKUP(payment_frequency,periodic_table,2,0),EDATE(first_payment_date,A1382*VLOOKUP(payment_frequency,periodic_table,2,0)))),IF(A1382="","",IF(OR(payment_frequency="Weekly",payment_frequency="Bi-weekly",payment_frequency="Semi-monthly"),first_payment_date+(A1382-1)*VLOOKUP(payment_frequency,periodic_table,2,0),EDATE(first_payment_date,(A1382-1)*VLOOKUP(payment_frequency,periodic_table,2,0)))))</f>
        <v/>
      </c>
      <c r="C1382" s="12" t="str">
        <f t="shared" si="128"/>
        <v/>
      </c>
      <c r="D1382" s="27">
        <f t="shared" si="132"/>
        <v>0</v>
      </c>
      <c r="E1382" s="28"/>
      <c r="F1382" s="12" t="str">
        <f t="shared" si="129"/>
        <v/>
      </c>
      <c r="G1382" s="12" t="str">
        <f t="shared" si="130"/>
        <v/>
      </c>
      <c r="H1382" s="33" t="str">
        <f t="shared" si="131"/>
        <v/>
      </c>
    </row>
    <row r="1383" spans="1:8" x14ac:dyDescent="0.25">
      <c r="A1383" s="9" t="str">
        <f t="shared" si="127"/>
        <v/>
      </c>
      <c r="B1383" s="10" t="str">
        <f>IF($D$10="End of the Period",IF(A1383="","",IF(OR(payment_frequency="Weekly",payment_frequency="Bi-weekly",payment_frequency="Semi-monthly"),first_payment_date+A1383*VLOOKUP(payment_frequency,periodic_table,2,0),EDATE(first_payment_date,A1383*VLOOKUP(payment_frequency,periodic_table,2,0)))),IF(A1383="","",IF(OR(payment_frequency="Weekly",payment_frequency="Bi-weekly",payment_frequency="Semi-monthly"),first_payment_date+(A1383-1)*VLOOKUP(payment_frequency,periodic_table,2,0),EDATE(first_payment_date,(A1383-1)*VLOOKUP(payment_frequency,periodic_table,2,0)))))</f>
        <v/>
      </c>
      <c r="C1383" s="12" t="str">
        <f t="shared" si="128"/>
        <v/>
      </c>
      <c r="D1383" s="27">
        <f t="shared" si="132"/>
        <v>0</v>
      </c>
      <c r="E1383" s="28"/>
      <c r="F1383" s="12" t="str">
        <f t="shared" si="129"/>
        <v/>
      </c>
      <c r="G1383" s="12" t="str">
        <f t="shared" si="130"/>
        <v/>
      </c>
      <c r="H1383" s="33" t="str">
        <f t="shared" si="131"/>
        <v/>
      </c>
    </row>
    <row r="1384" spans="1:8" x14ac:dyDescent="0.25">
      <c r="A1384" s="9" t="str">
        <f t="shared" si="127"/>
        <v/>
      </c>
      <c r="B1384" s="10" t="str">
        <f>IF($D$10="End of the Period",IF(A1384="","",IF(OR(payment_frequency="Weekly",payment_frequency="Bi-weekly",payment_frequency="Semi-monthly"),first_payment_date+A1384*VLOOKUP(payment_frequency,periodic_table,2,0),EDATE(first_payment_date,A1384*VLOOKUP(payment_frequency,periodic_table,2,0)))),IF(A1384="","",IF(OR(payment_frequency="Weekly",payment_frequency="Bi-weekly",payment_frequency="Semi-monthly"),first_payment_date+(A1384-1)*VLOOKUP(payment_frequency,periodic_table,2,0),EDATE(first_payment_date,(A1384-1)*VLOOKUP(payment_frequency,periodic_table,2,0)))))</f>
        <v/>
      </c>
      <c r="C1384" s="12" t="str">
        <f t="shared" si="128"/>
        <v/>
      </c>
      <c r="D1384" s="27">
        <f t="shared" si="132"/>
        <v>0</v>
      </c>
      <c r="E1384" s="28"/>
      <c r="F1384" s="12" t="str">
        <f t="shared" si="129"/>
        <v/>
      </c>
      <c r="G1384" s="12" t="str">
        <f t="shared" si="130"/>
        <v/>
      </c>
      <c r="H1384" s="33" t="str">
        <f t="shared" si="131"/>
        <v/>
      </c>
    </row>
    <row r="1385" spans="1:8" x14ac:dyDescent="0.25">
      <c r="A1385" s="9" t="str">
        <f t="shared" ref="A1385:A1448" si="133">IFERROR(IF(H1384&lt;=0,"",A1384+1),"")</f>
        <v/>
      </c>
      <c r="B1385" s="10" t="str">
        <f>IF($D$10="End of the Period",IF(A1385="","",IF(OR(payment_frequency="Weekly",payment_frequency="Bi-weekly",payment_frequency="Semi-monthly"),first_payment_date+A1385*VLOOKUP(payment_frequency,periodic_table,2,0),EDATE(first_payment_date,A1385*VLOOKUP(payment_frequency,periodic_table,2,0)))),IF(A1385="","",IF(OR(payment_frequency="Weekly",payment_frequency="Bi-weekly",payment_frequency="Semi-monthly"),first_payment_date+(A1385-1)*VLOOKUP(payment_frequency,periodic_table,2,0),EDATE(first_payment_date,(A1385-1)*VLOOKUP(payment_frequency,periodic_table,2,0)))))</f>
        <v/>
      </c>
      <c r="C1385" s="12" t="str">
        <f t="shared" ref="C1385:C1448" si="134">IF(A1385="","",IF(H1384&lt;payment,H1384*(1+rate),payment))</f>
        <v/>
      </c>
      <c r="D1385" s="27">
        <f t="shared" si="132"/>
        <v>0</v>
      </c>
      <c r="E1385" s="28"/>
      <c r="F1385" s="12" t="str">
        <f t="shared" ref="F1385:F1448" si="135">IF(AND(payment_type=1,A1385=1),0,IF(A1385="","",H1384*rate))</f>
        <v/>
      </c>
      <c r="G1385" s="12" t="str">
        <f t="shared" ref="G1385:G1448" si="136">IF(A1385="","",C1385-F1385+D1385+E1385)</f>
        <v/>
      </c>
      <c r="H1385" s="33" t="str">
        <f t="shared" ref="H1385:H1448" si="137">IFERROR(IF(G1385&lt;=0,"",H1384-G1385),"")</f>
        <v/>
      </c>
    </row>
    <row r="1386" spans="1:8" x14ac:dyDescent="0.25">
      <c r="A1386" s="9" t="str">
        <f t="shared" si="133"/>
        <v/>
      </c>
      <c r="B1386" s="10" t="str">
        <f>IF($D$10="End of the Period",IF(A1386="","",IF(OR(payment_frequency="Weekly",payment_frequency="Bi-weekly",payment_frequency="Semi-monthly"),first_payment_date+A1386*VLOOKUP(payment_frequency,periodic_table,2,0),EDATE(first_payment_date,A1386*VLOOKUP(payment_frequency,periodic_table,2,0)))),IF(A1386="","",IF(OR(payment_frequency="Weekly",payment_frequency="Bi-weekly",payment_frequency="Semi-monthly"),first_payment_date+(A1386-1)*VLOOKUP(payment_frequency,periodic_table,2,0),EDATE(first_payment_date,(A1386-1)*VLOOKUP(payment_frequency,periodic_table,2,0)))))</f>
        <v/>
      </c>
      <c r="C1386" s="12" t="str">
        <f t="shared" si="134"/>
        <v/>
      </c>
      <c r="D1386" s="27">
        <f t="shared" si="132"/>
        <v>0</v>
      </c>
      <c r="E1386" s="28"/>
      <c r="F1386" s="12" t="str">
        <f t="shared" si="135"/>
        <v/>
      </c>
      <c r="G1386" s="12" t="str">
        <f t="shared" si="136"/>
        <v/>
      </c>
      <c r="H1386" s="33" t="str">
        <f t="shared" si="137"/>
        <v/>
      </c>
    </row>
    <row r="1387" spans="1:8" x14ac:dyDescent="0.25">
      <c r="A1387" s="9" t="str">
        <f t="shared" si="133"/>
        <v/>
      </c>
      <c r="B1387" s="10" t="str">
        <f>IF($D$10="End of the Period",IF(A1387="","",IF(OR(payment_frequency="Weekly",payment_frequency="Bi-weekly",payment_frequency="Semi-monthly"),first_payment_date+A1387*VLOOKUP(payment_frequency,periodic_table,2,0),EDATE(first_payment_date,A1387*VLOOKUP(payment_frequency,periodic_table,2,0)))),IF(A1387="","",IF(OR(payment_frequency="Weekly",payment_frequency="Bi-weekly",payment_frequency="Semi-monthly"),first_payment_date+(A1387-1)*VLOOKUP(payment_frequency,periodic_table,2,0),EDATE(first_payment_date,(A1387-1)*VLOOKUP(payment_frequency,periodic_table,2,0)))))</f>
        <v/>
      </c>
      <c r="C1387" s="12" t="str">
        <f t="shared" si="134"/>
        <v/>
      </c>
      <c r="D1387" s="27">
        <f t="shared" si="132"/>
        <v>0</v>
      </c>
      <c r="E1387" s="28"/>
      <c r="F1387" s="12" t="str">
        <f t="shared" si="135"/>
        <v/>
      </c>
      <c r="G1387" s="12" t="str">
        <f t="shared" si="136"/>
        <v/>
      </c>
      <c r="H1387" s="33" t="str">
        <f t="shared" si="137"/>
        <v/>
      </c>
    </row>
    <row r="1388" spans="1:8" x14ac:dyDescent="0.25">
      <c r="A1388" s="9" t="str">
        <f t="shared" si="133"/>
        <v/>
      </c>
      <c r="B1388" s="10" t="str">
        <f>IF($D$10="End of the Period",IF(A1388="","",IF(OR(payment_frequency="Weekly",payment_frequency="Bi-weekly",payment_frequency="Semi-monthly"),first_payment_date+A1388*VLOOKUP(payment_frequency,periodic_table,2,0),EDATE(first_payment_date,A1388*VLOOKUP(payment_frequency,periodic_table,2,0)))),IF(A1388="","",IF(OR(payment_frequency="Weekly",payment_frequency="Bi-weekly",payment_frequency="Semi-monthly"),first_payment_date+(A1388-1)*VLOOKUP(payment_frequency,periodic_table,2,0),EDATE(first_payment_date,(A1388-1)*VLOOKUP(payment_frequency,periodic_table,2,0)))))</f>
        <v/>
      </c>
      <c r="C1388" s="12" t="str">
        <f t="shared" si="134"/>
        <v/>
      </c>
      <c r="D1388" s="27">
        <f t="shared" si="132"/>
        <v>0</v>
      </c>
      <c r="E1388" s="28"/>
      <c r="F1388" s="12" t="str">
        <f t="shared" si="135"/>
        <v/>
      </c>
      <c r="G1388" s="12" t="str">
        <f t="shared" si="136"/>
        <v/>
      </c>
      <c r="H1388" s="33" t="str">
        <f t="shared" si="137"/>
        <v/>
      </c>
    </row>
    <row r="1389" spans="1:8" x14ac:dyDescent="0.25">
      <c r="A1389" s="9" t="str">
        <f t="shared" si="133"/>
        <v/>
      </c>
      <c r="B1389" s="10" t="str">
        <f>IF($D$10="End of the Period",IF(A1389="","",IF(OR(payment_frequency="Weekly",payment_frequency="Bi-weekly",payment_frequency="Semi-monthly"),first_payment_date+A1389*VLOOKUP(payment_frequency,periodic_table,2,0),EDATE(first_payment_date,A1389*VLOOKUP(payment_frequency,periodic_table,2,0)))),IF(A1389="","",IF(OR(payment_frequency="Weekly",payment_frequency="Bi-weekly",payment_frequency="Semi-monthly"),first_payment_date+(A1389-1)*VLOOKUP(payment_frequency,periodic_table,2,0),EDATE(first_payment_date,(A1389-1)*VLOOKUP(payment_frequency,periodic_table,2,0)))))</f>
        <v/>
      </c>
      <c r="C1389" s="12" t="str">
        <f t="shared" si="134"/>
        <v/>
      </c>
      <c r="D1389" s="27">
        <f t="shared" si="132"/>
        <v>0</v>
      </c>
      <c r="E1389" s="28"/>
      <c r="F1389" s="12" t="str">
        <f t="shared" si="135"/>
        <v/>
      </c>
      <c r="G1389" s="12" t="str">
        <f t="shared" si="136"/>
        <v/>
      </c>
      <c r="H1389" s="33" t="str">
        <f t="shared" si="137"/>
        <v/>
      </c>
    </row>
    <row r="1390" spans="1:8" x14ac:dyDescent="0.25">
      <c r="A1390" s="9" t="str">
        <f t="shared" si="133"/>
        <v/>
      </c>
      <c r="B1390" s="10" t="str">
        <f>IF($D$10="End of the Period",IF(A1390="","",IF(OR(payment_frequency="Weekly",payment_frequency="Bi-weekly",payment_frequency="Semi-monthly"),first_payment_date+A1390*VLOOKUP(payment_frequency,periodic_table,2,0),EDATE(first_payment_date,A1390*VLOOKUP(payment_frequency,periodic_table,2,0)))),IF(A1390="","",IF(OR(payment_frequency="Weekly",payment_frequency="Bi-weekly",payment_frequency="Semi-monthly"),first_payment_date+(A1390-1)*VLOOKUP(payment_frequency,periodic_table,2,0),EDATE(first_payment_date,(A1390-1)*VLOOKUP(payment_frequency,periodic_table,2,0)))))</f>
        <v/>
      </c>
      <c r="C1390" s="12" t="str">
        <f t="shared" si="134"/>
        <v/>
      </c>
      <c r="D1390" s="27">
        <f t="shared" si="132"/>
        <v>0</v>
      </c>
      <c r="E1390" s="28"/>
      <c r="F1390" s="12" t="str">
        <f t="shared" si="135"/>
        <v/>
      </c>
      <c r="G1390" s="12" t="str">
        <f t="shared" si="136"/>
        <v/>
      </c>
      <c r="H1390" s="33" t="str">
        <f t="shared" si="137"/>
        <v/>
      </c>
    </row>
    <row r="1391" spans="1:8" x14ac:dyDescent="0.25">
      <c r="A1391" s="9" t="str">
        <f t="shared" si="133"/>
        <v/>
      </c>
      <c r="B1391" s="10" t="str">
        <f>IF($D$10="End of the Period",IF(A1391="","",IF(OR(payment_frequency="Weekly",payment_frequency="Bi-weekly",payment_frequency="Semi-monthly"),first_payment_date+A1391*VLOOKUP(payment_frequency,periodic_table,2,0),EDATE(first_payment_date,A1391*VLOOKUP(payment_frequency,periodic_table,2,0)))),IF(A1391="","",IF(OR(payment_frequency="Weekly",payment_frequency="Bi-weekly",payment_frequency="Semi-monthly"),first_payment_date+(A1391-1)*VLOOKUP(payment_frequency,periodic_table,2,0),EDATE(first_payment_date,(A1391-1)*VLOOKUP(payment_frequency,periodic_table,2,0)))))</f>
        <v/>
      </c>
      <c r="C1391" s="12" t="str">
        <f t="shared" si="134"/>
        <v/>
      </c>
      <c r="D1391" s="27">
        <f t="shared" si="132"/>
        <v>0</v>
      </c>
      <c r="E1391" s="28"/>
      <c r="F1391" s="12" t="str">
        <f t="shared" si="135"/>
        <v/>
      </c>
      <c r="G1391" s="12" t="str">
        <f t="shared" si="136"/>
        <v/>
      </c>
      <c r="H1391" s="33" t="str">
        <f t="shared" si="137"/>
        <v/>
      </c>
    </row>
    <row r="1392" spans="1:8" x14ac:dyDescent="0.25">
      <c r="A1392" s="9" t="str">
        <f t="shared" si="133"/>
        <v/>
      </c>
      <c r="B1392" s="10" t="str">
        <f>IF($D$10="End of the Period",IF(A1392="","",IF(OR(payment_frequency="Weekly",payment_frequency="Bi-weekly",payment_frequency="Semi-monthly"),first_payment_date+A1392*VLOOKUP(payment_frequency,periodic_table,2,0),EDATE(first_payment_date,A1392*VLOOKUP(payment_frequency,periodic_table,2,0)))),IF(A1392="","",IF(OR(payment_frequency="Weekly",payment_frequency="Bi-weekly",payment_frequency="Semi-monthly"),first_payment_date+(A1392-1)*VLOOKUP(payment_frequency,periodic_table,2,0),EDATE(first_payment_date,(A1392-1)*VLOOKUP(payment_frequency,periodic_table,2,0)))))</f>
        <v/>
      </c>
      <c r="C1392" s="12" t="str">
        <f t="shared" si="134"/>
        <v/>
      </c>
      <c r="D1392" s="27">
        <f t="shared" si="132"/>
        <v>0</v>
      </c>
      <c r="E1392" s="28"/>
      <c r="F1392" s="12" t="str">
        <f t="shared" si="135"/>
        <v/>
      </c>
      <c r="G1392" s="12" t="str">
        <f t="shared" si="136"/>
        <v/>
      </c>
      <c r="H1392" s="33" t="str">
        <f t="shared" si="137"/>
        <v/>
      </c>
    </row>
    <row r="1393" spans="1:8" x14ac:dyDescent="0.25">
      <c r="A1393" s="9" t="str">
        <f t="shared" si="133"/>
        <v/>
      </c>
      <c r="B1393" s="10" t="str">
        <f>IF($D$10="End of the Period",IF(A1393="","",IF(OR(payment_frequency="Weekly",payment_frequency="Bi-weekly",payment_frequency="Semi-monthly"),first_payment_date+A1393*VLOOKUP(payment_frequency,periodic_table,2,0),EDATE(first_payment_date,A1393*VLOOKUP(payment_frequency,periodic_table,2,0)))),IF(A1393="","",IF(OR(payment_frequency="Weekly",payment_frequency="Bi-weekly",payment_frequency="Semi-monthly"),first_payment_date+(A1393-1)*VLOOKUP(payment_frequency,periodic_table,2,0),EDATE(first_payment_date,(A1393-1)*VLOOKUP(payment_frequency,periodic_table,2,0)))))</f>
        <v/>
      </c>
      <c r="C1393" s="12" t="str">
        <f t="shared" si="134"/>
        <v/>
      </c>
      <c r="D1393" s="27">
        <f t="shared" si="132"/>
        <v>0</v>
      </c>
      <c r="E1393" s="28"/>
      <c r="F1393" s="12" t="str">
        <f t="shared" si="135"/>
        <v/>
      </c>
      <c r="G1393" s="12" t="str">
        <f t="shared" si="136"/>
        <v/>
      </c>
      <c r="H1393" s="33" t="str">
        <f t="shared" si="137"/>
        <v/>
      </c>
    </row>
    <row r="1394" spans="1:8" x14ac:dyDescent="0.25">
      <c r="A1394" s="9" t="str">
        <f t="shared" si="133"/>
        <v/>
      </c>
      <c r="B1394" s="10" t="str">
        <f>IF($D$10="End of the Period",IF(A1394="","",IF(OR(payment_frequency="Weekly",payment_frequency="Bi-weekly",payment_frequency="Semi-monthly"),first_payment_date+A1394*VLOOKUP(payment_frequency,periodic_table,2,0),EDATE(first_payment_date,A1394*VLOOKUP(payment_frequency,periodic_table,2,0)))),IF(A1394="","",IF(OR(payment_frequency="Weekly",payment_frequency="Bi-weekly",payment_frequency="Semi-monthly"),first_payment_date+(A1394-1)*VLOOKUP(payment_frequency,periodic_table,2,0),EDATE(first_payment_date,(A1394-1)*VLOOKUP(payment_frequency,periodic_table,2,0)))))</f>
        <v/>
      </c>
      <c r="C1394" s="12" t="str">
        <f t="shared" si="134"/>
        <v/>
      </c>
      <c r="D1394" s="27">
        <f t="shared" si="132"/>
        <v>0</v>
      </c>
      <c r="E1394" s="28"/>
      <c r="F1394" s="12" t="str">
        <f t="shared" si="135"/>
        <v/>
      </c>
      <c r="G1394" s="12" t="str">
        <f t="shared" si="136"/>
        <v/>
      </c>
      <c r="H1394" s="33" t="str">
        <f t="shared" si="137"/>
        <v/>
      </c>
    </row>
    <row r="1395" spans="1:8" x14ac:dyDescent="0.25">
      <c r="A1395" s="9" t="str">
        <f t="shared" si="133"/>
        <v/>
      </c>
      <c r="B1395" s="10" t="str">
        <f>IF($D$10="End of the Period",IF(A1395="","",IF(OR(payment_frequency="Weekly",payment_frequency="Bi-weekly",payment_frequency="Semi-monthly"),first_payment_date+A1395*VLOOKUP(payment_frequency,periodic_table,2,0),EDATE(first_payment_date,A1395*VLOOKUP(payment_frequency,periodic_table,2,0)))),IF(A1395="","",IF(OR(payment_frequency="Weekly",payment_frequency="Bi-weekly",payment_frequency="Semi-monthly"),first_payment_date+(A1395-1)*VLOOKUP(payment_frequency,periodic_table,2,0),EDATE(first_payment_date,(A1395-1)*VLOOKUP(payment_frequency,periodic_table,2,0)))))</f>
        <v/>
      </c>
      <c r="C1395" s="12" t="str">
        <f t="shared" si="134"/>
        <v/>
      </c>
      <c r="D1395" s="27">
        <f t="shared" si="132"/>
        <v>0</v>
      </c>
      <c r="E1395" s="28"/>
      <c r="F1395" s="12" t="str">
        <f t="shared" si="135"/>
        <v/>
      </c>
      <c r="G1395" s="12" t="str">
        <f t="shared" si="136"/>
        <v/>
      </c>
      <c r="H1395" s="33" t="str">
        <f t="shared" si="137"/>
        <v/>
      </c>
    </row>
    <row r="1396" spans="1:8" x14ac:dyDescent="0.25">
      <c r="A1396" s="9" t="str">
        <f t="shared" si="133"/>
        <v/>
      </c>
      <c r="B1396" s="10" t="str">
        <f>IF($D$10="End of the Period",IF(A1396="","",IF(OR(payment_frequency="Weekly",payment_frequency="Bi-weekly",payment_frequency="Semi-monthly"),first_payment_date+A1396*VLOOKUP(payment_frequency,periodic_table,2,0),EDATE(first_payment_date,A1396*VLOOKUP(payment_frequency,periodic_table,2,0)))),IF(A1396="","",IF(OR(payment_frequency="Weekly",payment_frequency="Bi-weekly",payment_frequency="Semi-monthly"),first_payment_date+(A1396-1)*VLOOKUP(payment_frequency,periodic_table,2,0),EDATE(first_payment_date,(A1396-1)*VLOOKUP(payment_frequency,periodic_table,2,0)))))</f>
        <v/>
      </c>
      <c r="C1396" s="12" t="str">
        <f t="shared" si="134"/>
        <v/>
      </c>
      <c r="D1396" s="27">
        <f t="shared" si="132"/>
        <v>0</v>
      </c>
      <c r="E1396" s="28"/>
      <c r="F1396" s="12" t="str">
        <f t="shared" si="135"/>
        <v/>
      </c>
      <c r="G1396" s="12" t="str">
        <f t="shared" si="136"/>
        <v/>
      </c>
      <c r="H1396" s="33" t="str">
        <f t="shared" si="137"/>
        <v/>
      </c>
    </row>
    <row r="1397" spans="1:8" x14ac:dyDescent="0.25">
      <c r="A1397" s="9" t="str">
        <f t="shared" si="133"/>
        <v/>
      </c>
      <c r="B1397" s="10" t="str">
        <f>IF($D$10="End of the Period",IF(A1397="","",IF(OR(payment_frequency="Weekly",payment_frequency="Bi-weekly",payment_frequency="Semi-monthly"),first_payment_date+A1397*VLOOKUP(payment_frequency,periodic_table,2,0),EDATE(first_payment_date,A1397*VLOOKUP(payment_frequency,periodic_table,2,0)))),IF(A1397="","",IF(OR(payment_frequency="Weekly",payment_frequency="Bi-weekly",payment_frequency="Semi-monthly"),first_payment_date+(A1397-1)*VLOOKUP(payment_frequency,periodic_table,2,0),EDATE(first_payment_date,(A1397-1)*VLOOKUP(payment_frequency,periodic_table,2,0)))))</f>
        <v/>
      </c>
      <c r="C1397" s="12" t="str">
        <f t="shared" si="134"/>
        <v/>
      </c>
      <c r="D1397" s="27">
        <f t="shared" si="132"/>
        <v>0</v>
      </c>
      <c r="E1397" s="28"/>
      <c r="F1397" s="12" t="str">
        <f t="shared" si="135"/>
        <v/>
      </c>
      <c r="G1397" s="12" t="str">
        <f t="shared" si="136"/>
        <v/>
      </c>
      <c r="H1397" s="33" t="str">
        <f t="shared" si="137"/>
        <v/>
      </c>
    </row>
    <row r="1398" spans="1:8" x14ac:dyDescent="0.25">
      <c r="A1398" s="9" t="str">
        <f t="shared" si="133"/>
        <v/>
      </c>
      <c r="B1398" s="10" t="str">
        <f>IF($D$10="End of the Period",IF(A1398="","",IF(OR(payment_frequency="Weekly",payment_frequency="Bi-weekly",payment_frequency="Semi-monthly"),first_payment_date+A1398*VLOOKUP(payment_frequency,periodic_table,2,0),EDATE(first_payment_date,A1398*VLOOKUP(payment_frequency,periodic_table,2,0)))),IF(A1398="","",IF(OR(payment_frequency="Weekly",payment_frequency="Bi-weekly",payment_frequency="Semi-monthly"),first_payment_date+(A1398-1)*VLOOKUP(payment_frequency,periodic_table,2,0),EDATE(first_payment_date,(A1398-1)*VLOOKUP(payment_frequency,periodic_table,2,0)))))</f>
        <v/>
      </c>
      <c r="C1398" s="12" t="str">
        <f t="shared" si="134"/>
        <v/>
      </c>
      <c r="D1398" s="27">
        <f t="shared" si="132"/>
        <v>0</v>
      </c>
      <c r="E1398" s="28"/>
      <c r="F1398" s="12" t="str">
        <f t="shared" si="135"/>
        <v/>
      </c>
      <c r="G1398" s="12" t="str">
        <f t="shared" si="136"/>
        <v/>
      </c>
      <c r="H1398" s="33" t="str">
        <f t="shared" si="137"/>
        <v/>
      </c>
    </row>
    <row r="1399" spans="1:8" x14ac:dyDescent="0.25">
      <c r="A1399" s="9" t="str">
        <f t="shared" si="133"/>
        <v/>
      </c>
      <c r="B1399" s="10" t="str">
        <f>IF($D$10="End of the Period",IF(A1399="","",IF(OR(payment_frequency="Weekly",payment_frequency="Bi-weekly",payment_frequency="Semi-monthly"),first_payment_date+A1399*VLOOKUP(payment_frequency,periodic_table,2,0),EDATE(first_payment_date,A1399*VLOOKUP(payment_frequency,periodic_table,2,0)))),IF(A1399="","",IF(OR(payment_frequency="Weekly",payment_frequency="Bi-weekly",payment_frequency="Semi-monthly"),first_payment_date+(A1399-1)*VLOOKUP(payment_frequency,periodic_table,2,0),EDATE(first_payment_date,(A1399-1)*VLOOKUP(payment_frequency,periodic_table,2,0)))))</f>
        <v/>
      </c>
      <c r="C1399" s="12" t="str">
        <f t="shared" si="134"/>
        <v/>
      </c>
      <c r="D1399" s="27">
        <f t="shared" si="132"/>
        <v>0</v>
      </c>
      <c r="E1399" s="28"/>
      <c r="F1399" s="12" t="str">
        <f t="shared" si="135"/>
        <v/>
      </c>
      <c r="G1399" s="12" t="str">
        <f t="shared" si="136"/>
        <v/>
      </c>
      <c r="H1399" s="33" t="str">
        <f t="shared" si="137"/>
        <v/>
      </c>
    </row>
    <row r="1400" spans="1:8" x14ac:dyDescent="0.25">
      <c r="A1400" s="9" t="str">
        <f t="shared" si="133"/>
        <v/>
      </c>
      <c r="B1400" s="10" t="str">
        <f>IF($D$10="End of the Period",IF(A1400="","",IF(OR(payment_frequency="Weekly",payment_frequency="Bi-weekly",payment_frequency="Semi-monthly"),first_payment_date+A1400*VLOOKUP(payment_frequency,periodic_table,2,0),EDATE(first_payment_date,A1400*VLOOKUP(payment_frequency,periodic_table,2,0)))),IF(A1400="","",IF(OR(payment_frequency="Weekly",payment_frequency="Bi-weekly",payment_frequency="Semi-monthly"),first_payment_date+(A1400-1)*VLOOKUP(payment_frequency,periodic_table,2,0),EDATE(first_payment_date,(A1400-1)*VLOOKUP(payment_frequency,periodic_table,2,0)))))</f>
        <v/>
      </c>
      <c r="C1400" s="12" t="str">
        <f t="shared" si="134"/>
        <v/>
      </c>
      <c r="D1400" s="27">
        <f t="shared" si="132"/>
        <v>0</v>
      </c>
      <c r="E1400" s="28"/>
      <c r="F1400" s="12" t="str">
        <f t="shared" si="135"/>
        <v/>
      </c>
      <c r="G1400" s="12" t="str">
        <f t="shared" si="136"/>
        <v/>
      </c>
      <c r="H1400" s="33" t="str">
        <f t="shared" si="137"/>
        <v/>
      </c>
    </row>
    <row r="1401" spans="1:8" x14ac:dyDescent="0.25">
      <c r="A1401" s="9" t="str">
        <f t="shared" si="133"/>
        <v/>
      </c>
      <c r="B1401" s="10" t="str">
        <f>IF($D$10="End of the Period",IF(A1401="","",IF(OR(payment_frequency="Weekly",payment_frequency="Bi-weekly",payment_frequency="Semi-monthly"),first_payment_date+A1401*VLOOKUP(payment_frequency,periodic_table,2,0),EDATE(first_payment_date,A1401*VLOOKUP(payment_frequency,periodic_table,2,0)))),IF(A1401="","",IF(OR(payment_frequency="Weekly",payment_frequency="Bi-weekly",payment_frequency="Semi-monthly"),first_payment_date+(A1401-1)*VLOOKUP(payment_frequency,periodic_table,2,0),EDATE(first_payment_date,(A1401-1)*VLOOKUP(payment_frequency,periodic_table,2,0)))))</f>
        <v/>
      </c>
      <c r="C1401" s="12" t="str">
        <f t="shared" si="134"/>
        <v/>
      </c>
      <c r="D1401" s="27">
        <f t="shared" si="132"/>
        <v>0</v>
      </c>
      <c r="E1401" s="28"/>
      <c r="F1401" s="12" t="str">
        <f t="shared" si="135"/>
        <v/>
      </c>
      <c r="G1401" s="12" t="str">
        <f t="shared" si="136"/>
        <v/>
      </c>
      <c r="H1401" s="33" t="str">
        <f t="shared" si="137"/>
        <v/>
      </c>
    </row>
    <row r="1402" spans="1:8" x14ac:dyDescent="0.25">
      <c r="A1402" s="9" t="str">
        <f t="shared" si="133"/>
        <v/>
      </c>
      <c r="B1402" s="10" t="str">
        <f>IF($D$10="End of the Period",IF(A1402="","",IF(OR(payment_frequency="Weekly",payment_frequency="Bi-weekly",payment_frequency="Semi-monthly"),first_payment_date+A1402*VLOOKUP(payment_frequency,periodic_table,2,0),EDATE(first_payment_date,A1402*VLOOKUP(payment_frequency,periodic_table,2,0)))),IF(A1402="","",IF(OR(payment_frequency="Weekly",payment_frequency="Bi-weekly",payment_frequency="Semi-monthly"),first_payment_date+(A1402-1)*VLOOKUP(payment_frequency,periodic_table,2,0),EDATE(first_payment_date,(A1402-1)*VLOOKUP(payment_frequency,periodic_table,2,0)))))</f>
        <v/>
      </c>
      <c r="C1402" s="12" t="str">
        <f t="shared" si="134"/>
        <v/>
      </c>
      <c r="D1402" s="27">
        <f t="shared" si="132"/>
        <v>0</v>
      </c>
      <c r="E1402" s="28"/>
      <c r="F1402" s="12" t="str">
        <f t="shared" si="135"/>
        <v/>
      </c>
      <c r="G1402" s="12" t="str">
        <f t="shared" si="136"/>
        <v/>
      </c>
      <c r="H1402" s="33" t="str">
        <f t="shared" si="137"/>
        <v/>
      </c>
    </row>
    <row r="1403" spans="1:8" x14ac:dyDescent="0.25">
      <c r="A1403" s="9" t="str">
        <f t="shared" si="133"/>
        <v/>
      </c>
      <c r="B1403" s="10" t="str">
        <f>IF($D$10="End of the Period",IF(A1403="","",IF(OR(payment_frequency="Weekly",payment_frequency="Bi-weekly",payment_frequency="Semi-monthly"),first_payment_date+A1403*VLOOKUP(payment_frequency,periodic_table,2,0),EDATE(first_payment_date,A1403*VLOOKUP(payment_frequency,periodic_table,2,0)))),IF(A1403="","",IF(OR(payment_frequency="Weekly",payment_frequency="Bi-weekly",payment_frequency="Semi-monthly"),first_payment_date+(A1403-1)*VLOOKUP(payment_frequency,periodic_table,2,0),EDATE(first_payment_date,(A1403-1)*VLOOKUP(payment_frequency,periodic_table,2,0)))))</f>
        <v/>
      </c>
      <c r="C1403" s="12" t="str">
        <f t="shared" si="134"/>
        <v/>
      </c>
      <c r="D1403" s="27">
        <f t="shared" si="132"/>
        <v>0</v>
      </c>
      <c r="E1403" s="28"/>
      <c r="F1403" s="12" t="str">
        <f t="shared" si="135"/>
        <v/>
      </c>
      <c r="G1403" s="12" t="str">
        <f t="shared" si="136"/>
        <v/>
      </c>
      <c r="H1403" s="33" t="str">
        <f t="shared" si="137"/>
        <v/>
      </c>
    </row>
    <row r="1404" spans="1:8" x14ac:dyDescent="0.25">
      <c r="A1404" s="9" t="str">
        <f t="shared" si="133"/>
        <v/>
      </c>
      <c r="B1404" s="10" t="str">
        <f>IF($D$10="End of the Period",IF(A1404="","",IF(OR(payment_frequency="Weekly",payment_frequency="Bi-weekly",payment_frequency="Semi-monthly"),first_payment_date+A1404*VLOOKUP(payment_frequency,periodic_table,2,0),EDATE(first_payment_date,A1404*VLOOKUP(payment_frequency,periodic_table,2,0)))),IF(A1404="","",IF(OR(payment_frequency="Weekly",payment_frequency="Bi-weekly",payment_frequency="Semi-monthly"),first_payment_date+(A1404-1)*VLOOKUP(payment_frequency,periodic_table,2,0),EDATE(first_payment_date,(A1404-1)*VLOOKUP(payment_frequency,periodic_table,2,0)))))</f>
        <v/>
      </c>
      <c r="C1404" s="12" t="str">
        <f t="shared" si="134"/>
        <v/>
      </c>
      <c r="D1404" s="27">
        <f t="shared" si="132"/>
        <v>0</v>
      </c>
      <c r="E1404" s="28"/>
      <c r="F1404" s="12" t="str">
        <f t="shared" si="135"/>
        <v/>
      </c>
      <c r="G1404" s="12" t="str">
        <f t="shared" si="136"/>
        <v/>
      </c>
      <c r="H1404" s="33" t="str">
        <f t="shared" si="137"/>
        <v/>
      </c>
    </row>
    <row r="1405" spans="1:8" x14ac:dyDescent="0.25">
      <c r="A1405" s="9" t="str">
        <f t="shared" si="133"/>
        <v/>
      </c>
      <c r="B1405" s="10" t="str">
        <f>IF($D$10="End of the Period",IF(A1405="","",IF(OR(payment_frequency="Weekly",payment_frequency="Bi-weekly",payment_frequency="Semi-monthly"),first_payment_date+A1405*VLOOKUP(payment_frequency,periodic_table,2,0),EDATE(first_payment_date,A1405*VLOOKUP(payment_frequency,periodic_table,2,0)))),IF(A1405="","",IF(OR(payment_frequency="Weekly",payment_frequency="Bi-weekly",payment_frequency="Semi-monthly"),first_payment_date+(A1405-1)*VLOOKUP(payment_frequency,periodic_table,2,0),EDATE(first_payment_date,(A1405-1)*VLOOKUP(payment_frequency,periodic_table,2,0)))))</f>
        <v/>
      </c>
      <c r="C1405" s="12" t="str">
        <f t="shared" si="134"/>
        <v/>
      </c>
      <c r="D1405" s="27">
        <f t="shared" si="132"/>
        <v>0</v>
      </c>
      <c r="E1405" s="28"/>
      <c r="F1405" s="12" t="str">
        <f t="shared" si="135"/>
        <v/>
      </c>
      <c r="G1405" s="12" t="str">
        <f t="shared" si="136"/>
        <v/>
      </c>
      <c r="H1405" s="33" t="str">
        <f t="shared" si="137"/>
        <v/>
      </c>
    </row>
    <row r="1406" spans="1:8" x14ac:dyDescent="0.25">
      <c r="A1406" s="9" t="str">
        <f t="shared" si="133"/>
        <v/>
      </c>
      <c r="B1406" s="10" t="str">
        <f>IF($D$10="End of the Period",IF(A1406="","",IF(OR(payment_frequency="Weekly",payment_frequency="Bi-weekly",payment_frequency="Semi-monthly"),first_payment_date+A1406*VLOOKUP(payment_frequency,periodic_table,2,0),EDATE(first_payment_date,A1406*VLOOKUP(payment_frequency,periodic_table,2,0)))),IF(A1406="","",IF(OR(payment_frequency="Weekly",payment_frequency="Bi-weekly",payment_frequency="Semi-monthly"),first_payment_date+(A1406-1)*VLOOKUP(payment_frequency,periodic_table,2,0),EDATE(first_payment_date,(A1406-1)*VLOOKUP(payment_frequency,periodic_table,2,0)))))</f>
        <v/>
      </c>
      <c r="C1406" s="12" t="str">
        <f t="shared" si="134"/>
        <v/>
      </c>
      <c r="D1406" s="27">
        <f t="shared" si="132"/>
        <v>0</v>
      </c>
      <c r="E1406" s="28"/>
      <c r="F1406" s="12" t="str">
        <f t="shared" si="135"/>
        <v/>
      </c>
      <c r="G1406" s="12" t="str">
        <f t="shared" si="136"/>
        <v/>
      </c>
      <c r="H1406" s="33" t="str">
        <f t="shared" si="137"/>
        <v/>
      </c>
    </row>
    <row r="1407" spans="1:8" x14ac:dyDescent="0.25">
      <c r="A1407" s="9" t="str">
        <f t="shared" si="133"/>
        <v/>
      </c>
      <c r="B1407" s="10" t="str">
        <f>IF($D$10="End of the Period",IF(A1407="","",IF(OR(payment_frequency="Weekly",payment_frequency="Bi-weekly",payment_frequency="Semi-monthly"),first_payment_date+A1407*VLOOKUP(payment_frequency,periodic_table,2,0),EDATE(first_payment_date,A1407*VLOOKUP(payment_frequency,periodic_table,2,0)))),IF(A1407="","",IF(OR(payment_frequency="Weekly",payment_frequency="Bi-weekly",payment_frequency="Semi-monthly"),first_payment_date+(A1407-1)*VLOOKUP(payment_frequency,periodic_table,2,0),EDATE(first_payment_date,(A1407-1)*VLOOKUP(payment_frequency,periodic_table,2,0)))))</f>
        <v/>
      </c>
      <c r="C1407" s="12" t="str">
        <f t="shared" si="134"/>
        <v/>
      </c>
      <c r="D1407" s="27">
        <f t="shared" si="132"/>
        <v>0</v>
      </c>
      <c r="E1407" s="28"/>
      <c r="F1407" s="12" t="str">
        <f t="shared" si="135"/>
        <v/>
      </c>
      <c r="G1407" s="12" t="str">
        <f t="shared" si="136"/>
        <v/>
      </c>
      <c r="H1407" s="33" t="str">
        <f t="shared" si="137"/>
        <v/>
      </c>
    </row>
    <row r="1408" spans="1:8" x14ac:dyDescent="0.25">
      <c r="A1408" s="9" t="str">
        <f t="shared" si="133"/>
        <v/>
      </c>
      <c r="B1408" s="10" t="str">
        <f>IF($D$10="End of the Period",IF(A1408="","",IF(OR(payment_frequency="Weekly",payment_frequency="Bi-weekly",payment_frequency="Semi-monthly"),first_payment_date+A1408*VLOOKUP(payment_frequency,periodic_table,2,0),EDATE(first_payment_date,A1408*VLOOKUP(payment_frequency,periodic_table,2,0)))),IF(A1408="","",IF(OR(payment_frequency="Weekly",payment_frequency="Bi-weekly",payment_frequency="Semi-monthly"),first_payment_date+(A1408-1)*VLOOKUP(payment_frequency,periodic_table,2,0),EDATE(first_payment_date,(A1408-1)*VLOOKUP(payment_frequency,periodic_table,2,0)))))</f>
        <v/>
      </c>
      <c r="C1408" s="12" t="str">
        <f t="shared" si="134"/>
        <v/>
      </c>
      <c r="D1408" s="27">
        <f t="shared" si="132"/>
        <v>0</v>
      </c>
      <c r="E1408" s="28"/>
      <c r="F1408" s="12" t="str">
        <f t="shared" si="135"/>
        <v/>
      </c>
      <c r="G1408" s="12" t="str">
        <f t="shared" si="136"/>
        <v/>
      </c>
      <c r="H1408" s="33" t="str">
        <f t="shared" si="137"/>
        <v/>
      </c>
    </row>
    <row r="1409" spans="1:8" x14ac:dyDescent="0.25">
      <c r="A1409" s="9" t="str">
        <f t="shared" si="133"/>
        <v/>
      </c>
      <c r="B1409" s="10" t="str">
        <f>IF($D$10="End of the Period",IF(A1409="","",IF(OR(payment_frequency="Weekly",payment_frequency="Bi-weekly",payment_frequency="Semi-monthly"),first_payment_date+A1409*VLOOKUP(payment_frequency,periodic_table,2,0),EDATE(first_payment_date,A1409*VLOOKUP(payment_frequency,periodic_table,2,0)))),IF(A1409="","",IF(OR(payment_frequency="Weekly",payment_frequency="Bi-weekly",payment_frequency="Semi-monthly"),first_payment_date+(A1409-1)*VLOOKUP(payment_frequency,periodic_table,2,0),EDATE(first_payment_date,(A1409-1)*VLOOKUP(payment_frequency,periodic_table,2,0)))))</f>
        <v/>
      </c>
      <c r="C1409" s="12" t="str">
        <f t="shared" si="134"/>
        <v/>
      </c>
      <c r="D1409" s="27">
        <f t="shared" si="132"/>
        <v>0</v>
      </c>
      <c r="E1409" s="28"/>
      <c r="F1409" s="12" t="str">
        <f t="shared" si="135"/>
        <v/>
      </c>
      <c r="G1409" s="12" t="str">
        <f t="shared" si="136"/>
        <v/>
      </c>
      <c r="H1409" s="33" t="str">
        <f t="shared" si="137"/>
        <v/>
      </c>
    </row>
    <row r="1410" spans="1:8" x14ac:dyDescent="0.25">
      <c r="A1410" s="9" t="str">
        <f t="shared" si="133"/>
        <v/>
      </c>
      <c r="B1410" s="10" t="str">
        <f>IF($D$10="End of the Period",IF(A1410="","",IF(OR(payment_frequency="Weekly",payment_frequency="Bi-weekly",payment_frequency="Semi-monthly"),first_payment_date+A1410*VLOOKUP(payment_frequency,periodic_table,2,0),EDATE(first_payment_date,A1410*VLOOKUP(payment_frequency,periodic_table,2,0)))),IF(A1410="","",IF(OR(payment_frequency="Weekly",payment_frequency="Bi-weekly",payment_frequency="Semi-monthly"),first_payment_date+(A1410-1)*VLOOKUP(payment_frequency,periodic_table,2,0),EDATE(first_payment_date,(A1410-1)*VLOOKUP(payment_frequency,periodic_table,2,0)))))</f>
        <v/>
      </c>
      <c r="C1410" s="12" t="str">
        <f t="shared" si="134"/>
        <v/>
      </c>
      <c r="D1410" s="27">
        <f t="shared" si="132"/>
        <v>0</v>
      </c>
      <c r="E1410" s="28"/>
      <c r="F1410" s="12" t="str">
        <f t="shared" si="135"/>
        <v/>
      </c>
      <c r="G1410" s="12" t="str">
        <f t="shared" si="136"/>
        <v/>
      </c>
      <c r="H1410" s="33" t="str">
        <f t="shared" si="137"/>
        <v/>
      </c>
    </row>
    <row r="1411" spans="1:8" x14ac:dyDescent="0.25">
      <c r="A1411" s="9" t="str">
        <f t="shared" si="133"/>
        <v/>
      </c>
      <c r="B1411" s="10" t="str">
        <f>IF($D$10="End of the Period",IF(A1411="","",IF(OR(payment_frequency="Weekly",payment_frequency="Bi-weekly",payment_frequency="Semi-monthly"),first_payment_date+A1411*VLOOKUP(payment_frequency,periodic_table,2,0),EDATE(first_payment_date,A1411*VLOOKUP(payment_frequency,periodic_table,2,0)))),IF(A1411="","",IF(OR(payment_frequency="Weekly",payment_frequency="Bi-weekly",payment_frequency="Semi-monthly"),first_payment_date+(A1411-1)*VLOOKUP(payment_frequency,periodic_table,2,0),EDATE(first_payment_date,(A1411-1)*VLOOKUP(payment_frequency,periodic_table,2,0)))))</f>
        <v/>
      </c>
      <c r="C1411" s="12" t="str">
        <f t="shared" si="134"/>
        <v/>
      </c>
      <c r="D1411" s="27">
        <f t="shared" si="132"/>
        <v>0</v>
      </c>
      <c r="E1411" s="28"/>
      <c r="F1411" s="12" t="str">
        <f t="shared" si="135"/>
        <v/>
      </c>
      <c r="G1411" s="12" t="str">
        <f t="shared" si="136"/>
        <v/>
      </c>
      <c r="H1411" s="33" t="str">
        <f t="shared" si="137"/>
        <v/>
      </c>
    </row>
    <row r="1412" spans="1:8" x14ac:dyDescent="0.25">
      <c r="A1412" s="9" t="str">
        <f t="shared" si="133"/>
        <v/>
      </c>
      <c r="B1412" s="10" t="str">
        <f>IF($D$10="End of the Period",IF(A1412="","",IF(OR(payment_frequency="Weekly",payment_frequency="Bi-weekly",payment_frequency="Semi-monthly"),first_payment_date+A1412*VLOOKUP(payment_frequency,periodic_table,2,0),EDATE(first_payment_date,A1412*VLOOKUP(payment_frequency,periodic_table,2,0)))),IF(A1412="","",IF(OR(payment_frequency="Weekly",payment_frequency="Bi-weekly",payment_frequency="Semi-monthly"),first_payment_date+(A1412-1)*VLOOKUP(payment_frequency,periodic_table,2,0),EDATE(first_payment_date,(A1412-1)*VLOOKUP(payment_frequency,periodic_table,2,0)))))</f>
        <v/>
      </c>
      <c r="C1412" s="12" t="str">
        <f t="shared" si="134"/>
        <v/>
      </c>
      <c r="D1412" s="27">
        <f t="shared" si="132"/>
        <v>0</v>
      </c>
      <c r="E1412" s="28"/>
      <c r="F1412" s="12" t="str">
        <f t="shared" si="135"/>
        <v/>
      </c>
      <c r="G1412" s="12" t="str">
        <f t="shared" si="136"/>
        <v/>
      </c>
      <c r="H1412" s="33" t="str">
        <f t="shared" si="137"/>
        <v/>
      </c>
    </row>
    <row r="1413" spans="1:8" x14ac:dyDescent="0.25">
      <c r="A1413" s="9" t="str">
        <f t="shared" si="133"/>
        <v/>
      </c>
      <c r="B1413" s="10" t="str">
        <f>IF($D$10="End of the Period",IF(A1413="","",IF(OR(payment_frequency="Weekly",payment_frequency="Bi-weekly",payment_frequency="Semi-monthly"),first_payment_date+A1413*VLOOKUP(payment_frequency,periodic_table,2,0),EDATE(first_payment_date,A1413*VLOOKUP(payment_frequency,periodic_table,2,0)))),IF(A1413="","",IF(OR(payment_frequency="Weekly",payment_frequency="Bi-weekly",payment_frequency="Semi-monthly"),first_payment_date+(A1413-1)*VLOOKUP(payment_frequency,periodic_table,2,0),EDATE(first_payment_date,(A1413-1)*VLOOKUP(payment_frequency,periodic_table,2,0)))))</f>
        <v/>
      </c>
      <c r="C1413" s="12" t="str">
        <f t="shared" si="134"/>
        <v/>
      </c>
      <c r="D1413" s="27">
        <f t="shared" si="132"/>
        <v>0</v>
      </c>
      <c r="E1413" s="28"/>
      <c r="F1413" s="12" t="str">
        <f t="shared" si="135"/>
        <v/>
      </c>
      <c r="G1413" s="12" t="str">
        <f t="shared" si="136"/>
        <v/>
      </c>
      <c r="H1413" s="33" t="str">
        <f t="shared" si="137"/>
        <v/>
      </c>
    </row>
    <row r="1414" spans="1:8" x14ac:dyDescent="0.25">
      <c r="A1414" s="9" t="str">
        <f t="shared" si="133"/>
        <v/>
      </c>
      <c r="B1414" s="10" t="str">
        <f>IF($D$10="End of the Period",IF(A1414="","",IF(OR(payment_frequency="Weekly",payment_frequency="Bi-weekly",payment_frequency="Semi-monthly"),first_payment_date+A1414*VLOOKUP(payment_frequency,periodic_table,2,0),EDATE(first_payment_date,A1414*VLOOKUP(payment_frequency,periodic_table,2,0)))),IF(A1414="","",IF(OR(payment_frequency="Weekly",payment_frequency="Bi-weekly",payment_frequency="Semi-monthly"),first_payment_date+(A1414-1)*VLOOKUP(payment_frequency,periodic_table,2,0),EDATE(first_payment_date,(A1414-1)*VLOOKUP(payment_frequency,periodic_table,2,0)))))</f>
        <v/>
      </c>
      <c r="C1414" s="12" t="str">
        <f t="shared" si="134"/>
        <v/>
      </c>
      <c r="D1414" s="27">
        <f t="shared" si="132"/>
        <v>0</v>
      </c>
      <c r="E1414" s="28"/>
      <c r="F1414" s="12" t="str">
        <f t="shared" si="135"/>
        <v/>
      </c>
      <c r="G1414" s="12" t="str">
        <f t="shared" si="136"/>
        <v/>
      </c>
      <c r="H1414" s="33" t="str">
        <f t="shared" si="137"/>
        <v/>
      </c>
    </row>
    <row r="1415" spans="1:8" x14ac:dyDescent="0.25">
      <c r="A1415" s="9" t="str">
        <f t="shared" si="133"/>
        <v/>
      </c>
      <c r="B1415" s="10" t="str">
        <f>IF($D$10="End of the Period",IF(A1415="","",IF(OR(payment_frequency="Weekly",payment_frequency="Bi-weekly",payment_frequency="Semi-monthly"),first_payment_date+A1415*VLOOKUP(payment_frequency,periodic_table,2,0),EDATE(first_payment_date,A1415*VLOOKUP(payment_frequency,periodic_table,2,0)))),IF(A1415="","",IF(OR(payment_frequency="Weekly",payment_frequency="Bi-weekly",payment_frequency="Semi-monthly"),first_payment_date+(A1415-1)*VLOOKUP(payment_frequency,periodic_table,2,0),EDATE(first_payment_date,(A1415-1)*VLOOKUP(payment_frequency,periodic_table,2,0)))))</f>
        <v/>
      </c>
      <c r="C1415" s="12" t="str">
        <f t="shared" si="134"/>
        <v/>
      </c>
      <c r="D1415" s="27">
        <f t="shared" si="132"/>
        <v>0</v>
      </c>
      <c r="E1415" s="28"/>
      <c r="F1415" s="12" t="str">
        <f t="shared" si="135"/>
        <v/>
      </c>
      <c r="G1415" s="12" t="str">
        <f t="shared" si="136"/>
        <v/>
      </c>
      <c r="H1415" s="33" t="str">
        <f t="shared" si="137"/>
        <v/>
      </c>
    </row>
    <row r="1416" spans="1:8" x14ac:dyDescent="0.25">
      <c r="A1416" s="9" t="str">
        <f t="shared" si="133"/>
        <v/>
      </c>
      <c r="B1416" s="10" t="str">
        <f>IF($D$10="End of the Period",IF(A1416="","",IF(OR(payment_frequency="Weekly",payment_frequency="Bi-weekly",payment_frequency="Semi-monthly"),first_payment_date+A1416*VLOOKUP(payment_frequency,periodic_table,2,0),EDATE(first_payment_date,A1416*VLOOKUP(payment_frequency,periodic_table,2,0)))),IF(A1416="","",IF(OR(payment_frequency="Weekly",payment_frequency="Bi-weekly",payment_frequency="Semi-monthly"),first_payment_date+(A1416-1)*VLOOKUP(payment_frequency,periodic_table,2,0),EDATE(first_payment_date,(A1416-1)*VLOOKUP(payment_frequency,periodic_table,2,0)))))</f>
        <v/>
      </c>
      <c r="C1416" s="12" t="str">
        <f t="shared" si="134"/>
        <v/>
      </c>
      <c r="D1416" s="27">
        <f t="shared" si="132"/>
        <v>0</v>
      </c>
      <c r="E1416" s="28"/>
      <c r="F1416" s="12" t="str">
        <f t="shared" si="135"/>
        <v/>
      </c>
      <c r="G1416" s="12" t="str">
        <f t="shared" si="136"/>
        <v/>
      </c>
      <c r="H1416" s="33" t="str">
        <f t="shared" si="137"/>
        <v/>
      </c>
    </row>
    <row r="1417" spans="1:8" x14ac:dyDescent="0.25">
      <c r="A1417" s="9" t="str">
        <f t="shared" si="133"/>
        <v/>
      </c>
      <c r="B1417" s="10" t="str">
        <f>IF($D$10="End of the Period",IF(A1417="","",IF(OR(payment_frequency="Weekly",payment_frequency="Bi-weekly",payment_frequency="Semi-monthly"),first_payment_date+A1417*VLOOKUP(payment_frequency,periodic_table,2,0),EDATE(first_payment_date,A1417*VLOOKUP(payment_frequency,periodic_table,2,0)))),IF(A1417="","",IF(OR(payment_frequency="Weekly",payment_frequency="Bi-weekly",payment_frequency="Semi-monthly"),first_payment_date+(A1417-1)*VLOOKUP(payment_frequency,periodic_table,2,0),EDATE(first_payment_date,(A1417-1)*VLOOKUP(payment_frequency,periodic_table,2,0)))))</f>
        <v/>
      </c>
      <c r="C1417" s="12" t="str">
        <f t="shared" si="134"/>
        <v/>
      </c>
      <c r="D1417" s="27">
        <f t="shared" si="132"/>
        <v>0</v>
      </c>
      <c r="E1417" s="28"/>
      <c r="F1417" s="12" t="str">
        <f t="shared" si="135"/>
        <v/>
      </c>
      <c r="G1417" s="12" t="str">
        <f t="shared" si="136"/>
        <v/>
      </c>
      <c r="H1417" s="33" t="str">
        <f t="shared" si="137"/>
        <v/>
      </c>
    </row>
    <row r="1418" spans="1:8" x14ac:dyDescent="0.25">
      <c r="A1418" s="9" t="str">
        <f t="shared" si="133"/>
        <v/>
      </c>
      <c r="B1418" s="10" t="str">
        <f>IF($D$10="End of the Period",IF(A1418="","",IF(OR(payment_frequency="Weekly",payment_frequency="Bi-weekly",payment_frequency="Semi-monthly"),first_payment_date+A1418*VLOOKUP(payment_frequency,periodic_table,2,0),EDATE(first_payment_date,A1418*VLOOKUP(payment_frequency,periodic_table,2,0)))),IF(A1418="","",IF(OR(payment_frequency="Weekly",payment_frequency="Bi-weekly",payment_frequency="Semi-monthly"),first_payment_date+(A1418-1)*VLOOKUP(payment_frequency,periodic_table,2,0),EDATE(first_payment_date,(A1418-1)*VLOOKUP(payment_frequency,periodic_table,2,0)))))</f>
        <v/>
      </c>
      <c r="C1418" s="12" t="str">
        <f t="shared" si="134"/>
        <v/>
      </c>
      <c r="D1418" s="27">
        <f t="shared" si="132"/>
        <v>0</v>
      </c>
      <c r="E1418" s="28"/>
      <c r="F1418" s="12" t="str">
        <f t="shared" si="135"/>
        <v/>
      </c>
      <c r="G1418" s="12" t="str">
        <f t="shared" si="136"/>
        <v/>
      </c>
      <c r="H1418" s="33" t="str">
        <f t="shared" si="137"/>
        <v/>
      </c>
    </row>
    <row r="1419" spans="1:8" x14ac:dyDescent="0.25">
      <c r="A1419" s="9" t="str">
        <f t="shared" si="133"/>
        <v/>
      </c>
      <c r="B1419" s="10" t="str">
        <f>IF($D$10="End of the Period",IF(A1419="","",IF(OR(payment_frequency="Weekly",payment_frequency="Bi-weekly",payment_frequency="Semi-monthly"),first_payment_date+A1419*VLOOKUP(payment_frequency,periodic_table,2,0),EDATE(first_payment_date,A1419*VLOOKUP(payment_frequency,periodic_table,2,0)))),IF(A1419="","",IF(OR(payment_frequency="Weekly",payment_frequency="Bi-weekly",payment_frequency="Semi-monthly"),first_payment_date+(A1419-1)*VLOOKUP(payment_frequency,periodic_table,2,0),EDATE(first_payment_date,(A1419-1)*VLOOKUP(payment_frequency,periodic_table,2,0)))))</f>
        <v/>
      </c>
      <c r="C1419" s="12" t="str">
        <f t="shared" si="134"/>
        <v/>
      </c>
      <c r="D1419" s="27">
        <f t="shared" si="132"/>
        <v>0</v>
      </c>
      <c r="E1419" s="28"/>
      <c r="F1419" s="12" t="str">
        <f t="shared" si="135"/>
        <v/>
      </c>
      <c r="G1419" s="12" t="str">
        <f t="shared" si="136"/>
        <v/>
      </c>
      <c r="H1419" s="33" t="str">
        <f t="shared" si="137"/>
        <v/>
      </c>
    </row>
    <row r="1420" spans="1:8" x14ac:dyDescent="0.25">
      <c r="A1420" s="9" t="str">
        <f t="shared" si="133"/>
        <v/>
      </c>
      <c r="B1420" s="10" t="str">
        <f>IF($D$10="End of the Period",IF(A1420="","",IF(OR(payment_frequency="Weekly",payment_frequency="Bi-weekly",payment_frequency="Semi-monthly"),first_payment_date+A1420*VLOOKUP(payment_frequency,periodic_table,2,0),EDATE(first_payment_date,A1420*VLOOKUP(payment_frequency,periodic_table,2,0)))),IF(A1420="","",IF(OR(payment_frequency="Weekly",payment_frequency="Bi-weekly",payment_frequency="Semi-monthly"),first_payment_date+(A1420-1)*VLOOKUP(payment_frequency,periodic_table,2,0),EDATE(first_payment_date,(A1420-1)*VLOOKUP(payment_frequency,periodic_table,2,0)))))</f>
        <v/>
      </c>
      <c r="C1420" s="12" t="str">
        <f t="shared" si="134"/>
        <v/>
      </c>
      <c r="D1420" s="27">
        <f t="shared" si="132"/>
        <v>0</v>
      </c>
      <c r="E1420" s="28"/>
      <c r="F1420" s="12" t="str">
        <f t="shared" si="135"/>
        <v/>
      </c>
      <c r="G1420" s="12" t="str">
        <f t="shared" si="136"/>
        <v/>
      </c>
      <c r="H1420" s="33" t="str">
        <f t="shared" si="137"/>
        <v/>
      </c>
    </row>
    <row r="1421" spans="1:8" x14ac:dyDescent="0.25">
      <c r="A1421" s="9" t="str">
        <f t="shared" si="133"/>
        <v/>
      </c>
      <c r="B1421" s="10" t="str">
        <f>IF($D$10="End of the Period",IF(A1421="","",IF(OR(payment_frequency="Weekly",payment_frequency="Bi-weekly",payment_frequency="Semi-monthly"),first_payment_date+A1421*VLOOKUP(payment_frequency,periodic_table,2,0),EDATE(first_payment_date,A1421*VLOOKUP(payment_frequency,periodic_table,2,0)))),IF(A1421="","",IF(OR(payment_frequency="Weekly",payment_frequency="Bi-weekly",payment_frequency="Semi-monthly"),first_payment_date+(A1421-1)*VLOOKUP(payment_frequency,periodic_table,2,0),EDATE(first_payment_date,(A1421-1)*VLOOKUP(payment_frequency,periodic_table,2,0)))))</f>
        <v/>
      </c>
      <c r="C1421" s="12" t="str">
        <f t="shared" si="134"/>
        <v/>
      </c>
      <c r="D1421" s="27">
        <f t="shared" si="132"/>
        <v>0</v>
      </c>
      <c r="E1421" s="28"/>
      <c r="F1421" s="12" t="str">
        <f t="shared" si="135"/>
        <v/>
      </c>
      <c r="G1421" s="12" t="str">
        <f t="shared" si="136"/>
        <v/>
      </c>
      <c r="H1421" s="33" t="str">
        <f t="shared" si="137"/>
        <v/>
      </c>
    </row>
    <row r="1422" spans="1:8" x14ac:dyDescent="0.25">
      <c r="A1422" s="9" t="str">
        <f t="shared" si="133"/>
        <v/>
      </c>
      <c r="B1422" s="10" t="str">
        <f>IF($D$10="End of the Period",IF(A1422="","",IF(OR(payment_frequency="Weekly",payment_frequency="Bi-weekly",payment_frequency="Semi-monthly"),first_payment_date+A1422*VLOOKUP(payment_frequency,periodic_table,2,0),EDATE(first_payment_date,A1422*VLOOKUP(payment_frequency,periodic_table,2,0)))),IF(A1422="","",IF(OR(payment_frequency="Weekly",payment_frequency="Bi-weekly",payment_frequency="Semi-monthly"),first_payment_date+(A1422-1)*VLOOKUP(payment_frequency,periodic_table,2,0),EDATE(first_payment_date,(A1422-1)*VLOOKUP(payment_frequency,periodic_table,2,0)))))</f>
        <v/>
      </c>
      <c r="C1422" s="12" t="str">
        <f t="shared" si="134"/>
        <v/>
      </c>
      <c r="D1422" s="27">
        <f t="shared" si="132"/>
        <v>0</v>
      </c>
      <c r="E1422" s="28"/>
      <c r="F1422" s="12" t="str">
        <f t="shared" si="135"/>
        <v/>
      </c>
      <c r="G1422" s="12" t="str">
        <f t="shared" si="136"/>
        <v/>
      </c>
      <c r="H1422" s="33" t="str">
        <f t="shared" si="137"/>
        <v/>
      </c>
    </row>
    <row r="1423" spans="1:8" x14ac:dyDescent="0.25">
      <c r="A1423" s="9" t="str">
        <f t="shared" si="133"/>
        <v/>
      </c>
      <c r="B1423" s="10" t="str">
        <f>IF($D$10="End of the Period",IF(A1423="","",IF(OR(payment_frequency="Weekly",payment_frequency="Bi-weekly",payment_frequency="Semi-monthly"),first_payment_date+A1423*VLOOKUP(payment_frequency,periodic_table,2,0),EDATE(first_payment_date,A1423*VLOOKUP(payment_frequency,periodic_table,2,0)))),IF(A1423="","",IF(OR(payment_frequency="Weekly",payment_frequency="Bi-weekly",payment_frequency="Semi-monthly"),first_payment_date+(A1423-1)*VLOOKUP(payment_frequency,periodic_table,2,0),EDATE(first_payment_date,(A1423-1)*VLOOKUP(payment_frequency,periodic_table,2,0)))))</f>
        <v/>
      </c>
      <c r="C1423" s="12" t="str">
        <f t="shared" si="134"/>
        <v/>
      </c>
      <c r="D1423" s="27">
        <f t="shared" si="132"/>
        <v>0</v>
      </c>
      <c r="E1423" s="28"/>
      <c r="F1423" s="12" t="str">
        <f t="shared" si="135"/>
        <v/>
      </c>
      <c r="G1423" s="12" t="str">
        <f t="shared" si="136"/>
        <v/>
      </c>
      <c r="H1423" s="33" t="str">
        <f t="shared" si="137"/>
        <v/>
      </c>
    </row>
    <row r="1424" spans="1:8" x14ac:dyDescent="0.25">
      <c r="A1424" s="9" t="str">
        <f t="shared" si="133"/>
        <v/>
      </c>
      <c r="B1424" s="10" t="str">
        <f>IF($D$10="End of the Period",IF(A1424="","",IF(OR(payment_frequency="Weekly",payment_frequency="Bi-weekly",payment_frequency="Semi-monthly"),first_payment_date+A1424*VLOOKUP(payment_frequency,periodic_table,2,0),EDATE(first_payment_date,A1424*VLOOKUP(payment_frequency,periodic_table,2,0)))),IF(A1424="","",IF(OR(payment_frequency="Weekly",payment_frequency="Bi-weekly",payment_frequency="Semi-monthly"),first_payment_date+(A1424-1)*VLOOKUP(payment_frequency,periodic_table,2,0),EDATE(first_payment_date,(A1424-1)*VLOOKUP(payment_frequency,periodic_table,2,0)))))</f>
        <v/>
      </c>
      <c r="C1424" s="12" t="str">
        <f t="shared" si="134"/>
        <v/>
      </c>
      <c r="D1424" s="27">
        <f t="shared" si="132"/>
        <v>0</v>
      </c>
      <c r="E1424" s="28"/>
      <c r="F1424" s="12" t="str">
        <f t="shared" si="135"/>
        <v/>
      </c>
      <c r="G1424" s="12" t="str">
        <f t="shared" si="136"/>
        <v/>
      </c>
      <c r="H1424" s="33" t="str">
        <f t="shared" si="137"/>
        <v/>
      </c>
    </row>
    <row r="1425" spans="1:8" x14ac:dyDescent="0.25">
      <c r="A1425" s="9" t="str">
        <f t="shared" si="133"/>
        <v/>
      </c>
      <c r="B1425" s="10" t="str">
        <f>IF($D$10="End of the Period",IF(A1425="","",IF(OR(payment_frequency="Weekly",payment_frequency="Bi-weekly",payment_frequency="Semi-monthly"),first_payment_date+A1425*VLOOKUP(payment_frequency,periodic_table,2,0),EDATE(first_payment_date,A1425*VLOOKUP(payment_frequency,periodic_table,2,0)))),IF(A1425="","",IF(OR(payment_frequency="Weekly",payment_frequency="Bi-weekly",payment_frequency="Semi-monthly"),first_payment_date+(A1425-1)*VLOOKUP(payment_frequency,periodic_table,2,0),EDATE(first_payment_date,(A1425-1)*VLOOKUP(payment_frequency,periodic_table,2,0)))))</f>
        <v/>
      </c>
      <c r="C1425" s="12" t="str">
        <f t="shared" si="134"/>
        <v/>
      </c>
      <c r="D1425" s="27">
        <f t="shared" si="132"/>
        <v>0</v>
      </c>
      <c r="E1425" s="28"/>
      <c r="F1425" s="12" t="str">
        <f t="shared" si="135"/>
        <v/>
      </c>
      <c r="G1425" s="12" t="str">
        <f t="shared" si="136"/>
        <v/>
      </c>
      <c r="H1425" s="33" t="str">
        <f t="shared" si="137"/>
        <v/>
      </c>
    </row>
    <row r="1426" spans="1:8" x14ac:dyDescent="0.25">
      <c r="A1426" s="9" t="str">
        <f t="shared" si="133"/>
        <v/>
      </c>
      <c r="B1426" s="10" t="str">
        <f>IF($D$10="End of the Period",IF(A1426="","",IF(OR(payment_frequency="Weekly",payment_frequency="Bi-weekly",payment_frequency="Semi-monthly"),first_payment_date+A1426*VLOOKUP(payment_frequency,periodic_table,2,0),EDATE(first_payment_date,A1426*VLOOKUP(payment_frequency,periodic_table,2,0)))),IF(A1426="","",IF(OR(payment_frequency="Weekly",payment_frequency="Bi-weekly",payment_frequency="Semi-monthly"),first_payment_date+(A1426-1)*VLOOKUP(payment_frequency,periodic_table,2,0),EDATE(first_payment_date,(A1426-1)*VLOOKUP(payment_frequency,periodic_table,2,0)))))</f>
        <v/>
      </c>
      <c r="C1426" s="12" t="str">
        <f t="shared" si="134"/>
        <v/>
      </c>
      <c r="D1426" s="27">
        <f t="shared" si="132"/>
        <v>0</v>
      </c>
      <c r="E1426" s="28"/>
      <c r="F1426" s="12" t="str">
        <f t="shared" si="135"/>
        <v/>
      </c>
      <c r="G1426" s="12" t="str">
        <f t="shared" si="136"/>
        <v/>
      </c>
      <c r="H1426" s="33" t="str">
        <f t="shared" si="137"/>
        <v/>
      </c>
    </row>
    <row r="1427" spans="1:8" x14ac:dyDescent="0.25">
      <c r="A1427" s="9" t="str">
        <f t="shared" si="133"/>
        <v/>
      </c>
      <c r="B1427" s="10" t="str">
        <f>IF($D$10="End of the Period",IF(A1427="","",IF(OR(payment_frequency="Weekly",payment_frequency="Bi-weekly",payment_frequency="Semi-monthly"),first_payment_date+A1427*VLOOKUP(payment_frequency,periodic_table,2,0),EDATE(first_payment_date,A1427*VLOOKUP(payment_frequency,periodic_table,2,0)))),IF(A1427="","",IF(OR(payment_frequency="Weekly",payment_frequency="Bi-weekly",payment_frequency="Semi-monthly"),first_payment_date+(A1427-1)*VLOOKUP(payment_frequency,periodic_table,2,0),EDATE(first_payment_date,(A1427-1)*VLOOKUP(payment_frequency,periodic_table,2,0)))))</f>
        <v/>
      </c>
      <c r="C1427" s="12" t="str">
        <f t="shared" si="134"/>
        <v/>
      </c>
      <c r="D1427" s="27">
        <f t="shared" si="132"/>
        <v>0</v>
      </c>
      <c r="E1427" s="28"/>
      <c r="F1427" s="12" t="str">
        <f t="shared" si="135"/>
        <v/>
      </c>
      <c r="G1427" s="12" t="str">
        <f t="shared" si="136"/>
        <v/>
      </c>
      <c r="H1427" s="33" t="str">
        <f t="shared" si="137"/>
        <v/>
      </c>
    </row>
    <row r="1428" spans="1:8" x14ac:dyDescent="0.25">
      <c r="A1428" s="9" t="str">
        <f t="shared" si="133"/>
        <v/>
      </c>
      <c r="B1428" s="10" t="str">
        <f>IF($D$10="End of the Period",IF(A1428="","",IF(OR(payment_frequency="Weekly",payment_frequency="Bi-weekly",payment_frequency="Semi-monthly"),first_payment_date+A1428*VLOOKUP(payment_frequency,periodic_table,2,0),EDATE(first_payment_date,A1428*VLOOKUP(payment_frequency,periodic_table,2,0)))),IF(A1428="","",IF(OR(payment_frequency="Weekly",payment_frequency="Bi-weekly",payment_frequency="Semi-monthly"),first_payment_date+(A1428-1)*VLOOKUP(payment_frequency,periodic_table,2,0),EDATE(first_payment_date,(A1428-1)*VLOOKUP(payment_frequency,periodic_table,2,0)))))</f>
        <v/>
      </c>
      <c r="C1428" s="12" t="str">
        <f t="shared" si="134"/>
        <v/>
      </c>
      <c r="D1428" s="27">
        <f t="shared" si="132"/>
        <v>0</v>
      </c>
      <c r="E1428" s="28"/>
      <c r="F1428" s="12" t="str">
        <f t="shared" si="135"/>
        <v/>
      </c>
      <c r="G1428" s="12" t="str">
        <f t="shared" si="136"/>
        <v/>
      </c>
      <c r="H1428" s="33" t="str">
        <f t="shared" si="137"/>
        <v/>
      </c>
    </row>
    <row r="1429" spans="1:8" x14ac:dyDescent="0.25">
      <c r="A1429" s="9" t="str">
        <f t="shared" si="133"/>
        <v/>
      </c>
      <c r="B1429" s="10" t="str">
        <f>IF($D$10="End of the Period",IF(A1429="","",IF(OR(payment_frequency="Weekly",payment_frequency="Bi-weekly",payment_frequency="Semi-monthly"),first_payment_date+A1429*VLOOKUP(payment_frequency,periodic_table,2,0),EDATE(first_payment_date,A1429*VLOOKUP(payment_frequency,periodic_table,2,0)))),IF(A1429="","",IF(OR(payment_frequency="Weekly",payment_frequency="Bi-weekly",payment_frequency="Semi-monthly"),first_payment_date+(A1429-1)*VLOOKUP(payment_frequency,periodic_table,2,0),EDATE(first_payment_date,(A1429-1)*VLOOKUP(payment_frequency,periodic_table,2,0)))))</f>
        <v/>
      </c>
      <c r="C1429" s="12" t="str">
        <f t="shared" si="134"/>
        <v/>
      </c>
      <c r="D1429" s="27">
        <f t="shared" si="132"/>
        <v>0</v>
      </c>
      <c r="E1429" s="28"/>
      <c r="F1429" s="12" t="str">
        <f t="shared" si="135"/>
        <v/>
      </c>
      <c r="G1429" s="12" t="str">
        <f t="shared" si="136"/>
        <v/>
      </c>
      <c r="H1429" s="33" t="str">
        <f t="shared" si="137"/>
        <v/>
      </c>
    </row>
    <row r="1430" spans="1:8" x14ac:dyDescent="0.25">
      <c r="A1430" s="9" t="str">
        <f t="shared" si="133"/>
        <v/>
      </c>
      <c r="B1430" s="10" t="str">
        <f>IF($D$10="End of the Period",IF(A1430="","",IF(OR(payment_frequency="Weekly",payment_frequency="Bi-weekly",payment_frequency="Semi-monthly"),first_payment_date+A1430*VLOOKUP(payment_frequency,periodic_table,2,0),EDATE(first_payment_date,A1430*VLOOKUP(payment_frequency,periodic_table,2,0)))),IF(A1430="","",IF(OR(payment_frequency="Weekly",payment_frequency="Bi-weekly",payment_frequency="Semi-monthly"),first_payment_date+(A1430-1)*VLOOKUP(payment_frequency,periodic_table,2,0),EDATE(first_payment_date,(A1430-1)*VLOOKUP(payment_frequency,periodic_table,2,0)))))</f>
        <v/>
      </c>
      <c r="C1430" s="12" t="str">
        <f t="shared" si="134"/>
        <v/>
      </c>
      <c r="D1430" s="27">
        <f t="shared" si="132"/>
        <v>0</v>
      </c>
      <c r="E1430" s="28"/>
      <c r="F1430" s="12" t="str">
        <f t="shared" si="135"/>
        <v/>
      </c>
      <c r="G1430" s="12" t="str">
        <f t="shared" si="136"/>
        <v/>
      </c>
      <c r="H1430" s="33" t="str">
        <f t="shared" si="137"/>
        <v/>
      </c>
    </row>
    <row r="1431" spans="1:8" x14ac:dyDescent="0.25">
      <c r="A1431" s="9" t="str">
        <f t="shared" si="133"/>
        <v/>
      </c>
      <c r="B1431" s="10" t="str">
        <f>IF($D$10="End of the Period",IF(A1431="","",IF(OR(payment_frequency="Weekly",payment_frequency="Bi-weekly",payment_frequency="Semi-monthly"),first_payment_date+A1431*VLOOKUP(payment_frequency,periodic_table,2,0),EDATE(first_payment_date,A1431*VLOOKUP(payment_frequency,periodic_table,2,0)))),IF(A1431="","",IF(OR(payment_frequency="Weekly",payment_frequency="Bi-weekly",payment_frequency="Semi-monthly"),first_payment_date+(A1431-1)*VLOOKUP(payment_frequency,periodic_table,2,0),EDATE(first_payment_date,(A1431-1)*VLOOKUP(payment_frequency,periodic_table,2,0)))))</f>
        <v/>
      </c>
      <c r="C1431" s="12" t="str">
        <f t="shared" si="134"/>
        <v/>
      </c>
      <c r="D1431" s="27">
        <f t="shared" si="132"/>
        <v>0</v>
      </c>
      <c r="E1431" s="28"/>
      <c r="F1431" s="12" t="str">
        <f t="shared" si="135"/>
        <v/>
      </c>
      <c r="G1431" s="12" t="str">
        <f t="shared" si="136"/>
        <v/>
      </c>
      <c r="H1431" s="33" t="str">
        <f t="shared" si="137"/>
        <v/>
      </c>
    </row>
    <row r="1432" spans="1:8" x14ac:dyDescent="0.25">
      <c r="A1432" s="9" t="str">
        <f t="shared" si="133"/>
        <v/>
      </c>
      <c r="B1432" s="10" t="str">
        <f>IF($D$10="End of the Period",IF(A1432="","",IF(OR(payment_frequency="Weekly",payment_frequency="Bi-weekly",payment_frequency="Semi-monthly"),first_payment_date+A1432*VLOOKUP(payment_frequency,periodic_table,2,0),EDATE(first_payment_date,A1432*VLOOKUP(payment_frequency,periodic_table,2,0)))),IF(A1432="","",IF(OR(payment_frequency="Weekly",payment_frequency="Bi-weekly",payment_frequency="Semi-monthly"),first_payment_date+(A1432-1)*VLOOKUP(payment_frequency,periodic_table,2,0),EDATE(first_payment_date,(A1432-1)*VLOOKUP(payment_frequency,periodic_table,2,0)))))</f>
        <v/>
      </c>
      <c r="C1432" s="12" t="str">
        <f t="shared" si="134"/>
        <v/>
      </c>
      <c r="D1432" s="27">
        <f t="shared" ref="D1432:D1495" si="138">IFERROR(IF(H1431-C1432&lt;$D$13,0,IF(A1432=$D$15,$D$13,IF(A1432&lt;$D$15,0,IF(MOD(A1432-$D$15,$D$18)=0,$D$13,0)))),0)</f>
        <v>0</v>
      </c>
      <c r="E1432" s="28"/>
      <c r="F1432" s="12" t="str">
        <f t="shared" si="135"/>
        <v/>
      </c>
      <c r="G1432" s="12" t="str">
        <f t="shared" si="136"/>
        <v/>
      </c>
      <c r="H1432" s="33" t="str">
        <f t="shared" si="137"/>
        <v/>
      </c>
    </row>
    <row r="1433" spans="1:8" x14ac:dyDescent="0.25">
      <c r="A1433" s="9" t="str">
        <f t="shared" si="133"/>
        <v/>
      </c>
      <c r="B1433" s="10" t="str">
        <f>IF($D$10="End of the Period",IF(A1433="","",IF(OR(payment_frequency="Weekly",payment_frequency="Bi-weekly",payment_frequency="Semi-monthly"),first_payment_date+A1433*VLOOKUP(payment_frequency,periodic_table,2,0),EDATE(first_payment_date,A1433*VLOOKUP(payment_frequency,periodic_table,2,0)))),IF(A1433="","",IF(OR(payment_frequency="Weekly",payment_frequency="Bi-weekly",payment_frequency="Semi-monthly"),first_payment_date+(A1433-1)*VLOOKUP(payment_frequency,periodic_table,2,0),EDATE(first_payment_date,(A1433-1)*VLOOKUP(payment_frequency,periodic_table,2,0)))))</f>
        <v/>
      </c>
      <c r="C1433" s="12" t="str">
        <f t="shared" si="134"/>
        <v/>
      </c>
      <c r="D1433" s="27">
        <f t="shared" si="138"/>
        <v>0</v>
      </c>
      <c r="E1433" s="28"/>
      <c r="F1433" s="12" t="str">
        <f t="shared" si="135"/>
        <v/>
      </c>
      <c r="G1433" s="12" t="str">
        <f t="shared" si="136"/>
        <v/>
      </c>
      <c r="H1433" s="33" t="str">
        <f t="shared" si="137"/>
        <v/>
      </c>
    </row>
    <row r="1434" spans="1:8" x14ac:dyDescent="0.25">
      <c r="A1434" s="9" t="str">
        <f t="shared" si="133"/>
        <v/>
      </c>
      <c r="B1434" s="10" t="str">
        <f>IF($D$10="End of the Period",IF(A1434="","",IF(OR(payment_frequency="Weekly",payment_frequency="Bi-weekly",payment_frequency="Semi-monthly"),first_payment_date+A1434*VLOOKUP(payment_frequency,periodic_table,2,0),EDATE(first_payment_date,A1434*VLOOKUP(payment_frequency,periodic_table,2,0)))),IF(A1434="","",IF(OR(payment_frequency="Weekly",payment_frequency="Bi-weekly",payment_frequency="Semi-monthly"),first_payment_date+(A1434-1)*VLOOKUP(payment_frequency,periodic_table,2,0),EDATE(first_payment_date,(A1434-1)*VLOOKUP(payment_frequency,periodic_table,2,0)))))</f>
        <v/>
      </c>
      <c r="C1434" s="12" t="str">
        <f t="shared" si="134"/>
        <v/>
      </c>
      <c r="D1434" s="27">
        <f t="shared" si="138"/>
        <v>0</v>
      </c>
      <c r="E1434" s="28"/>
      <c r="F1434" s="12" t="str">
        <f t="shared" si="135"/>
        <v/>
      </c>
      <c r="G1434" s="12" t="str">
        <f t="shared" si="136"/>
        <v/>
      </c>
      <c r="H1434" s="33" t="str">
        <f t="shared" si="137"/>
        <v/>
      </c>
    </row>
    <row r="1435" spans="1:8" x14ac:dyDescent="0.25">
      <c r="A1435" s="9" t="str">
        <f t="shared" si="133"/>
        <v/>
      </c>
      <c r="B1435" s="10" t="str">
        <f>IF($D$10="End of the Period",IF(A1435="","",IF(OR(payment_frequency="Weekly",payment_frequency="Bi-weekly",payment_frequency="Semi-monthly"),first_payment_date+A1435*VLOOKUP(payment_frequency,periodic_table,2,0),EDATE(first_payment_date,A1435*VLOOKUP(payment_frequency,periodic_table,2,0)))),IF(A1435="","",IF(OR(payment_frequency="Weekly",payment_frequency="Bi-weekly",payment_frequency="Semi-monthly"),first_payment_date+(A1435-1)*VLOOKUP(payment_frequency,periodic_table,2,0),EDATE(first_payment_date,(A1435-1)*VLOOKUP(payment_frequency,periodic_table,2,0)))))</f>
        <v/>
      </c>
      <c r="C1435" s="12" t="str">
        <f t="shared" si="134"/>
        <v/>
      </c>
      <c r="D1435" s="27">
        <f t="shared" si="138"/>
        <v>0</v>
      </c>
      <c r="E1435" s="28"/>
      <c r="F1435" s="12" t="str">
        <f t="shared" si="135"/>
        <v/>
      </c>
      <c r="G1435" s="12" t="str">
        <f t="shared" si="136"/>
        <v/>
      </c>
      <c r="H1435" s="33" t="str">
        <f t="shared" si="137"/>
        <v/>
      </c>
    </row>
    <row r="1436" spans="1:8" x14ac:dyDescent="0.25">
      <c r="A1436" s="9" t="str">
        <f t="shared" si="133"/>
        <v/>
      </c>
      <c r="B1436" s="10" t="str">
        <f>IF($D$10="End of the Period",IF(A1436="","",IF(OR(payment_frequency="Weekly",payment_frequency="Bi-weekly",payment_frequency="Semi-monthly"),first_payment_date+A1436*VLOOKUP(payment_frequency,periodic_table,2,0),EDATE(first_payment_date,A1436*VLOOKUP(payment_frequency,periodic_table,2,0)))),IF(A1436="","",IF(OR(payment_frequency="Weekly",payment_frequency="Bi-weekly",payment_frequency="Semi-monthly"),first_payment_date+(A1436-1)*VLOOKUP(payment_frequency,periodic_table,2,0),EDATE(first_payment_date,(A1436-1)*VLOOKUP(payment_frequency,periodic_table,2,0)))))</f>
        <v/>
      </c>
      <c r="C1436" s="12" t="str">
        <f t="shared" si="134"/>
        <v/>
      </c>
      <c r="D1436" s="27">
        <f t="shared" si="138"/>
        <v>0</v>
      </c>
      <c r="E1436" s="28"/>
      <c r="F1436" s="12" t="str">
        <f t="shared" si="135"/>
        <v/>
      </c>
      <c r="G1436" s="12" t="str">
        <f t="shared" si="136"/>
        <v/>
      </c>
      <c r="H1436" s="33" t="str">
        <f t="shared" si="137"/>
        <v/>
      </c>
    </row>
    <row r="1437" spans="1:8" x14ac:dyDescent="0.25">
      <c r="A1437" s="9" t="str">
        <f t="shared" si="133"/>
        <v/>
      </c>
      <c r="B1437" s="10" t="str">
        <f>IF($D$10="End of the Period",IF(A1437="","",IF(OR(payment_frequency="Weekly",payment_frequency="Bi-weekly",payment_frequency="Semi-monthly"),first_payment_date+A1437*VLOOKUP(payment_frequency,periodic_table,2,0),EDATE(first_payment_date,A1437*VLOOKUP(payment_frequency,periodic_table,2,0)))),IF(A1437="","",IF(OR(payment_frequency="Weekly",payment_frequency="Bi-weekly",payment_frequency="Semi-monthly"),first_payment_date+(A1437-1)*VLOOKUP(payment_frequency,periodic_table,2,0),EDATE(first_payment_date,(A1437-1)*VLOOKUP(payment_frequency,periodic_table,2,0)))))</f>
        <v/>
      </c>
      <c r="C1437" s="12" t="str">
        <f t="shared" si="134"/>
        <v/>
      </c>
      <c r="D1437" s="27">
        <f t="shared" si="138"/>
        <v>0</v>
      </c>
      <c r="E1437" s="28"/>
      <c r="F1437" s="12" t="str">
        <f t="shared" si="135"/>
        <v/>
      </c>
      <c r="G1437" s="12" t="str">
        <f t="shared" si="136"/>
        <v/>
      </c>
      <c r="H1437" s="33" t="str">
        <f t="shared" si="137"/>
        <v/>
      </c>
    </row>
    <row r="1438" spans="1:8" x14ac:dyDescent="0.25">
      <c r="A1438" s="9" t="str">
        <f t="shared" si="133"/>
        <v/>
      </c>
      <c r="B1438" s="10" t="str">
        <f>IF($D$10="End of the Period",IF(A1438="","",IF(OR(payment_frequency="Weekly",payment_frequency="Bi-weekly",payment_frequency="Semi-monthly"),first_payment_date+A1438*VLOOKUP(payment_frequency,periodic_table,2,0),EDATE(first_payment_date,A1438*VLOOKUP(payment_frequency,periodic_table,2,0)))),IF(A1438="","",IF(OR(payment_frequency="Weekly",payment_frequency="Bi-weekly",payment_frequency="Semi-monthly"),first_payment_date+(A1438-1)*VLOOKUP(payment_frequency,periodic_table,2,0),EDATE(first_payment_date,(A1438-1)*VLOOKUP(payment_frequency,periodic_table,2,0)))))</f>
        <v/>
      </c>
      <c r="C1438" s="12" t="str">
        <f t="shared" si="134"/>
        <v/>
      </c>
      <c r="D1438" s="27">
        <f t="shared" si="138"/>
        <v>0</v>
      </c>
      <c r="E1438" s="28"/>
      <c r="F1438" s="12" t="str">
        <f t="shared" si="135"/>
        <v/>
      </c>
      <c r="G1438" s="12" t="str">
        <f t="shared" si="136"/>
        <v/>
      </c>
      <c r="H1438" s="33" t="str">
        <f t="shared" si="137"/>
        <v/>
      </c>
    </row>
    <row r="1439" spans="1:8" x14ac:dyDescent="0.25">
      <c r="A1439" s="9" t="str">
        <f t="shared" si="133"/>
        <v/>
      </c>
      <c r="B1439" s="10" t="str">
        <f>IF($D$10="End of the Period",IF(A1439="","",IF(OR(payment_frequency="Weekly",payment_frequency="Bi-weekly",payment_frequency="Semi-monthly"),first_payment_date+A1439*VLOOKUP(payment_frequency,periodic_table,2,0),EDATE(first_payment_date,A1439*VLOOKUP(payment_frequency,periodic_table,2,0)))),IF(A1439="","",IF(OR(payment_frequency="Weekly",payment_frequency="Bi-weekly",payment_frequency="Semi-monthly"),first_payment_date+(A1439-1)*VLOOKUP(payment_frequency,periodic_table,2,0),EDATE(first_payment_date,(A1439-1)*VLOOKUP(payment_frequency,periodic_table,2,0)))))</f>
        <v/>
      </c>
      <c r="C1439" s="12" t="str">
        <f t="shared" si="134"/>
        <v/>
      </c>
      <c r="D1439" s="27">
        <f t="shared" si="138"/>
        <v>0</v>
      </c>
      <c r="E1439" s="28"/>
      <c r="F1439" s="12" t="str">
        <f t="shared" si="135"/>
        <v/>
      </c>
      <c r="G1439" s="12" t="str">
        <f t="shared" si="136"/>
        <v/>
      </c>
      <c r="H1439" s="33" t="str">
        <f t="shared" si="137"/>
        <v/>
      </c>
    </row>
    <row r="1440" spans="1:8" x14ac:dyDescent="0.25">
      <c r="A1440" s="9" t="str">
        <f t="shared" si="133"/>
        <v/>
      </c>
      <c r="B1440" s="10" t="str">
        <f>IF($D$10="End of the Period",IF(A1440="","",IF(OR(payment_frequency="Weekly",payment_frequency="Bi-weekly",payment_frequency="Semi-monthly"),first_payment_date+A1440*VLOOKUP(payment_frequency,periodic_table,2,0),EDATE(first_payment_date,A1440*VLOOKUP(payment_frequency,periodic_table,2,0)))),IF(A1440="","",IF(OR(payment_frequency="Weekly",payment_frequency="Bi-weekly",payment_frequency="Semi-monthly"),first_payment_date+(A1440-1)*VLOOKUP(payment_frequency,periodic_table,2,0),EDATE(first_payment_date,(A1440-1)*VLOOKUP(payment_frequency,periodic_table,2,0)))))</f>
        <v/>
      </c>
      <c r="C1440" s="12" t="str">
        <f t="shared" si="134"/>
        <v/>
      </c>
      <c r="D1440" s="27">
        <f t="shared" si="138"/>
        <v>0</v>
      </c>
      <c r="E1440" s="28"/>
      <c r="F1440" s="12" t="str">
        <f t="shared" si="135"/>
        <v/>
      </c>
      <c r="G1440" s="12" t="str">
        <f t="shared" si="136"/>
        <v/>
      </c>
      <c r="H1440" s="33" t="str">
        <f t="shared" si="137"/>
        <v/>
      </c>
    </row>
    <row r="1441" spans="1:8" x14ac:dyDescent="0.25">
      <c r="A1441" s="9" t="str">
        <f t="shared" si="133"/>
        <v/>
      </c>
      <c r="B1441" s="10" t="str">
        <f>IF($D$10="End of the Period",IF(A1441="","",IF(OR(payment_frequency="Weekly",payment_frequency="Bi-weekly",payment_frequency="Semi-monthly"),first_payment_date+A1441*VLOOKUP(payment_frequency,periodic_table,2,0),EDATE(first_payment_date,A1441*VLOOKUP(payment_frequency,periodic_table,2,0)))),IF(A1441="","",IF(OR(payment_frequency="Weekly",payment_frequency="Bi-weekly",payment_frequency="Semi-monthly"),first_payment_date+(A1441-1)*VLOOKUP(payment_frequency,periodic_table,2,0),EDATE(first_payment_date,(A1441-1)*VLOOKUP(payment_frequency,periodic_table,2,0)))))</f>
        <v/>
      </c>
      <c r="C1441" s="12" t="str">
        <f t="shared" si="134"/>
        <v/>
      </c>
      <c r="D1441" s="27">
        <f t="shared" si="138"/>
        <v>0</v>
      </c>
      <c r="E1441" s="28"/>
      <c r="F1441" s="12" t="str">
        <f t="shared" si="135"/>
        <v/>
      </c>
      <c r="G1441" s="12" t="str">
        <f t="shared" si="136"/>
        <v/>
      </c>
      <c r="H1441" s="33" t="str">
        <f t="shared" si="137"/>
        <v/>
      </c>
    </row>
    <row r="1442" spans="1:8" x14ac:dyDescent="0.25">
      <c r="A1442" s="9" t="str">
        <f t="shared" si="133"/>
        <v/>
      </c>
      <c r="B1442" s="10" t="str">
        <f>IF($D$10="End of the Period",IF(A1442="","",IF(OR(payment_frequency="Weekly",payment_frequency="Bi-weekly",payment_frequency="Semi-monthly"),first_payment_date+A1442*VLOOKUP(payment_frequency,periodic_table,2,0),EDATE(first_payment_date,A1442*VLOOKUP(payment_frequency,periodic_table,2,0)))),IF(A1442="","",IF(OR(payment_frequency="Weekly",payment_frequency="Bi-weekly",payment_frequency="Semi-monthly"),first_payment_date+(A1442-1)*VLOOKUP(payment_frequency,periodic_table,2,0),EDATE(first_payment_date,(A1442-1)*VLOOKUP(payment_frequency,periodic_table,2,0)))))</f>
        <v/>
      </c>
      <c r="C1442" s="12" t="str">
        <f t="shared" si="134"/>
        <v/>
      </c>
      <c r="D1442" s="27">
        <f t="shared" si="138"/>
        <v>0</v>
      </c>
      <c r="E1442" s="28"/>
      <c r="F1442" s="12" t="str">
        <f t="shared" si="135"/>
        <v/>
      </c>
      <c r="G1442" s="12" t="str">
        <f t="shared" si="136"/>
        <v/>
      </c>
      <c r="H1442" s="33" t="str">
        <f t="shared" si="137"/>
        <v/>
      </c>
    </row>
    <row r="1443" spans="1:8" x14ac:dyDescent="0.25">
      <c r="A1443" s="9" t="str">
        <f t="shared" si="133"/>
        <v/>
      </c>
      <c r="B1443" s="10" t="str">
        <f>IF($D$10="End of the Period",IF(A1443="","",IF(OR(payment_frequency="Weekly",payment_frequency="Bi-weekly",payment_frequency="Semi-monthly"),first_payment_date+A1443*VLOOKUP(payment_frequency,periodic_table,2,0),EDATE(first_payment_date,A1443*VLOOKUP(payment_frequency,periodic_table,2,0)))),IF(A1443="","",IF(OR(payment_frequency="Weekly",payment_frequency="Bi-weekly",payment_frequency="Semi-monthly"),first_payment_date+(A1443-1)*VLOOKUP(payment_frequency,periodic_table,2,0),EDATE(first_payment_date,(A1443-1)*VLOOKUP(payment_frequency,periodic_table,2,0)))))</f>
        <v/>
      </c>
      <c r="C1443" s="12" t="str">
        <f t="shared" si="134"/>
        <v/>
      </c>
      <c r="D1443" s="27">
        <f t="shared" si="138"/>
        <v>0</v>
      </c>
      <c r="E1443" s="28"/>
      <c r="F1443" s="12" t="str">
        <f t="shared" si="135"/>
        <v/>
      </c>
      <c r="G1443" s="12" t="str">
        <f t="shared" si="136"/>
        <v/>
      </c>
      <c r="H1443" s="33" t="str">
        <f t="shared" si="137"/>
        <v/>
      </c>
    </row>
    <row r="1444" spans="1:8" x14ac:dyDescent="0.25">
      <c r="A1444" s="9" t="str">
        <f t="shared" si="133"/>
        <v/>
      </c>
      <c r="B1444" s="10" t="str">
        <f>IF($D$10="End of the Period",IF(A1444="","",IF(OR(payment_frequency="Weekly",payment_frequency="Bi-weekly",payment_frequency="Semi-monthly"),first_payment_date+A1444*VLOOKUP(payment_frequency,periodic_table,2,0),EDATE(first_payment_date,A1444*VLOOKUP(payment_frequency,periodic_table,2,0)))),IF(A1444="","",IF(OR(payment_frequency="Weekly",payment_frequency="Bi-weekly",payment_frequency="Semi-monthly"),first_payment_date+(A1444-1)*VLOOKUP(payment_frequency,periodic_table,2,0),EDATE(first_payment_date,(A1444-1)*VLOOKUP(payment_frequency,periodic_table,2,0)))))</f>
        <v/>
      </c>
      <c r="C1444" s="12" t="str">
        <f t="shared" si="134"/>
        <v/>
      </c>
      <c r="D1444" s="27">
        <f t="shared" si="138"/>
        <v>0</v>
      </c>
      <c r="E1444" s="28"/>
      <c r="F1444" s="12" t="str">
        <f t="shared" si="135"/>
        <v/>
      </c>
      <c r="G1444" s="12" t="str">
        <f t="shared" si="136"/>
        <v/>
      </c>
      <c r="H1444" s="33" t="str">
        <f t="shared" si="137"/>
        <v/>
      </c>
    </row>
    <row r="1445" spans="1:8" x14ac:dyDescent="0.25">
      <c r="A1445" s="9" t="str">
        <f t="shared" si="133"/>
        <v/>
      </c>
      <c r="B1445" s="10" t="str">
        <f>IF($D$10="End of the Period",IF(A1445="","",IF(OR(payment_frequency="Weekly",payment_frequency="Bi-weekly",payment_frequency="Semi-monthly"),first_payment_date+A1445*VLOOKUP(payment_frequency,periodic_table,2,0),EDATE(first_payment_date,A1445*VLOOKUP(payment_frequency,periodic_table,2,0)))),IF(A1445="","",IF(OR(payment_frequency="Weekly",payment_frequency="Bi-weekly",payment_frequency="Semi-monthly"),first_payment_date+(A1445-1)*VLOOKUP(payment_frequency,periodic_table,2,0),EDATE(first_payment_date,(A1445-1)*VLOOKUP(payment_frequency,periodic_table,2,0)))))</f>
        <v/>
      </c>
      <c r="C1445" s="12" t="str">
        <f t="shared" si="134"/>
        <v/>
      </c>
      <c r="D1445" s="27">
        <f t="shared" si="138"/>
        <v>0</v>
      </c>
      <c r="E1445" s="28"/>
      <c r="F1445" s="12" t="str">
        <f t="shared" si="135"/>
        <v/>
      </c>
      <c r="G1445" s="12" t="str">
        <f t="shared" si="136"/>
        <v/>
      </c>
      <c r="H1445" s="33" t="str">
        <f t="shared" si="137"/>
        <v/>
      </c>
    </row>
    <row r="1446" spans="1:8" x14ac:dyDescent="0.25">
      <c r="A1446" s="9" t="str">
        <f t="shared" si="133"/>
        <v/>
      </c>
      <c r="B1446" s="10" t="str">
        <f>IF($D$10="End of the Period",IF(A1446="","",IF(OR(payment_frequency="Weekly",payment_frequency="Bi-weekly",payment_frequency="Semi-monthly"),first_payment_date+A1446*VLOOKUP(payment_frequency,periodic_table,2,0),EDATE(first_payment_date,A1446*VLOOKUP(payment_frequency,periodic_table,2,0)))),IF(A1446="","",IF(OR(payment_frequency="Weekly",payment_frequency="Bi-weekly",payment_frequency="Semi-monthly"),first_payment_date+(A1446-1)*VLOOKUP(payment_frequency,periodic_table,2,0),EDATE(first_payment_date,(A1446-1)*VLOOKUP(payment_frequency,periodic_table,2,0)))))</f>
        <v/>
      </c>
      <c r="C1446" s="12" t="str">
        <f t="shared" si="134"/>
        <v/>
      </c>
      <c r="D1446" s="27">
        <f t="shared" si="138"/>
        <v>0</v>
      </c>
      <c r="E1446" s="28"/>
      <c r="F1446" s="12" t="str">
        <f t="shared" si="135"/>
        <v/>
      </c>
      <c r="G1446" s="12" t="str">
        <f t="shared" si="136"/>
        <v/>
      </c>
      <c r="H1446" s="33" t="str">
        <f t="shared" si="137"/>
        <v/>
      </c>
    </row>
    <row r="1447" spans="1:8" x14ac:dyDescent="0.25">
      <c r="A1447" s="9" t="str">
        <f t="shared" si="133"/>
        <v/>
      </c>
      <c r="B1447" s="10" t="str">
        <f>IF($D$10="End of the Period",IF(A1447="","",IF(OR(payment_frequency="Weekly",payment_frequency="Bi-weekly",payment_frequency="Semi-monthly"),first_payment_date+A1447*VLOOKUP(payment_frequency,periodic_table,2,0),EDATE(first_payment_date,A1447*VLOOKUP(payment_frequency,periodic_table,2,0)))),IF(A1447="","",IF(OR(payment_frequency="Weekly",payment_frequency="Bi-weekly",payment_frequency="Semi-monthly"),first_payment_date+(A1447-1)*VLOOKUP(payment_frequency,periodic_table,2,0),EDATE(first_payment_date,(A1447-1)*VLOOKUP(payment_frequency,periodic_table,2,0)))))</f>
        <v/>
      </c>
      <c r="C1447" s="12" t="str">
        <f t="shared" si="134"/>
        <v/>
      </c>
      <c r="D1447" s="27">
        <f t="shared" si="138"/>
        <v>0</v>
      </c>
      <c r="E1447" s="28"/>
      <c r="F1447" s="12" t="str">
        <f t="shared" si="135"/>
        <v/>
      </c>
      <c r="G1447" s="12" t="str">
        <f t="shared" si="136"/>
        <v/>
      </c>
      <c r="H1447" s="33" t="str">
        <f t="shared" si="137"/>
        <v/>
      </c>
    </row>
    <row r="1448" spans="1:8" x14ac:dyDescent="0.25">
      <c r="A1448" s="9" t="str">
        <f t="shared" si="133"/>
        <v/>
      </c>
      <c r="B1448" s="10" t="str">
        <f>IF($D$10="End of the Period",IF(A1448="","",IF(OR(payment_frequency="Weekly",payment_frequency="Bi-weekly",payment_frequency="Semi-monthly"),first_payment_date+A1448*VLOOKUP(payment_frequency,periodic_table,2,0),EDATE(first_payment_date,A1448*VLOOKUP(payment_frequency,periodic_table,2,0)))),IF(A1448="","",IF(OR(payment_frequency="Weekly",payment_frequency="Bi-weekly",payment_frequency="Semi-monthly"),first_payment_date+(A1448-1)*VLOOKUP(payment_frequency,periodic_table,2,0),EDATE(first_payment_date,(A1448-1)*VLOOKUP(payment_frequency,periodic_table,2,0)))))</f>
        <v/>
      </c>
      <c r="C1448" s="12" t="str">
        <f t="shared" si="134"/>
        <v/>
      </c>
      <c r="D1448" s="27">
        <f t="shared" si="138"/>
        <v>0</v>
      </c>
      <c r="E1448" s="28"/>
      <c r="F1448" s="12" t="str">
        <f t="shared" si="135"/>
        <v/>
      </c>
      <c r="G1448" s="12" t="str">
        <f t="shared" si="136"/>
        <v/>
      </c>
      <c r="H1448" s="33" t="str">
        <f t="shared" si="137"/>
        <v/>
      </c>
    </row>
    <row r="1449" spans="1:8" x14ac:dyDescent="0.25">
      <c r="A1449" s="9" t="str">
        <f t="shared" ref="A1449:A1512" si="139">IFERROR(IF(H1448&lt;=0,"",A1448+1),"")</f>
        <v/>
      </c>
      <c r="B1449" s="10" t="str">
        <f>IF($D$10="End of the Period",IF(A1449="","",IF(OR(payment_frequency="Weekly",payment_frequency="Bi-weekly",payment_frequency="Semi-monthly"),first_payment_date+A1449*VLOOKUP(payment_frequency,periodic_table,2,0),EDATE(first_payment_date,A1449*VLOOKUP(payment_frequency,periodic_table,2,0)))),IF(A1449="","",IF(OR(payment_frequency="Weekly",payment_frequency="Bi-weekly",payment_frequency="Semi-monthly"),first_payment_date+(A1449-1)*VLOOKUP(payment_frequency,periodic_table,2,0),EDATE(first_payment_date,(A1449-1)*VLOOKUP(payment_frequency,periodic_table,2,0)))))</f>
        <v/>
      </c>
      <c r="C1449" s="12" t="str">
        <f t="shared" ref="C1449:C1512" si="140">IF(A1449="","",IF(H1448&lt;payment,H1448*(1+rate),payment))</f>
        <v/>
      </c>
      <c r="D1449" s="27">
        <f t="shared" si="138"/>
        <v>0</v>
      </c>
      <c r="E1449" s="28"/>
      <c r="F1449" s="12" t="str">
        <f t="shared" ref="F1449:F1512" si="141">IF(AND(payment_type=1,A1449=1),0,IF(A1449="","",H1448*rate))</f>
        <v/>
      </c>
      <c r="G1449" s="12" t="str">
        <f t="shared" ref="G1449:G1512" si="142">IF(A1449="","",C1449-F1449+D1449+E1449)</f>
        <v/>
      </c>
      <c r="H1449" s="33" t="str">
        <f t="shared" ref="H1449:H1512" si="143">IFERROR(IF(G1449&lt;=0,"",H1448-G1449),"")</f>
        <v/>
      </c>
    </row>
    <row r="1450" spans="1:8" x14ac:dyDescent="0.25">
      <c r="A1450" s="9" t="str">
        <f t="shared" si="139"/>
        <v/>
      </c>
      <c r="B1450" s="10" t="str">
        <f>IF($D$10="End of the Period",IF(A1450="","",IF(OR(payment_frequency="Weekly",payment_frequency="Bi-weekly",payment_frequency="Semi-monthly"),first_payment_date+A1450*VLOOKUP(payment_frequency,periodic_table,2,0),EDATE(first_payment_date,A1450*VLOOKUP(payment_frequency,periodic_table,2,0)))),IF(A1450="","",IF(OR(payment_frequency="Weekly",payment_frequency="Bi-weekly",payment_frequency="Semi-monthly"),first_payment_date+(A1450-1)*VLOOKUP(payment_frequency,periodic_table,2,0),EDATE(first_payment_date,(A1450-1)*VLOOKUP(payment_frequency,periodic_table,2,0)))))</f>
        <v/>
      </c>
      <c r="C1450" s="12" t="str">
        <f t="shared" si="140"/>
        <v/>
      </c>
      <c r="D1450" s="27">
        <f t="shared" si="138"/>
        <v>0</v>
      </c>
      <c r="E1450" s="28"/>
      <c r="F1450" s="12" t="str">
        <f t="shared" si="141"/>
        <v/>
      </c>
      <c r="G1450" s="12" t="str">
        <f t="shared" si="142"/>
        <v/>
      </c>
      <c r="H1450" s="33" t="str">
        <f t="shared" si="143"/>
        <v/>
      </c>
    </row>
    <row r="1451" spans="1:8" x14ac:dyDescent="0.25">
      <c r="A1451" s="9" t="str">
        <f t="shared" si="139"/>
        <v/>
      </c>
      <c r="B1451" s="10" t="str">
        <f>IF($D$10="End of the Period",IF(A1451="","",IF(OR(payment_frequency="Weekly",payment_frequency="Bi-weekly",payment_frequency="Semi-monthly"),first_payment_date+A1451*VLOOKUP(payment_frequency,periodic_table,2,0),EDATE(first_payment_date,A1451*VLOOKUP(payment_frequency,periodic_table,2,0)))),IF(A1451="","",IF(OR(payment_frequency="Weekly",payment_frequency="Bi-weekly",payment_frequency="Semi-monthly"),first_payment_date+(A1451-1)*VLOOKUP(payment_frequency,periodic_table,2,0),EDATE(first_payment_date,(A1451-1)*VLOOKUP(payment_frequency,periodic_table,2,0)))))</f>
        <v/>
      </c>
      <c r="C1451" s="12" t="str">
        <f t="shared" si="140"/>
        <v/>
      </c>
      <c r="D1451" s="27">
        <f t="shared" si="138"/>
        <v>0</v>
      </c>
      <c r="E1451" s="28"/>
      <c r="F1451" s="12" t="str">
        <f t="shared" si="141"/>
        <v/>
      </c>
      <c r="G1451" s="12" t="str">
        <f t="shared" si="142"/>
        <v/>
      </c>
      <c r="H1451" s="33" t="str">
        <f t="shared" si="143"/>
        <v/>
      </c>
    </row>
    <row r="1452" spans="1:8" x14ac:dyDescent="0.25">
      <c r="A1452" s="9" t="str">
        <f t="shared" si="139"/>
        <v/>
      </c>
      <c r="B1452" s="10" t="str">
        <f>IF($D$10="End of the Period",IF(A1452="","",IF(OR(payment_frequency="Weekly",payment_frequency="Bi-weekly",payment_frequency="Semi-monthly"),first_payment_date+A1452*VLOOKUP(payment_frequency,periodic_table,2,0),EDATE(first_payment_date,A1452*VLOOKUP(payment_frequency,periodic_table,2,0)))),IF(A1452="","",IF(OR(payment_frequency="Weekly",payment_frequency="Bi-weekly",payment_frequency="Semi-monthly"),first_payment_date+(A1452-1)*VLOOKUP(payment_frequency,periodic_table,2,0),EDATE(first_payment_date,(A1452-1)*VLOOKUP(payment_frequency,periodic_table,2,0)))))</f>
        <v/>
      </c>
      <c r="C1452" s="12" t="str">
        <f t="shared" si="140"/>
        <v/>
      </c>
      <c r="D1452" s="27">
        <f t="shared" si="138"/>
        <v>0</v>
      </c>
      <c r="E1452" s="28"/>
      <c r="F1452" s="12" t="str">
        <f t="shared" si="141"/>
        <v/>
      </c>
      <c r="G1452" s="12" t="str">
        <f t="shared" si="142"/>
        <v/>
      </c>
      <c r="H1452" s="33" t="str">
        <f t="shared" si="143"/>
        <v/>
      </c>
    </row>
    <row r="1453" spans="1:8" x14ac:dyDescent="0.25">
      <c r="A1453" s="9" t="str">
        <f t="shared" si="139"/>
        <v/>
      </c>
      <c r="B1453" s="10" t="str">
        <f>IF($D$10="End of the Period",IF(A1453="","",IF(OR(payment_frequency="Weekly",payment_frequency="Bi-weekly",payment_frequency="Semi-monthly"),first_payment_date+A1453*VLOOKUP(payment_frequency,periodic_table,2,0),EDATE(first_payment_date,A1453*VLOOKUP(payment_frequency,periodic_table,2,0)))),IF(A1453="","",IF(OR(payment_frequency="Weekly",payment_frequency="Bi-weekly",payment_frequency="Semi-monthly"),first_payment_date+(A1453-1)*VLOOKUP(payment_frequency,periodic_table,2,0),EDATE(first_payment_date,(A1453-1)*VLOOKUP(payment_frequency,periodic_table,2,0)))))</f>
        <v/>
      </c>
      <c r="C1453" s="12" t="str">
        <f t="shared" si="140"/>
        <v/>
      </c>
      <c r="D1453" s="27">
        <f t="shared" si="138"/>
        <v>0</v>
      </c>
      <c r="E1453" s="28"/>
      <c r="F1453" s="12" t="str">
        <f t="shared" si="141"/>
        <v/>
      </c>
      <c r="G1453" s="12" t="str">
        <f t="shared" si="142"/>
        <v/>
      </c>
      <c r="H1453" s="33" t="str">
        <f t="shared" si="143"/>
        <v/>
      </c>
    </row>
    <row r="1454" spans="1:8" x14ac:dyDescent="0.25">
      <c r="A1454" s="9" t="str">
        <f t="shared" si="139"/>
        <v/>
      </c>
      <c r="B1454" s="10" t="str">
        <f>IF($D$10="End of the Period",IF(A1454="","",IF(OR(payment_frequency="Weekly",payment_frequency="Bi-weekly",payment_frequency="Semi-monthly"),first_payment_date+A1454*VLOOKUP(payment_frequency,periodic_table,2,0),EDATE(first_payment_date,A1454*VLOOKUP(payment_frequency,periodic_table,2,0)))),IF(A1454="","",IF(OR(payment_frequency="Weekly",payment_frequency="Bi-weekly",payment_frequency="Semi-monthly"),first_payment_date+(A1454-1)*VLOOKUP(payment_frequency,periodic_table,2,0),EDATE(first_payment_date,(A1454-1)*VLOOKUP(payment_frequency,periodic_table,2,0)))))</f>
        <v/>
      </c>
      <c r="C1454" s="12" t="str">
        <f t="shared" si="140"/>
        <v/>
      </c>
      <c r="D1454" s="27">
        <f t="shared" si="138"/>
        <v>0</v>
      </c>
      <c r="E1454" s="28"/>
      <c r="F1454" s="12" t="str">
        <f t="shared" si="141"/>
        <v/>
      </c>
      <c r="G1454" s="12" t="str">
        <f t="shared" si="142"/>
        <v/>
      </c>
      <c r="H1454" s="33" t="str">
        <f t="shared" si="143"/>
        <v/>
      </c>
    </row>
    <row r="1455" spans="1:8" x14ac:dyDescent="0.25">
      <c r="A1455" s="9" t="str">
        <f t="shared" si="139"/>
        <v/>
      </c>
      <c r="B1455" s="10" t="str">
        <f>IF($D$10="End of the Period",IF(A1455="","",IF(OR(payment_frequency="Weekly",payment_frequency="Bi-weekly",payment_frequency="Semi-monthly"),first_payment_date+A1455*VLOOKUP(payment_frequency,periodic_table,2,0),EDATE(first_payment_date,A1455*VLOOKUP(payment_frequency,periodic_table,2,0)))),IF(A1455="","",IF(OR(payment_frequency="Weekly",payment_frequency="Bi-weekly",payment_frequency="Semi-monthly"),first_payment_date+(A1455-1)*VLOOKUP(payment_frequency,periodic_table,2,0),EDATE(first_payment_date,(A1455-1)*VLOOKUP(payment_frequency,periodic_table,2,0)))))</f>
        <v/>
      </c>
      <c r="C1455" s="12" t="str">
        <f t="shared" si="140"/>
        <v/>
      </c>
      <c r="D1455" s="27">
        <f t="shared" si="138"/>
        <v>0</v>
      </c>
      <c r="E1455" s="28"/>
      <c r="F1455" s="12" t="str">
        <f t="shared" si="141"/>
        <v/>
      </c>
      <c r="G1455" s="12" t="str">
        <f t="shared" si="142"/>
        <v/>
      </c>
      <c r="H1455" s="33" t="str">
        <f t="shared" si="143"/>
        <v/>
      </c>
    </row>
    <row r="1456" spans="1:8" x14ac:dyDescent="0.25">
      <c r="A1456" s="9" t="str">
        <f t="shared" si="139"/>
        <v/>
      </c>
      <c r="B1456" s="10" t="str">
        <f>IF($D$10="End of the Period",IF(A1456="","",IF(OR(payment_frequency="Weekly",payment_frequency="Bi-weekly",payment_frequency="Semi-monthly"),first_payment_date+A1456*VLOOKUP(payment_frequency,periodic_table,2,0),EDATE(first_payment_date,A1456*VLOOKUP(payment_frequency,periodic_table,2,0)))),IF(A1456="","",IF(OR(payment_frequency="Weekly",payment_frequency="Bi-weekly",payment_frequency="Semi-monthly"),first_payment_date+(A1456-1)*VLOOKUP(payment_frequency,periodic_table,2,0),EDATE(first_payment_date,(A1456-1)*VLOOKUP(payment_frequency,periodic_table,2,0)))))</f>
        <v/>
      </c>
      <c r="C1456" s="12" t="str">
        <f t="shared" si="140"/>
        <v/>
      </c>
      <c r="D1456" s="27">
        <f t="shared" si="138"/>
        <v>0</v>
      </c>
      <c r="E1456" s="28"/>
      <c r="F1456" s="12" t="str">
        <f t="shared" si="141"/>
        <v/>
      </c>
      <c r="G1456" s="12" t="str">
        <f t="shared" si="142"/>
        <v/>
      </c>
      <c r="H1456" s="33" t="str">
        <f t="shared" si="143"/>
        <v/>
      </c>
    </row>
    <row r="1457" spans="1:8" x14ac:dyDescent="0.25">
      <c r="A1457" s="9" t="str">
        <f t="shared" si="139"/>
        <v/>
      </c>
      <c r="B1457" s="10" t="str">
        <f>IF($D$10="End of the Period",IF(A1457="","",IF(OR(payment_frequency="Weekly",payment_frequency="Bi-weekly",payment_frequency="Semi-monthly"),first_payment_date+A1457*VLOOKUP(payment_frequency,periodic_table,2,0),EDATE(first_payment_date,A1457*VLOOKUP(payment_frequency,periodic_table,2,0)))),IF(A1457="","",IF(OR(payment_frequency="Weekly",payment_frequency="Bi-weekly",payment_frequency="Semi-monthly"),first_payment_date+(A1457-1)*VLOOKUP(payment_frequency,periodic_table,2,0),EDATE(first_payment_date,(A1457-1)*VLOOKUP(payment_frequency,periodic_table,2,0)))))</f>
        <v/>
      </c>
      <c r="C1457" s="12" t="str">
        <f t="shared" si="140"/>
        <v/>
      </c>
      <c r="D1457" s="27">
        <f t="shared" si="138"/>
        <v>0</v>
      </c>
      <c r="E1457" s="28"/>
      <c r="F1457" s="12" t="str">
        <f t="shared" si="141"/>
        <v/>
      </c>
      <c r="G1457" s="12" t="str">
        <f t="shared" si="142"/>
        <v/>
      </c>
      <c r="H1457" s="33" t="str">
        <f t="shared" si="143"/>
        <v/>
      </c>
    </row>
    <row r="1458" spans="1:8" x14ac:dyDescent="0.25">
      <c r="A1458" s="9" t="str">
        <f t="shared" si="139"/>
        <v/>
      </c>
      <c r="B1458" s="10" t="str">
        <f>IF($D$10="End of the Period",IF(A1458="","",IF(OR(payment_frequency="Weekly",payment_frequency="Bi-weekly",payment_frequency="Semi-monthly"),first_payment_date+A1458*VLOOKUP(payment_frequency,periodic_table,2,0),EDATE(first_payment_date,A1458*VLOOKUP(payment_frequency,periodic_table,2,0)))),IF(A1458="","",IF(OR(payment_frequency="Weekly",payment_frequency="Bi-weekly",payment_frequency="Semi-monthly"),first_payment_date+(A1458-1)*VLOOKUP(payment_frequency,periodic_table,2,0),EDATE(first_payment_date,(A1458-1)*VLOOKUP(payment_frequency,periodic_table,2,0)))))</f>
        <v/>
      </c>
      <c r="C1458" s="12" t="str">
        <f t="shared" si="140"/>
        <v/>
      </c>
      <c r="D1458" s="27">
        <f t="shared" si="138"/>
        <v>0</v>
      </c>
      <c r="E1458" s="28"/>
      <c r="F1458" s="12" t="str">
        <f t="shared" si="141"/>
        <v/>
      </c>
      <c r="G1458" s="12" t="str">
        <f t="shared" si="142"/>
        <v/>
      </c>
      <c r="H1458" s="33" t="str">
        <f t="shared" si="143"/>
        <v/>
      </c>
    </row>
    <row r="1459" spans="1:8" x14ac:dyDescent="0.25">
      <c r="A1459" s="9" t="str">
        <f t="shared" si="139"/>
        <v/>
      </c>
      <c r="B1459" s="10" t="str">
        <f>IF($D$10="End of the Period",IF(A1459="","",IF(OR(payment_frequency="Weekly",payment_frequency="Bi-weekly",payment_frequency="Semi-monthly"),first_payment_date+A1459*VLOOKUP(payment_frequency,periodic_table,2,0),EDATE(first_payment_date,A1459*VLOOKUP(payment_frequency,periodic_table,2,0)))),IF(A1459="","",IF(OR(payment_frequency="Weekly",payment_frequency="Bi-weekly",payment_frequency="Semi-monthly"),first_payment_date+(A1459-1)*VLOOKUP(payment_frequency,periodic_table,2,0),EDATE(first_payment_date,(A1459-1)*VLOOKUP(payment_frequency,periodic_table,2,0)))))</f>
        <v/>
      </c>
      <c r="C1459" s="12" t="str">
        <f t="shared" si="140"/>
        <v/>
      </c>
      <c r="D1459" s="27">
        <f t="shared" si="138"/>
        <v>0</v>
      </c>
      <c r="E1459" s="28"/>
      <c r="F1459" s="12" t="str">
        <f t="shared" si="141"/>
        <v/>
      </c>
      <c r="G1459" s="12" t="str">
        <f t="shared" si="142"/>
        <v/>
      </c>
      <c r="H1459" s="33" t="str">
        <f t="shared" si="143"/>
        <v/>
      </c>
    </row>
    <row r="1460" spans="1:8" x14ac:dyDescent="0.25">
      <c r="A1460" s="9" t="str">
        <f t="shared" si="139"/>
        <v/>
      </c>
      <c r="B1460" s="10" t="str">
        <f>IF($D$10="End of the Period",IF(A1460="","",IF(OR(payment_frequency="Weekly",payment_frequency="Bi-weekly",payment_frequency="Semi-monthly"),first_payment_date+A1460*VLOOKUP(payment_frequency,periodic_table,2,0),EDATE(first_payment_date,A1460*VLOOKUP(payment_frequency,periodic_table,2,0)))),IF(A1460="","",IF(OR(payment_frequency="Weekly",payment_frequency="Bi-weekly",payment_frequency="Semi-monthly"),first_payment_date+(A1460-1)*VLOOKUP(payment_frequency,periodic_table,2,0),EDATE(first_payment_date,(A1460-1)*VLOOKUP(payment_frequency,periodic_table,2,0)))))</f>
        <v/>
      </c>
      <c r="C1460" s="12" t="str">
        <f t="shared" si="140"/>
        <v/>
      </c>
      <c r="D1460" s="27">
        <f t="shared" si="138"/>
        <v>0</v>
      </c>
      <c r="E1460" s="28"/>
      <c r="F1460" s="12" t="str">
        <f t="shared" si="141"/>
        <v/>
      </c>
      <c r="G1460" s="12" t="str">
        <f t="shared" si="142"/>
        <v/>
      </c>
      <c r="H1460" s="33" t="str">
        <f t="shared" si="143"/>
        <v/>
      </c>
    </row>
    <row r="1461" spans="1:8" x14ac:dyDescent="0.25">
      <c r="A1461" s="9" t="str">
        <f t="shared" si="139"/>
        <v/>
      </c>
      <c r="B1461" s="10" t="str">
        <f>IF($D$10="End of the Period",IF(A1461="","",IF(OR(payment_frequency="Weekly",payment_frequency="Bi-weekly",payment_frequency="Semi-monthly"),first_payment_date+A1461*VLOOKUP(payment_frequency,periodic_table,2,0),EDATE(first_payment_date,A1461*VLOOKUP(payment_frequency,periodic_table,2,0)))),IF(A1461="","",IF(OR(payment_frequency="Weekly",payment_frequency="Bi-weekly",payment_frequency="Semi-monthly"),first_payment_date+(A1461-1)*VLOOKUP(payment_frequency,periodic_table,2,0),EDATE(first_payment_date,(A1461-1)*VLOOKUP(payment_frequency,periodic_table,2,0)))))</f>
        <v/>
      </c>
      <c r="C1461" s="12" t="str">
        <f t="shared" si="140"/>
        <v/>
      </c>
      <c r="D1461" s="27">
        <f t="shared" si="138"/>
        <v>0</v>
      </c>
      <c r="E1461" s="28"/>
      <c r="F1461" s="12" t="str">
        <f t="shared" si="141"/>
        <v/>
      </c>
      <c r="G1461" s="12" t="str">
        <f t="shared" si="142"/>
        <v/>
      </c>
      <c r="H1461" s="33" t="str">
        <f t="shared" si="143"/>
        <v/>
      </c>
    </row>
    <row r="1462" spans="1:8" x14ac:dyDescent="0.25">
      <c r="A1462" s="9" t="str">
        <f t="shared" si="139"/>
        <v/>
      </c>
      <c r="B1462" s="10" t="str">
        <f>IF($D$10="End of the Period",IF(A1462="","",IF(OR(payment_frequency="Weekly",payment_frequency="Bi-weekly",payment_frequency="Semi-monthly"),first_payment_date+A1462*VLOOKUP(payment_frequency,periodic_table,2,0),EDATE(first_payment_date,A1462*VLOOKUP(payment_frequency,periodic_table,2,0)))),IF(A1462="","",IF(OR(payment_frequency="Weekly",payment_frequency="Bi-weekly",payment_frequency="Semi-monthly"),first_payment_date+(A1462-1)*VLOOKUP(payment_frequency,periodic_table,2,0),EDATE(first_payment_date,(A1462-1)*VLOOKUP(payment_frequency,periodic_table,2,0)))))</f>
        <v/>
      </c>
      <c r="C1462" s="12" t="str">
        <f t="shared" si="140"/>
        <v/>
      </c>
      <c r="D1462" s="27">
        <f t="shared" si="138"/>
        <v>0</v>
      </c>
      <c r="E1462" s="28"/>
      <c r="F1462" s="12" t="str">
        <f t="shared" si="141"/>
        <v/>
      </c>
      <c r="G1462" s="12" t="str">
        <f t="shared" si="142"/>
        <v/>
      </c>
      <c r="H1462" s="33" t="str">
        <f t="shared" si="143"/>
        <v/>
      </c>
    </row>
    <row r="1463" spans="1:8" x14ac:dyDescent="0.25">
      <c r="A1463" s="9" t="str">
        <f t="shared" si="139"/>
        <v/>
      </c>
      <c r="B1463" s="10" t="str">
        <f>IF($D$10="End of the Period",IF(A1463="","",IF(OR(payment_frequency="Weekly",payment_frequency="Bi-weekly",payment_frequency="Semi-monthly"),first_payment_date+A1463*VLOOKUP(payment_frequency,periodic_table,2,0),EDATE(first_payment_date,A1463*VLOOKUP(payment_frequency,periodic_table,2,0)))),IF(A1463="","",IF(OR(payment_frequency="Weekly",payment_frequency="Bi-weekly",payment_frequency="Semi-monthly"),first_payment_date+(A1463-1)*VLOOKUP(payment_frequency,periodic_table,2,0),EDATE(first_payment_date,(A1463-1)*VLOOKUP(payment_frequency,periodic_table,2,0)))))</f>
        <v/>
      </c>
      <c r="C1463" s="12" t="str">
        <f t="shared" si="140"/>
        <v/>
      </c>
      <c r="D1463" s="27">
        <f t="shared" si="138"/>
        <v>0</v>
      </c>
      <c r="E1463" s="28"/>
      <c r="F1463" s="12" t="str">
        <f t="shared" si="141"/>
        <v/>
      </c>
      <c r="G1463" s="12" t="str">
        <f t="shared" si="142"/>
        <v/>
      </c>
      <c r="H1463" s="33" t="str">
        <f t="shared" si="143"/>
        <v/>
      </c>
    </row>
    <row r="1464" spans="1:8" x14ac:dyDescent="0.25">
      <c r="A1464" s="9" t="str">
        <f t="shared" si="139"/>
        <v/>
      </c>
      <c r="B1464" s="10" t="str">
        <f>IF($D$10="End of the Period",IF(A1464="","",IF(OR(payment_frequency="Weekly",payment_frequency="Bi-weekly",payment_frequency="Semi-monthly"),first_payment_date+A1464*VLOOKUP(payment_frequency,periodic_table,2,0),EDATE(first_payment_date,A1464*VLOOKUP(payment_frequency,periodic_table,2,0)))),IF(A1464="","",IF(OR(payment_frequency="Weekly",payment_frequency="Bi-weekly",payment_frequency="Semi-monthly"),first_payment_date+(A1464-1)*VLOOKUP(payment_frequency,periodic_table,2,0),EDATE(first_payment_date,(A1464-1)*VLOOKUP(payment_frequency,periodic_table,2,0)))))</f>
        <v/>
      </c>
      <c r="C1464" s="12" t="str">
        <f t="shared" si="140"/>
        <v/>
      </c>
      <c r="D1464" s="27">
        <f t="shared" si="138"/>
        <v>0</v>
      </c>
      <c r="E1464" s="28"/>
      <c r="F1464" s="12" t="str">
        <f t="shared" si="141"/>
        <v/>
      </c>
      <c r="G1464" s="12" t="str">
        <f t="shared" si="142"/>
        <v/>
      </c>
      <c r="H1464" s="33" t="str">
        <f t="shared" si="143"/>
        <v/>
      </c>
    </row>
    <row r="1465" spans="1:8" x14ac:dyDescent="0.25">
      <c r="A1465" s="9" t="str">
        <f t="shared" si="139"/>
        <v/>
      </c>
      <c r="B1465" s="10" t="str">
        <f>IF($D$10="End of the Period",IF(A1465="","",IF(OR(payment_frequency="Weekly",payment_frequency="Bi-weekly",payment_frequency="Semi-monthly"),first_payment_date+A1465*VLOOKUP(payment_frequency,periodic_table,2,0),EDATE(first_payment_date,A1465*VLOOKUP(payment_frequency,periodic_table,2,0)))),IF(A1465="","",IF(OR(payment_frequency="Weekly",payment_frequency="Bi-weekly",payment_frequency="Semi-monthly"),first_payment_date+(A1465-1)*VLOOKUP(payment_frequency,periodic_table,2,0),EDATE(first_payment_date,(A1465-1)*VLOOKUP(payment_frequency,periodic_table,2,0)))))</f>
        <v/>
      </c>
      <c r="C1465" s="12" t="str">
        <f t="shared" si="140"/>
        <v/>
      </c>
      <c r="D1465" s="27">
        <f t="shared" si="138"/>
        <v>0</v>
      </c>
      <c r="E1465" s="28"/>
      <c r="F1465" s="12" t="str">
        <f t="shared" si="141"/>
        <v/>
      </c>
      <c r="G1465" s="12" t="str">
        <f t="shared" si="142"/>
        <v/>
      </c>
      <c r="H1465" s="33" t="str">
        <f t="shared" si="143"/>
        <v/>
      </c>
    </row>
    <row r="1466" spans="1:8" x14ac:dyDescent="0.25">
      <c r="A1466" s="9" t="str">
        <f t="shared" si="139"/>
        <v/>
      </c>
      <c r="B1466" s="10" t="str">
        <f>IF($D$10="End of the Period",IF(A1466="","",IF(OR(payment_frequency="Weekly",payment_frequency="Bi-weekly",payment_frequency="Semi-monthly"),first_payment_date+A1466*VLOOKUP(payment_frequency,periodic_table,2,0),EDATE(first_payment_date,A1466*VLOOKUP(payment_frequency,periodic_table,2,0)))),IF(A1466="","",IF(OR(payment_frequency="Weekly",payment_frequency="Bi-weekly",payment_frequency="Semi-monthly"),first_payment_date+(A1466-1)*VLOOKUP(payment_frequency,periodic_table,2,0),EDATE(first_payment_date,(A1466-1)*VLOOKUP(payment_frequency,periodic_table,2,0)))))</f>
        <v/>
      </c>
      <c r="C1466" s="12" t="str">
        <f t="shared" si="140"/>
        <v/>
      </c>
      <c r="D1466" s="27">
        <f t="shared" si="138"/>
        <v>0</v>
      </c>
      <c r="E1466" s="28"/>
      <c r="F1466" s="12" t="str">
        <f t="shared" si="141"/>
        <v/>
      </c>
      <c r="G1466" s="12" t="str">
        <f t="shared" si="142"/>
        <v/>
      </c>
      <c r="H1466" s="33" t="str">
        <f t="shared" si="143"/>
        <v/>
      </c>
    </row>
    <row r="1467" spans="1:8" x14ac:dyDescent="0.25">
      <c r="A1467" s="9" t="str">
        <f t="shared" si="139"/>
        <v/>
      </c>
      <c r="B1467" s="10" t="str">
        <f>IF($D$10="End of the Period",IF(A1467="","",IF(OR(payment_frequency="Weekly",payment_frequency="Bi-weekly",payment_frequency="Semi-monthly"),first_payment_date+A1467*VLOOKUP(payment_frequency,periodic_table,2,0),EDATE(first_payment_date,A1467*VLOOKUP(payment_frequency,periodic_table,2,0)))),IF(A1467="","",IF(OR(payment_frequency="Weekly",payment_frequency="Bi-weekly",payment_frequency="Semi-monthly"),first_payment_date+(A1467-1)*VLOOKUP(payment_frequency,periodic_table,2,0),EDATE(first_payment_date,(A1467-1)*VLOOKUP(payment_frequency,periodic_table,2,0)))))</f>
        <v/>
      </c>
      <c r="C1467" s="12" t="str">
        <f t="shared" si="140"/>
        <v/>
      </c>
      <c r="D1467" s="27">
        <f t="shared" si="138"/>
        <v>0</v>
      </c>
      <c r="E1467" s="28"/>
      <c r="F1467" s="12" t="str">
        <f t="shared" si="141"/>
        <v/>
      </c>
      <c r="G1467" s="12" t="str">
        <f t="shared" si="142"/>
        <v/>
      </c>
      <c r="H1467" s="33" t="str">
        <f t="shared" si="143"/>
        <v/>
      </c>
    </row>
    <row r="1468" spans="1:8" x14ac:dyDescent="0.25">
      <c r="A1468" s="9" t="str">
        <f t="shared" si="139"/>
        <v/>
      </c>
      <c r="B1468" s="10" t="str">
        <f>IF($D$10="End of the Period",IF(A1468="","",IF(OR(payment_frequency="Weekly",payment_frequency="Bi-weekly",payment_frequency="Semi-monthly"),first_payment_date+A1468*VLOOKUP(payment_frequency,periodic_table,2,0),EDATE(first_payment_date,A1468*VLOOKUP(payment_frequency,periodic_table,2,0)))),IF(A1468="","",IF(OR(payment_frequency="Weekly",payment_frequency="Bi-weekly",payment_frequency="Semi-monthly"),first_payment_date+(A1468-1)*VLOOKUP(payment_frequency,periodic_table,2,0),EDATE(first_payment_date,(A1468-1)*VLOOKUP(payment_frequency,periodic_table,2,0)))))</f>
        <v/>
      </c>
      <c r="C1468" s="12" t="str">
        <f t="shared" si="140"/>
        <v/>
      </c>
      <c r="D1468" s="27">
        <f t="shared" si="138"/>
        <v>0</v>
      </c>
      <c r="E1468" s="28"/>
      <c r="F1468" s="12" t="str">
        <f t="shared" si="141"/>
        <v/>
      </c>
      <c r="G1468" s="12" t="str">
        <f t="shared" si="142"/>
        <v/>
      </c>
      <c r="H1468" s="33" t="str">
        <f t="shared" si="143"/>
        <v/>
      </c>
    </row>
    <row r="1469" spans="1:8" x14ac:dyDescent="0.25">
      <c r="A1469" s="9" t="str">
        <f t="shared" si="139"/>
        <v/>
      </c>
      <c r="B1469" s="10" t="str">
        <f>IF($D$10="End of the Period",IF(A1469="","",IF(OR(payment_frequency="Weekly",payment_frequency="Bi-weekly",payment_frequency="Semi-monthly"),first_payment_date+A1469*VLOOKUP(payment_frequency,periodic_table,2,0),EDATE(first_payment_date,A1469*VLOOKUP(payment_frequency,periodic_table,2,0)))),IF(A1469="","",IF(OR(payment_frequency="Weekly",payment_frequency="Bi-weekly",payment_frequency="Semi-monthly"),first_payment_date+(A1469-1)*VLOOKUP(payment_frequency,periodic_table,2,0),EDATE(first_payment_date,(A1469-1)*VLOOKUP(payment_frequency,periodic_table,2,0)))))</f>
        <v/>
      </c>
      <c r="C1469" s="12" t="str">
        <f t="shared" si="140"/>
        <v/>
      </c>
      <c r="D1469" s="27">
        <f t="shared" si="138"/>
        <v>0</v>
      </c>
      <c r="E1469" s="28"/>
      <c r="F1469" s="12" t="str">
        <f t="shared" si="141"/>
        <v/>
      </c>
      <c r="G1469" s="12" t="str">
        <f t="shared" si="142"/>
        <v/>
      </c>
      <c r="H1469" s="33" t="str">
        <f t="shared" si="143"/>
        <v/>
      </c>
    </row>
    <row r="1470" spans="1:8" x14ac:dyDescent="0.25">
      <c r="A1470" s="9" t="str">
        <f t="shared" si="139"/>
        <v/>
      </c>
      <c r="B1470" s="10" t="str">
        <f>IF($D$10="End of the Period",IF(A1470="","",IF(OR(payment_frequency="Weekly",payment_frequency="Bi-weekly",payment_frequency="Semi-monthly"),first_payment_date+A1470*VLOOKUP(payment_frequency,periodic_table,2,0),EDATE(first_payment_date,A1470*VLOOKUP(payment_frequency,periodic_table,2,0)))),IF(A1470="","",IF(OR(payment_frequency="Weekly",payment_frequency="Bi-weekly",payment_frequency="Semi-monthly"),first_payment_date+(A1470-1)*VLOOKUP(payment_frequency,periodic_table,2,0),EDATE(first_payment_date,(A1470-1)*VLOOKUP(payment_frequency,periodic_table,2,0)))))</f>
        <v/>
      </c>
      <c r="C1470" s="12" t="str">
        <f t="shared" si="140"/>
        <v/>
      </c>
      <c r="D1470" s="27">
        <f t="shared" si="138"/>
        <v>0</v>
      </c>
      <c r="E1470" s="28"/>
      <c r="F1470" s="12" t="str">
        <f t="shared" si="141"/>
        <v/>
      </c>
      <c r="G1470" s="12" t="str">
        <f t="shared" si="142"/>
        <v/>
      </c>
      <c r="H1470" s="33" t="str">
        <f t="shared" si="143"/>
        <v/>
      </c>
    </row>
    <row r="1471" spans="1:8" x14ac:dyDescent="0.25">
      <c r="A1471" s="9" t="str">
        <f t="shared" si="139"/>
        <v/>
      </c>
      <c r="B1471" s="10" t="str">
        <f>IF($D$10="End of the Period",IF(A1471="","",IF(OR(payment_frequency="Weekly",payment_frequency="Bi-weekly",payment_frequency="Semi-monthly"),first_payment_date+A1471*VLOOKUP(payment_frequency,periodic_table,2,0),EDATE(first_payment_date,A1471*VLOOKUP(payment_frequency,periodic_table,2,0)))),IF(A1471="","",IF(OR(payment_frequency="Weekly",payment_frequency="Bi-weekly",payment_frequency="Semi-monthly"),first_payment_date+(A1471-1)*VLOOKUP(payment_frequency,periodic_table,2,0),EDATE(first_payment_date,(A1471-1)*VLOOKUP(payment_frequency,periodic_table,2,0)))))</f>
        <v/>
      </c>
      <c r="C1471" s="12" t="str">
        <f t="shared" si="140"/>
        <v/>
      </c>
      <c r="D1471" s="27">
        <f t="shared" si="138"/>
        <v>0</v>
      </c>
      <c r="E1471" s="28"/>
      <c r="F1471" s="12" t="str">
        <f t="shared" si="141"/>
        <v/>
      </c>
      <c r="G1471" s="12" t="str">
        <f t="shared" si="142"/>
        <v/>
      </c>
      <c r="H1471" s="33" t="str">
        <f t="shared" si="143"/>
        <v/>
      </c>
    </row>
    <row r="1472" spans="1:8" x14ac:dyDescent="0.25">
      <c r="A1472" s="9" t="str">
        <f t="shared" si="139"/>
        <v/>
      </c>
      <c r="B1472" s="10" t="str">
        <f>IF($D$10="End of the Period",IF(A1472="","",IF(OR(payment_frequency="Weekly",payment_frequency="Bi-weekly",payment_frequency="Semi-monthly"),first_payment_date+A1472*VLOOKUP(payment_frequency,periodic_table,2,0),EDATE(first_payment_date,A1472*VLOOKUP(payment_frequency,periodic_table,2,0)))),IF(A1472="","",IF(OR(payment_frequency="Weekly",payment_frequency="Bi-weekly",payment_frequency="Semi-monthly"),first_payment_date+(A1472-1)*VLOOKUP(payment_frequency,periodic_table,2,0),EDATE(first_payment_date,(A1472-1)*VLOOKUP(payment_frequency,periodic_table,2,0)))))</f>
        <v/>
      </c>
      <c r="C1472" s="12" t="str">
        <f t="shared" si="140"/>
        <v/>
      </c>
      <c r="D1472" s="27">
        <f t="shared" si="138"/>
        <v>0</v>
      </c>
      <c r="E1472" s="28"/>
      <c r="F1472" s="12" t="str">
        <f t="shared" si="141"/>
        <v/>
      </c>
      <c r="G1472" s="12" t="str">
        <f t="shared" si="142"/>
        <v/>
      </c>
      <c r="H1472" s="33" t="str">
        <f t="shared" si="143"/>
        <v/>
      </c>
    </row>
    <row r="1473" spans="1:8" x14ac:dyDescent="0.25">
      <c r="A1473" s="9" t="str">
        <f t="shared" si="139"/>
        <v/>
      </c>
      <c r="B1473" s="10" t="str">
        <f>IF($D$10="End of the Period",IF(A1473="","",IF(OR(payment_frequency="Weekly",payment_frequency="Bi-weekly",payment_frequency="Semi-monthly"),first_payment_date+A1473*VLOOKUP(payment_frequency,periodic_table,2,0),EDATE(first_payment_date,A1473*VLOOKUP(payment_frequency,periodic_table,2,0)))),IF(A1473="","",IF(OR(payment_frequency="Weekly",payment_frequency="Bi-weekly",payment_frequency="Semi-monthly"),first_payment_date+(A1473-1)*VLOOKUP(payment_frequency,periodic_table,2,0),EDATE(first_payment_date,(A1473-1)*VLOOKUP(payment_frequency,periodic_table,2,0)))))</f>
        <v/>
      </c>
      <c r="C1473" s="12" t="str">
        <f t="shared" si="140"/>
        <v/>
      </c>
      <c r="D1473" s="27">
        <f t="shared" si="138"/>
        <v>0</v>
      </c>
      <c r="E1473" s="28"/>
      <c r="F1473" s="12" t="str">
        <f t="shared" si="141"/>
        <v/>
      </c>
      <c r="G1473" s="12" t="str">
        <f t="shared" si="142"/>
        <v/>
      </c>
      <c r="H1473" s="33" t="str">
        <f t="shared" si="143"/>
        <v/>
      </c>
    </row>
    <row r="1474" spans="1:8" x14ac:dyDescent="0.25">
      <c r="A1474" s="9" t="str">
        <f t="shared" si="139"/>
        <v/>
      </c>
      <c r="B1474" s="10" t="str">
        <f>IF($D$10="End of the Period",IF(A1474="","",IF(OR(payment_frequency="Weekly",payment_frequency="Bi-weekly",payment_frequency="Semi-monthly"),first_payment_date+A1474*VLOOKUP(payment_frequency,periodic_table,2,0),EDATE(first_payment_date,A1474*VLOOKUP(payment_frequency,periodic_table,2,0)))),IF(A1474="","",IF(OR(payment_frequency="Weekly",payment_frequency="Bi-weekly",payment_frequency="Semi-monthly"),first_payment_date+(A1474-1)*VLOOKUP(payment_frequency,periodic_table,2,0),EDATE(first_payment_date,(A1474-1)*VLOOKUP(payment_frequency,periodic_table,2,0)))))</f>
        <v/>
      </c>
      <c r="C1474" s="12" t="str">
        <f t="shared" si="140"/>
        <v/>
      </c>
      <c r="D1474" s="27">
        <f t="shared" si="138"/>
        <v>0</v>
      </c>
      <c r="E1474" s="28"/>
      <c r="F1474" s="12" t="str">
        <f t="shared" si="141"/>
        <v/>
      </c>
      <c r="G1474" s="12" t="str">
        <f t="shared" si="142"/>
        <v/>
      </c>
      <c r="H1474" s="33" t="str">
        <f t="shared" si="143"/>
        <v/>
      </c>
    </row>
    <row r="1475" spans="1:8" x14ac:dyDescent="0.25">
      <c r="A1475" s="9" t="str">
        <f t="shared" si="139"/>
        <v/>
      </c>
      <c r="B1475" s="10" t="str">
        <f>IF($D$10="End of the Period",IF(A1475="","",IF(OR(payment_frequency="Weekly",payment_frequency="Bi-weekly",payment_frequency="Semi-monthly"),first_payment_date+A1475*VLOOKUP(payment_frequency,periodic_table,2,0),EDATE(first_payment_date,A1475*VLOOKUP(payment_frequency,periodic_table,2,0)))),IF(A1475="","",IF(OR(payment_frequency="Weekly",payment_frequency="Bi-weekly",payment_frequency="Semi-monthly"),first_payment_date+(A1475-1)*VLOOKUP(payment_frequency,periodic_table,2,0),EDATE(first_payment_date,(A1475-1)*VLOOKUP(payment_frequency,periodic_table,2,0)))))</f>
        <v/>
      </c>
      <c r="C1475" s="12" t="str">
        <f t="shared" si="140"/>
        <v/>
      </c>
      <c r="D1475" s="27">
        <f t="shared" si="138"/>
        <v>0</v>
      </c>
      <c r="E1475" s="28"/>
      <c r="F1475" s="12" t="str">
        <f t="shared" si="141"/>
        <v/>
      </c>
      <c r="G1475" s="12" t="str">
        <f t="shared" si="142"/>
        <v/>
      </c>
      <c r="H1475" s="33" t="str">
        <f t="shared" si="143"/>
        <v/>
      </c>
    </row>
    <row r="1476" spans="1:8" x14ac:dyDescent="0.25">
      <c r="A1476" s="9" t="str">
        <f t="shared" si="139"/>
        <v/>
      </c>
      <c r="B1476" s="10" t="str">
        <f>IF($D$10="End of the Period",IF(A1476="","",IF(OR(payment_frequency="Weekly",payment_frequency="Bi-weekly",payment_frequency="Semi-monthly"),first_payment_date+A1476*VLOOKUP(payment_frequency,periodic_table,2,0),EDATE(first_payment_date,A1476*VLOOKUP(payment_frequency,periodic_table,2,0)))),IF(A1476="","",IF(OR(payment_frequency="Weekly",payment_frequency="Bi-weekly",payment_frequency="Semi-monthly"),first_payment_date+(A1476-1)*VLOOKUP(payment_frequency,periodic_table,2,0),EDATE(first_payment_date,(A1476-1)*VLOOKUP(payment_frequency,periodic_table,2,0)))))</f>
        <v/>
      </c>
      <c r="C1476" s="12" t="str">
        <f t="shared" si="140"/>
        <v/>
      </c>
      <c r="D1476" s="27">
        <f t="shared" si="138"/>
        <v>0</v>
      </c>
      <c r="E1476" s="28"/>
      <c r="F1476" s="12" t="str">
        <f t="shared" si="141"/>
        <v/>
      </c>
      <c r="G1476" s="12" t="str">
        <f t="shared" si="142"/>
        <v/>
      </c>
      <c r="H1476" s="33" t="str">
        <f t="shared" si="143"/>
        <v/>
      </c>
    </row>
    <row r="1477" spans="1:8" x14ac:dyDescent="0.25">
      <c r="A1477" s="9" t="str">
        <f t="shared" si="139"/>
        <v/>
      </c>
      <c r="B1477" s="10" t="str">
        <f>IF($D$10="End of the Period",IF(A1477="","",IF(OR(payment_frequency="Weekly",payment_frequency="Bi-weekly",payment_frequency="Semi-monthly"),first_payment_date+A1477*VLOOKUP(payment_frequency,periodic_table,2,0),EDATE(first_payment_date,A1477*VLOOKUP(payment_frequency,periodic_table,2,0)))),IF(A1477="","",IF(OR(payment_frequency="Weekly",payment_frequency="Bi-weekly",payment_frequency="Semi-monthly"),first_payment_date+(A1477-1)*VLOOKUP(payment_frequency,periodic_table,2,0),EDATE(first_payment_date,(A1477-1)*VLOOKUP(payment_frequency,periodic_table,2,0)))))</f>
        <v/>
      </c>
      <c r="C1477" s="12" t="str">
        <f t="shared" si="140"/>
        <v/>
      </c>
      <c r="D1477" s="27">
        <f t="shared" si="138"/>
        <v>0</v>
      </c>
      <c r="E1477" s="28"/>
      <c r="F1477" s="12" t="str">
        <f t="shared" si="141"/>
        <v/>
      </c>
      <c r="G1477" s="12" t="str">
        <f t="shared" si="142"/>
        <v/>
      </c>
      <c r="H1477" s="33" t="str">
        <f t="shared" si="143"/>
        <v/>
      </c>
    </row>
    <row r="1478" spans="1:8" x14ac:dyDescent="0.25">
      <c r="A1478" s="9" t="str">
        <f t="shared" si="139"/>
        <v/>
      </c>
      <c r="B1478" s="10" t="str">
        <f>IF($D$10="End of the Period",IF(A1478="","",IF(OR(payment_frequency="Weekly",payment_frequency="Bi-weekly",payment_frequency="Semi-monthly"),first_payment_date+A1478*VLOOKUP(payment_frequency,periodic_table,2,0),EDATE(first_payment_date,A1478*VLOOKUP(payment_frequency,periodic_table,2,0)))),IF(A1478="","",IF(OR(payment_frequency="Weekly",payment_frequency="Bi-weekly",payment_frequency="Semi-monthly"),first_payment_date+(A1478-1)*VLOOKUP(payment_frequency,periodic_table,2,0),EDATE(first_payment_date,(A1478-1)*VLOOKUP(payment_frequency,periodic_table,2,0)))))</f>
        <v/>
      </c>
      <c r="C1478" s="12" t="str">
        <f t="shared" si="140"/>
        <v/>
      </c>
      <c r="D1478" s="27">
        <f t="shared" si="138"/>
        <v>0</v>
      </c>
      <c r="E1478" s="28"/>
      <c r="F1478" s="12" t="str">
        <f t="shared" si="141"/>
        <v/>
      </c>
      <c r="G1478" s="12" t="str">
        <f t="shared" si="142"/>
        <v/>
      </c>
      <c r="H1478" s="33" t="str">
        <f t="shared" si="143"/>
        <v/>
      </c>
    </row>
    <row r="1479" spans="1:8" x14ac:dyDescent="0.25">
      <c r="A1479" s="9" t="str">
        <f t="shared" si="139"/>
        <v/>
      </c>
      <c r="B1479" s="10" t="str">
        <f>IF($D$10="End of the Period",IF(A1479="","",IF(OR(payment_frequency="Weekly",payment_frequency="Bi-weekly",payment_frequency="Semi-monthly"),first_payment_date+A1479*VLOOKUP(payment_frequency,periodic_table,2,0),EDATE(first_payment_date,A1479*VLOOKUP(payment_frequency,periodic_table,2,0)))),IF(A1479="","",IF(OR(payment_frequency="Weekly",payment_frequency="Bi-weekly",payment_frequency="Semi-monthly"),first_payment_date+(A1479-1)*VLOOKUP(payment_frequency,periodic_table,2,0),EDATE(first_payment_date,(A1479-1)*VLOOKUP(payment_frequency,periodic_table,2,0)))))</f>
        <v/>
      </c>
      <c r="C1479" s="12" t="str">
        <f t="shared" si="140"/>
        <v/>
      </c>
      <c r="D1479" s="27">
        <f t="shared" si="138"/>
        <v>0</v>
      </c>
      <c r="E1479" s="28"/>
      <c r="F1479" s="12" t="str">
        <f t="shared" si="141"/>
        <v/>
      </c>
      <c r="G1479" s="12" t="str">
        <f t="shared" si="142"/>
        <v/>
      </c>
      <c r="H1479" s="33" t="str">
        <f t="shared" si="143"/>
        <v/>
      </c>
    </row>
    <row r="1480" spans="1:8" x14ac:dyDescent="0.25">
      <c r="A1480" s="9" t="str">
        <f t="shared" si="139"/>
        <v/>
      </c>
      <c r="B1480" s="10" t="str">
        <f>IF($D$10="End of the Period",IF(A1480="","",IF(OR(payment_frequency="Weekly",payment_frequency="Bi-weekly",payment_frequency="Semi-monthly"),first_payment_date+A1480*VLOOKUP(payment_frequency,periodic_table,2,0),EDATE(first_payment_date,A1480*VLOOKUP(payment_frequency,periodic_table,2,0)))),IF(A1480="","",IF(OR(payment_frequency="Weekly",payment_frequency="Bi-weekly",payment_frequency="Semi-monthly"),first_payment_date+(A1480-1)*VLOOKUP(payment_frequency,periodic_table,2,0),EDATE(first_payment_date,(A1480-1)*VLOOKUP(payment_frequency,periodic_table,2,0)))))</f>
        <v/>
      </c>
      <c r="C1480" s="12" t="str">
        <f t="shared" si="140"/>
        <v/>
      </c>
      <c r="D1480" s="27">
        <f t="shared" si="138"/>
        <v>0</v>
      </c>
      <c r="E1480" s="28"/>
      <c r="F1480" s="12" t="str">
        <f t="shared" si="141"/>
        <v/>
      </c>
      <c r="G1480" s="12" t="str">
        <f t="shared" si="142"/>
        <v/>
      </c>
      <c r="H1480" s="33" t="str">
        <f t="shared" si="143"/>
        <v/>
      </c>
    </row>
    <row r="1481" spans="1:8" x14ac:dyDescent="0.25">
      <c r="A1481" s="9" t="str">
        <f t="shared" si="139"/>
        <v/>
      </c>
      <c r="B1481" s="10" t="str">
        <f>IF($D$10="End of the Period",IF(A1481="","",IF(OR(payment_frequency="Weekly",payment_frequency="Bi-weekly",payment_frequency="Semi-monthly"),first_payment_date+A1481*VLOOKUP(payment_frequency,periodic_table,2,0),EDATE(first_payment_date,A1481*VLOOKUP(payment_frequency,periodic_table,2,0)))),IF(A1481="","",IF(OR(payment_frequency="Weekly",payment_frequency="Bi-weekly",payment_frequency="Semi-monthly"),first_payment_date+(A1481-1)*VLOOKUP(payment_frequency,periodic_table,2,0),EDATE(first_payment_date,(A1481-1)*VLOOKUP(payment_frequency,periodic_table,2,0)))))</f>
        <v/>
      </c>
      <c r="C1481" s="12" t="str">
        <f t="shared" si="140"/>
        <v/>
      </c>
      <c r="D1481" s="27">
        <f t="shared" si="138"/>
        <v>0</v>
      </c>
      <c r="E1481" s="28"/>
      <c r="F1481" s="12" t="str">
        <f t="shared" si="141"/>
        <v/>
      </c>
      <c r="G1481" s="12" t="str">
        <f t="shared" si="142"/>
        <v/>
      </c>
      <c r="H1481" s="33" t="str">
        <f t="shared" si="143"/>
        <v/>
      </c>
    </row>
    <row r="1482" spans="1:8" x14ac:dyDescent="0.25">
      <c r="A1482" s="9" t="str">
        <f t="shared" si="139"/>
        <v/>
      </c>
      <c r="B1482" s="10" t="str">
        <f>IF($D$10="End of the Period",IF(A1482="","",IF(OR(payment_frequency="Weekly",payment_frequency="Bi-weekly",payment_frequency="Semi-monthly"),first_payment_date+A1482*VLOOKUP(payment_frequency,periodic_table,2,0),EDATE(first_payment_date,A1482*VLOOKUP(payment_frequency,periodic_table,2,0)))),IF(A1482="","",IF(OR(payment_frequency="Weekly",payment_frequency="Bi-weekly",payment_frequency="Semi-monthly"),first_payment_date+(A1482-1)*VLOOKUP(payment_frequency,periodic_table,2,0),EDATE(first_payment_date,(A1482-1)*VLOOKUP(payment_frequency,periodic_table,2,0)))))</f>
        <v/>
      </c>
      <c r="C1482" s="12" t="str">
        <f t="shared" si="140"/>
        <v/>
      </c>
      <c r="D1482" s="27">
        <f t="shared" si="138"/>
        <v>0</v>
      </c>
      <c r="E1482" s="28"/>
      <c r="F1482" s="12" t="str">
        <f t="shared" si="141"/>
        <v/>
      </c>
      <c r="G1482" s="12" t="str">
        <f t="shared" si="142"/>
        <v/>
      </c>
      <c r="H1482" s="33" t="str">
        <f t="shared" si="143"/>
        <v/>
      </c>
    </row>
    <row r="1483" spans="1:8" x14ac:dyDescent="0.25">
      <c r="A1483" s="9" t="str">
        <f t="shared" si="139"/>
        <v/>
      </c>
      <c r="B1483" s="10" t="str">
        <f>IF($D$10="End of the Period",IF(A1483="","",IF(OR(payment_frequency="Weekly",payment_frequency="Bi-weekly",payment_frequency="Semi-monthly"),first_payment_date+A1483*VLOOKUP(payment_frequency,periodic_table,2,0),EDATE(first_payment_date,A1483*VLOOKUP(payment_frequency,periodic_table,2,0)))),IF(A1483="","",IF(OR(payment_frequency="Weekly",payment_frequency="Bi-weekly",payment_frequency="Semi-monthly"),first_payment_date+(A1483-1)*VLOOKUP(payment_frequency,periodic_table,2,0),EDATE(first_payment_date,(A1483-1)*VLOOKUP(payment_frequency,periodic_table,2,0)))))</f>
        <v/>
      </c>
      <c r="C1483" s="12" t="str">
        <f t="shared" si="140"/>
        <v/>
      </c>
      <c r="D1483" s="27">
        <f t="shared" si="138"/>
        <v>0</v>
      </c>
      <c r="E1483" s="28"/>
      <c r="F1483" s="12" t="str">
        <f t="shared" si="141"/>
        <v/>
      </c>
      <c r="G1483" s="12" t="str">
        <f t="shared" si="142"/>
        <v/>
      </c>
      <c r="H1483" s="33" t="str">
        <f t="shared" si="143"/>
        <v/>
      </c>
    </row>
    <row r="1484" spans="1:8" x14ac:dyDescent="0.25">
      <c r="A1484" s="9" t="str">
        <f t="shared" si="139"/>
        <v/>
      </c>
      <c r="B1484" s="10" t="str">
        <f>IF($D$10="End of the Period",IF(A1484="","",IF(OR(payment_frequency="Weekly",payment_frequency="Bi-weekly",payment_frequency="Semi-monthly"),first_payment_date+A1484*VLOOKUP(payment_frequency,periodic_table,2,0),EDATE(first_payment_date,A1484*VLOOKUP(payment_frequency,periodic_table,2,0)))),IF(A1484="","",IF(OR(payment_frequency="Weekly",payment_frequency="Bi-weekly",payment_frequency="Semi-monthly"),first_payment_date+(A1484-1)*VLOOKUP(payment_frequency,periodic_table,2,0),EDATE(first_payment_date,(A1484-1)*VLOOKUP(payment_frequency,periodic_table,2,0)))))</f>
        <v/>
      </c>
      <c r="C1484" s="12" t="str">
        <f t="shared" si="140"/>
        <v/>
      </c>
      <c r="D1484" s="27">
        <f t="shared" si="138"/>
        <v>0</v>
      </c>
      <c r="E1484" s="28"/>
      <c r="F1484" s="12" t="str">
        <f t="shared" si="141"/>
        <v/>
      </c>
      <c r="G1484" s="12" t="str">
        <f t="shared" si="142"/>
        <v/>
      </c>
      <c r="H1484" s="33" t="str">
        <f t="shared" si="143"/>
        <v/>
      </c>
    </row>
    <row r="1485" spans="1:8" x14ac:dyDescent="0.25">
      <c r="A1485" s="9" t="str">
        <f t="shared" si="139"/>
        <v/>
      </c>
      <c r="B1485" s="10" t="str">
        <f>IF($D$10="End of the Period",IF(A1485="","",IF(OR(payment_frequency="Weekly",payment_frequency="Bi-weekly",payment_frequency="Semi-monthly"),first_payment_date+A1485*VLOOKUP(payment_frequency,periodic_table,2,0),EDATE(first_payment_date,A1485*VLOOKUP(payment_frequency,periodic_table,2,0)))),IF(A1485="","",IF(OR(payment_frequency="Weekly",payment_frequency="Bi-weekly",payment_frequency="Semi-monthly"),first_payment_date+(A1485-1)*VLOOKUP(payment_frequency,periodic_table,2,0),EDATE(first_payment_date,(A1485-1)*VLOOKUP(payment_frequency,periodic_table,2,0)))))</f>
        <v/>
      </c>
      <c r="C1485" s="12" t="str">
        <f t="shared" si="140"/>
        <v/>
      </c>
      <c r="D1485" s="27">
        <f t="shared" si="138"/>
        <v>0</v>
      </c>
      <c r="E1485" s="28"/>
      <c r="F1485" s="12" t="str">
        <f t="shared" si="141"/>
        <v/>
      </c>
      <c r="G1485" s="12" t="str">
        <f t="shared" si="142"/>
        <v/>
      </c>
      <c r="H1485" s="33" t="str">
        <f t="shared" si="143"/>
        <v/>
      </c>
    </row>
    <row r="1486" spans="1:8" x14ac:dyDescent="0.25">
      <c r="A1486" s="9" t="str">
        <f t="shared" si="139"/>
        <v/>
      </c>
      <c r="B1486" s="10" t="str">
        <f>IF($D$10="End of the Period",IF(A1486="","",IF(OR(payment_frequency="Weekly",payment_frequency="Bi-weekly",payment_frequency="Semi-monthly"),first_payment_date+A1486*VLOOKUP(payment_frequency,periodic_table,2,0),EDATE(first_payment_date,A1486*VLOOKUP(payment_frequency,periodic_table,2,0)))),IF(A1486="","",IF(OR(payment_frequency="Weekly",payment_frequency="Bi-weekly",payment_frequency="Semi-monthly"),first_payment_date+(A1486-1)*VLOOKUP(payment_frequency,periodic_table,2,0),EDATE(first_payment_date,(A1486-1)*VLOOKUP(payment_frequency,periodic_table,2,0)))))</f>
        <v/>
      </c>
      <c r="C1486" s="12" t="str">
        <f t="shared" si="140"/>
        <v/>
      </c>
      <c r="D1486" s="27">
        <f t="shared" si="138"/>
        <v>0</v>
      </c>
      <c r="E1486" s="28"/>
      <c r="F1486" s="12" t="str">
        <f t="shared" si="141"/>
        <v/>
      </c>
      <c r="G1486" s="12" t="str">
        <f t="shared" si="142"/>
        <v/>
      </c>
      <c r="H1486" s="33" t="str">
        <f t="shared" si="143"/>
        <v/>
      </c>
    </row>
    <row r="1487" spans="1:8" x14ac:dyDescent="0.25">
      <c r="A1487" s="9" t="str">
        <f t="shared" si="139"/>
        <v/>
      </c>
      <c r="B1487" s="10" t="str">
        <f>IF($D$10="End of the Period",IF(A1487="","",IF(OR(payment_frequency="Weekly",payment_frequency="Bi-weekly",payment_frequency="Semi-monthly"),first_payment_date+A1487*VLOOKUP(payment_frequency,periodic_table,2,0),EDATE(first_payment_date,A1487*VLOOKUP(payment_frequency,periodic_table,2,0)))),IF(A1487="","",IF(OR(payment_frequency="Weekly",payment_frequency="Bi-weekly",payment_frequency="Semi-monthly"),first_payment_date+(A1487-1)*VLOOKUP(payment_frequency,periodic_table,2,0),EDATE(first_payment_date,(A1487-1)*VLOOKUP(payment_frequency,periodic_table,2,0)))))</f>
        <v/>
      </c>
      <c r="C1487" s="12" t="str">
        <f t="shared" si="140"/>
        <v/>
      </c>
      <c r="D1487" s="27">
        <f t="shared" si="138"/>
        <v>0</v>
      </c>
      <c r="E1487" s="28"/>
      <c r="F1487" s="12" t="str">
        <f t="shared" si="141"/>
        <v/>
      </c>
      <c r="G1487" s="12" t="str">
        <f t="shared" si="142"/>
        <v/>
      </c>
      <c r="H1487" s="33" t="str">
        <f t="shared" si="143"/>
        <v/>
      </c>
    </row>
    <row r="1488" spans="1:8" x14ac:dyDescent="0.25">
      <c r="A1488" s="9" t="str">
        <f t="shared" si="139"/>
        <v/>
      </c>
      <c r="B1488" s="10" t="str">
        <f>IF($D$10="End of the Period",IF(A1488="","",IF(OR(payment_frequency="Weekly",payment_frequency="Bi-weekly",payment_frequency="Semi-monthly"),first_payment_date+A1488*VLOOKUP(payment_frequency,periodic_table,2,0),EDATE(first_payment_date,A1488*VLOOKUP(payment_frequency,periodic_table,2,0)))),IF(A1488="","",IF(OR(payment_frequency="Weekly",payment_frequency="Bi-weekly",payment_frequency="Semi-monthly"),first_payment_date+(A1488-1)*VLOOKUP(payment_frequency,periodic_table,2,0),EDATE(first_payment_date,(A1488-1)*VLOOKUP(payment_frequency,periodic_table,2,0)))))</f>
        <v/>
      </c>
      <c r="C1488" s="12" t="str">
        <f t="shared" si="140"/>
        <v/>
      </c>
      <c r="D1488" s="27">
        <f t="shared" si="138"/>
        <v>0</v>
      </c>
      <c r="E1488" s="28"/>
      <c r="F1488" s="12" t="str">
        <f t="shared" si="141"/>
        <v/>
      </c>
      <c r="G1488" s="12" t="str">
        <f t="shared" si="142"/>
        <v/>
      </c>
      <c r="H1488" s="33" t="str">
        <f t="shared" si="143"/>
        <v/>
      </c>
    </row>
    <row r="1489" spans="1:8" x14ac:dyDescent="0.25">
      <c r="A1489" s="9" t="str">
        <f t="shared" si="139"/>
        <v/>
      </c>
      <c r="B1489" s="10" t="str">
        <f>IF($D$10="End of the Period",IF(A1489="","",IF(OR(payment_frequency="Weekly",payment_frequency="Bi-weekly",payment_frequency="Semi-monthly"),first_payment_date+A1489*VLOOKUP(payment_frequency,periodic_table,2,0),EDATE(first_payment_date,A1489*VLOOKUP(payment_frequency,periodic_table,2,0)))),IF(A1489="","",IF(OR(payment_frequency="Weekly",payment_frequency="Bi-weekly",payment_frequency="Semi-monthly"),first_payment_date+(A1489-1)*VLOOKUP(payment_frequency,periodic_table,2,0),EDATE(first_payment_date,(A1489-1)*VLOOKUP(payment_frequency,periodic_table,2,0)))))</f>
        <v/>
      </c>
      <c r="C1489" s="12" t="str">
        <f t="shared" si="140"/>
        <v/>
      </c>
      <c r="D1489" s="27">
        <f t="shared" si="138"/>
        <v>0</v>
      </c>
      <c r="E1489" s="28"/>
      <c r="F1489" s="12" t="str">
        <f t="shared" si="141"/>
        <v/>
      </c>
      <c r="G1489" s="12" t="str">
        <f t="shared" si="142"/>
        <v/>
      </c>
      <c r="H1489" s="33" t="str">
        <f t="shared" si="143"/>
        <v/>
      </c>
    </row>
    <row r="1490" spans="1:8" x14ac:dyDescent="0.25">
      <c r="A1490" s="9" t="str">
        <f t="shared" si="139"/>
        <v/>
      </c>
      <c r="B1490" s="10" t="str">
        <f>IF($D$10="End of the Period",IF(A1490="","",IF(OR(payment_frequency="Weekly",payment_frequency="Bi-weekly",payment_frequency="Semi-monthly"),first_payment_date+A1490*VLOOKUP(payment_frequency,periodic_table,2,0),EDATE(first_payment_date,A1490*VLOOKUP(payment_frequency,periodic_table,2,0)))),IF(A1490="","",IF(OR(payment_frequency="Weekly",payment_frequency="Bi-weekly",payment_frequency="Semi-monthly"),first_payment_date+(A1490-1)*VLOOKUP(payment_frequency,periodic_table,2,0),EDATE(first_payment_date,(A1490-1)*VLOOKUP(payment_frequency,periodic_table,2,0)))))</f>
        <v/>
      </c>
      <c r="C1490" s="12" t="str">
        <f t="shared" si="140"/>
        <v/>
      </c>
      <c r="D1490" s="27">
        <f t="shared" si="138"/>
        <v>0</v>
      </c>
      <c r="E1490" s="28"/>
      <c r="F1490" s="12" t="str">
        <f t="shared" si="141"/>
        <v/>
      </c>
      <c r="G1490" s="12" t="str">
        <f t="shared" si="142"/>
        <v/>
      </c>
      <c r="H1490" s="33" t="str">
        <f t="shared" si="143"/>
        <v/>
      </c>
    </row>
    <row r="1491" spans="1:8" x14ac:dyDescent="0.25">
      <c r="A1491" s="9" t="str">
        <f t="shared" si="139"/>
        <v/>
      </c>
      <c r="B1491" s="10" t="str">
        <f>IF($D$10="End of the Period",IF(A1491="","",IF(OR(payment_frequency="Weekly",payment_frequency="Bi-weekly",payment_frequency="Semi-monthly"),first_payment_date+A1491*VLOOKUP(payment_frequency,periodic_table,2,0),EDATE(first_payment_date,A1491*VLOOKUP(payment_frequency,periodic_table,2,0)))),IF(A1491="","",IF(OR(payment_frequency="Weekly",payment_frequency="Bi-weekly",payment_frequency="Semi-monthly"),first_payment_date+(A1491-1)*VLOOKUP(payment_frequency,periodic_table,2,0),EDATE(first_payment_date,(A1491-1)*VLOOKUP(payment_frequency,periodic_table,2,0)))))</f>
        <v/>
      </c>
      <c r="C1491" s="12" t="str">
        <f t="shared" si="140"/>
        <v/>
      </c>
      <c r="D1491" s="27">
        <f t="shared" si="138"/>
        <v>0</v>
      </c>
      <c r="E1491" s="28"/>
      <c r="F1491" s="12" t="str">
        <f t="shared" si="141"/>
        <v/>
      </c>
      <c r="G1491" s="12" t="str">
        <f t="shared" si="142"/>
        <v/>
      </c>
      <c r="H1491" s="33" t="str">
        <f t="shared" si="143"/>
        <v/>
      </c>
    </row>
    <row r="1492" spans="1:8" x14ac:dyDescent="0.25">
      <c r="A1492" s="9" t="str">
        <f t="shared" si="139"/>
        <v/>
      </c>
      <c r="B1492" s="10" t="str">
        <f>IF($D$10="End of the Period",IF(A1492="","",IF(OR(payment_frequency="Weekly",payment_frequency="Bi-weekly",payment_frequency="Semi-monthly"),first_payment_date+A1492*VLOOKUP(payment_frequency,periodic_table,2,0),EDATE(first_payment_date,A1492*VLOOKUP(payment_frequency,periodic_table,2,0)))),IF(A1492="","",IF(OR(payment_frequency="Weekly",payment_frequency="Bi-weekly",payment_frequency="Semi-monthly"),first_payment_date+(A1492-1)*VLOOKUP(payment_frequency,periodic_table,2,0),EDATE(first_payment_date,(A1492-1)*VLOOKUP(payment_frequency,periodic_table,2,0)))))</f>
        <v/>
      </c>
      <c r="C1492" s="12" t="str">
        <f t="shared" si="140"/>
        <v/>
      </c>
      <c r="D1492" s="27">
        <f t="shared" si="138"/>
        <v>0</v>
      </c>
      <c r="E1492" s="28"/>
      <c r="F1492" s="12" t="str">
        <f t="shared" si="141"/>
        <v/>
      </c>
      <c r="G1492" s="12" t="str">
        <f t="shared" si="142"/>
        <v/>
      </c>
      <c r="H1492" s="33" t="str">
        <f t="shared" si="143"/>
        <v/>
      </c>
    </row>
    <row r="1493" spans="1:8" x14ac:dyDescent="0.25">
      <c r="A1493" s="9" t="str">
        <f t="shared" si="139"/>
        <v/>
      </c>
      <c r="B1493" s="10" t="str">
        <f>IF($D$10="End of the Period",IF(A1493="","",IF(OR(payment_frequency="Weekly",payment_frequency="Bi-weekly",payment_frequency="Semi-monthly"),first_payment_date+A1493*VLOOKUP(payment_frequency,periodic_table,2,0),EDATE(first_payment_date,A1493*VLOOKUP(payment_frequency,periodic_table,2,0)))),IF(A1493="","",IF(OR(payment_frequency="Weekly",payment_frequency="Bi-weekly",payment_frequency="Semi-monthly"),first_payment_date+(A1493-1)*VLOOKUP(payment_frequency,periodic_table,2,0),EDATE(first_payment_date,(A1493-1)*VLOOKUP(payment_frequency,periodic_table,2,0)))))</f>
        <v/>
      </c>
      <c r="C1493" s="12" t="str">
        <f t="shared" si="140"/>
        <v/>
      </c>
      <c r="D1493" s="27">
        <f t="shared" si="138"/>
        <v>0</v>
      </c>
      <c r="E1493" s="28"/>
      <c r="F1493" s="12" t="str">
        <f t="shared" si="141"/>
        <v/>
      </c>
      <c r="G1493" s="12" t="str">
        <f t="shared" si="142"/>
        <v/>
      </c>
      <c r="H1493" s="33" t="str">
        <f t="shared" si="143"/>
        <v/>
      </c>
    </row>
    <row r="1494" spans="1:8" x14ac:dyDescent="0.25">
      <c r="A1494" s="9" t="str">
        <f t="shared" si="139"/>
        <v/>
      </c>
      <c r="B1494" s="10" t="str">
        <f>IF($D$10="End of the Period",IF(A1494="","",IF(OR(payment_frequency="Weekly",payment_frequency="Bi-weekly",payment_frequency="Semi-monthly"),first_payment_date+A1494*VLOOKUP(payment_frequency,periodic_table,2,0),EDATE(first_payment_date,A1494*VLOOKUP(payment_frequency,periodic_table,2,0)))),IF(A1494="","",IF(OR(payment_frequency="Weekly",payment_frequency="Bi-weekly",payment_frequency="Semi-monthly"),first_payment_date+(A1494-1)*VLOOKUP(payment_frequency,periodic_table,2,0),EDATE(first_payment_date,(A1494-1)*VLOOKUP(payment_frequency,periodic_table,2,0)))))</f>
        <v/>
      </c>
      <c r="C1494" s="12" t="str">
        <f t="shared" si="140"/>
        <v/>
      </c>
      <c r="D1494" s="27">
        <f t="shared" si="138"/>
        <v>0</v>
      </c>
      <c r="E1494" s="28"/>
      <c r="F1494" s="12" t="str">
        <f t="shared" si="141"/>
        <v/>
      </c>
      <c r="G1494" s="12" t="str">
        <f t="shared" si="142"/>
        <v/>
      </c>
      <c r="H1494" s="33" t="str">
        <f t="shared" si="143"/>
        <v/>
      </c>
    </row>
    <row r="1495" spans="1:8" x14ac:dyDescent="0.25">
      <c r="A1495" s="9" t="str">
        <f t="shared" si="139"/>
        <v/>
      </c>
      <c r="B1495" s="10" t="str">
        <f>IF($D$10="End of the Period",IF(A1495="","",IF(OR(payment_frequency="Weekly",payment_frequency="Bi-weekly",payment_frequency="Semi-monthly"),first_payment_date+A1495*VLOOKUP(payment_frequency,periodic_table,2,0),EDATE(first_payment_date,A1495*VLOOKUP(payment_frequency,periodic_table,2,0)))),IF(A1495="","",IF(OR(payment_frequency="Weekly",payment_frequency="Bi-weekly",payment_frequency="Semi-monthly"),first_payment_date+(A1495-1)*VLOOKUP(payment_frequency,periodic_table,2,0),EDATE(first_payment_date,(A1495-1)*VLOOKUP(payment_frequency,periodic_table,2,0)))))</f>
        <v/>
      </c>
      <c r="C1495" s="12" t="str">
        <f t="shared" si="140"/>
        <v/>
      </c>
      <c r="D1495" s="27">
        <f t="shared" si="138"/>
        <v>0</v>
      </c>
      <c r="E1495" s="28"/>
      <c r="F1495" s="12" t="str">
        <f t="shared" si="141"/>
        <v/>
      </c>
      <c r="G1495" s="12" t="str">
        <f t="shared" si="142"/>
        <v/>
      </c>
      <c r="H1495" s="33" t="str">
        <f t="shared" si="143"/>
        <v/>
      </c>
    </row>
    <row r="1496" spans="1:8" x14ac:dyDescent="0.25">
      <c r="A1496" s="9" t="str">
        <f t="shared" si="139"/>
        <v/>
      </c>
      <c r="B1496" s="10" t="str">
        <f>IF($D$10="End of the Period",IF(A1496="","",IF(OR(payment_frequency="Weekly",payment_frequency="Bi-weekly",payment_frequency="Semi-monthly"),first_payment_date+A1496*VLOOKUP(payment_frequency,periodic_table,2,0),EDATE(first_payment_date,A1496*VLOOKUP(payment_frequency,periodic_table,2,0)))),IF(A1496="","",IF(OR(payment_frequency="Weekly",payment_frequency="Bi-weekly",payment_frequency="Semi-monthly"),first_payment_date+(A1496-1)*VLOOKUP(payment_frequency,periodic_table,2,0),EDATE(first_payment_date,(A1496-1)*VLOOKUP(payment_frequency,periodic_table,2,0)))))</f>
        <v/>
      </c>
      <c r="C1496" s="12" t="str">
        <f t="shared" si="140"/>
        <v/>
      </c>
      <c r="D1496" s="27">
        <f t="shared" ref="D1496:D1559" si="144">IFERROR(IF(H1495-C1496&lt;$D$13,0,IF(A1496=$D$15,$D$13,IF(A1496&lt;$D$15,0,IF(MOD(A1496-$D$15,$D$18)=0,$D$13,0)))),0)</f>
        <v>0</v>
      </c>
      <c r="E1496" s="28"/>
      <c r="F1496" s="12" t="str">
        <f t="shared" si="141"/>
        <v/>
      </c>
      <c r="G1496" s="12" t="str">
        <f t="shared" si="142"/>
        <v/>
      </c>
      <c r="H1496" s="33" t="str">
        <f t="shared" si="143"/>
        <v/>
      </c>
    </row>
    <row r="1497" spans="1:8" x14ac:dyDescent="0.25">
      <c r="A1497" s="9" t="str">
        <f t="shared" si="139"/>
        <v/>
      </c>
      <c r="B1497" s="10" t="str">
        <f>IF($D$10="End of the Period",IF(A1497="","",IF(OR(payment_frequency="Weekly",payment_frequency="Bi-weekly",payment_frequency="Semi-monthly"),first_payment_date+A1497*VLOOKUP(payment_frequency,periodic_table,2,0),EDATE(first_payment_date,A1497*VLOOKUP(payment_frequency,periodic_table,2,0)))),IF(A1497="","",IF(OR(payment_frequency="Weekly",payment_frequency="Bi-weekly",payment_frequency="Semi-monthly"),first_payment_date+(A1497-1)*VLOOKUP(payment_frequency,periodic_table,2,0),EDATE(first_payment_date,(A1497-1)*VLOOKUP(payment_frequency,periodic_table,2,0)))))</f>
        <v/>
      </c>
      <c r="C1497" s="12" t="str">
        <f t="shared" si="140"/>
        <v/>
      </c>
      <c r="D1497" s="27">
        <f t="shared" si="144"/>
        <v>0</v>
      </c>
      <c r="E1497" s="28"/>
      <c r="F1497" s="12" t="str">
        <f t="shared" si="141"/>
        <v/>
      </c>
      <c r="G1497" s="12" t="str">
        <f t="shared" si="142"/>
        <v/>
      </c>
      <c r="H1497" s="33" t="str">
        <f t="shared" si="143"/>
        <v/>
      </c>
    </row>
    <row r="1498" spans="1:8" x14ac:dyDescent="0.25">
      <c r="A1498" s="9" t="str">
        <f t="shared" si="139"/>
        <v/>
      </c>
      <c r="B1498" s="10" t="str">
        <f>IF($D$10="End of the Period",IF(A1498="","",IF(OR(payment_frequency="Weekly",payment_frequency="Bi-weekly",payment_frequency="Semi-monthly"),first_payment_date+A1498*VLOOKUP(payment_frequency,periodic_table,2,0),EDATE(first_payment_date,A1498*VLOOKUP(payment_frequency,periodic_table,2,0)))),IF(A1498="","",IF(OR(payment_frequency="Weekly",payment_frequency="Bi-weekly",payment_frequency="Semi-monthly"),first_payment_date+(A1498-1)*VLOOKUP(payment_frequency,periodic_table,2,0),EDATE(first_payment_date,(A1498-1)*VLOOKUP(payment_frequency,periodic_table,2,0)))))</f>
        <v/>
      </c>
      <c r="C1498" s="12" t="str">
        <f t="shared" si="140"/>
        <v/>
      </c>
      <c r="D1498" s="27">
        <f t="shared" si="144"/>
        <v>0</v>
      </c>
      <c r="E1498" s="28"/>
      <c r="F1498" s="12" t="str">
        <f t="shared" si="141"/>
        <v/>
      </c>
      <c r="G1498" s="12" t="str">
        <f t="shared" si="142"/>
        <v/>
      </c>
      <c r="H1498" s="33" t="str">
        <f t="shared" si="143"/>
        <v/>
      </c>
    </row>
    <row r="1499" spans="1:8" x14ac:dyDescent="0.25">
      <c r="A1499" s="9" t="str">
        <f t="shared" si="139"/>
        <v/>
      </c>
      <c r="B1499" s="10" t="str">
        <f>IF($D$10="End of the Period",IF(A1499="","",IF(OR(payment_frequency="Weekly",payment_frequency="Bi-weekly",payment_frequency="Semi-monthly"),first_payment_date+A1499*VLOOKUP(payment_frequency,periodic_table,2,0),EDATE(first_payment_date,A1499*VLOOKUP(payment_frequency,periodic_table,2,0)))),IF(A1499="","",IF(OR(payment_frequency="Weekly",payment_frequency="Bi-weekly",payment_frequency="Semi-monthly"),first_payment_date+(A1499-1)*VLOOKUP(payment_frequency,periodic_table,2,0),EDATE(first_payment_date,(A1499-1)*VLOOKUP(payment_frequency,periodic_table,2,0)))))</f>
        <v/>
      </c>
      <c r="C1499" s="12" t="str">
        <f t="shared" si="140"/>
        <v/>
      </c>
      <c r="D1499" s="27">
        <f t="shared" si="144"/>
        <v>0</v>
      </c>
      <c r="E1499" s="28"/>
      <c r="F1499" s="12" t="str">
        <f t="shared" si="141"/>
        <v/>
      </c>
      <c r="G1499" s="12" t="str">
        <f t="shared" si="142"/>
        <v/>
      </c>
      <c r="H1499" s="33" t="str">
        <f t="shared" si="143"/>
        <v/>
      </c>
    </row>
    <row r="1500" spans="1:8" x14ac:dyDescent="0.25">
      <c r="A1500" s="9" t="str">
        <f t="shared" si="139"/>
        <v/>
      </c>
      <c r="B1500" s="10" t="str">
        <f>IF($D$10="End of the Period",IF(A1500="","",IF(OR(payment_frequency="Weekly",payment_frequency="Bi-weekly",payment_frequency="Semi-monthly"),first_payment_date+A1500*VLOOKUP(payment_frequency,periodic_table,2,0),EDATE(first_payment_date,A1500*VLOOKUP(payment_frequency,periodic_table,2,0)))),IF(A1500="","",IF(OR(payment_frequency="Weekly",payment_frequency="Bi-weekly",payment_frequency="Semi-monthly"),first_payment_date+(A1500-1)*VLOOKUP(payment_frequency,periodic_table,2,0),EDATE(first_payment_date,(A1500-1)*VLOOKUP(payment_frequency,periodic_table,2,0)))))</f>
        <v/>
      </c>
      <c r="C1500" s="12" t="str">
        <f t="shared" si="140"/>
        <v/>
      </c>
      <c r="D1500" s="27">
        <f t="shared" si="144"/>
        <v>0</v>
      </c>
      <c r="E1500" s="28"/>
      <c r="F1500" s="12" t="str">
        <f t="shared" si="141"/>
        <v/>
      </c>
      <c r="G1500" s="12" t="str">
        <f t="shared" si="142"/>
        <v/>
      </c>
      <c r="H1500" s="33" t="str">
        <f t="shared" si="143"/>
        <v/>
      </c>
    </row>
    <row r="1501" spans="1:8" x14ac:dyDescent="0.25">
      <c r="A1501" s="9" t="str">
        <f t="shared" si="139"/>
        <v/>
      </c>
      <c r="B1501" s="10" t="str">
        <f>IF($D$10="End of the Period",IF(A1501="","",IF(OR(payment_frequency="Weekly",payment_frequency="Bi-weekly",payment_frequency="Semi-monthly"),first_payment_date+A1501*VLOOKUP(payment_frequency,periodic_table,2,0),EDATE(first_payment_date,A1501*VLOOKUP(payment_frequency,periodic_table,2,0)))),IF(A1501="","",IF(OR(payment_frequency="Weekly",payment_frequency="Bi-weekly",payment_frequency="Semi-monthly"),first_payment_date+(A1501-1)*VLOOKUP(payment_frequency,periodic_table,2,0),EDATE(first_payment_date,(A1501-1)*VLOOKUP(payment_frequency,periodic_table,2,0)))))</f>
        <v/>
      </c>
      <c r="C1501" s="12" t="str">
        <f t="shared" si="140"/>
        <v/>
      </c>
      <c r="D1501" s="27">
        <f t="shared" si="144"/>
        <v>0</v>
      </c>
      <c r="E1501" s="28"/>
      <c r="F1501" s="12" t="str">
        <f t="shared" si="141"/>
        <v/>
      </c>
      <c r="G1501" s="12" t="str">
        <f t="shared" si="142"/>
        <v/>
      </c>
      <c r="H1501" s="33" t="str">
        <f t="shared" si="143"/>
        <v/>
      </c>
    </row>
    <row r="1502" spans="1:8" x14ac:dyDescent="0.25">
      <c r="A1502" s="9" t="str">
        <f t="shared" si="139"/>
        <v/>
      </c>
      <c r="B1502" s="10" t="str">
        <f>IF($D$10="End of the Period",IF(A1502="","",IF(OR(payment_frequency="Weekly",payment_frequency="Bi-weekly",payment_frequency="Semi-monthly"),first_payment_date+A1502*VLOOKUP(payment_frequency,periodic_table,2,0),EDATE(first_payment_date,A1502*VLOOKUP(payment_frequency,periodic_table,2,0)))),IF(A1502="","",IF(OR(payment_frequency="Weekly",payment_frequency="Bi-weekly",payment_frequency="Semi-monthly"),first_payment_date+(A1502-1)*VLOOKUP(payment_frequency,periodic_table,2,0),EDATE(first_payment_date,(A1502-1)*VLOOKUP(payment_frequency,periodic_table,2,0)))))</f>
        <v/>
      </c>
      <c r="C1502" s="12" t="str">
        <f t="shared" si="140"/>
        <v/>
      </c>
      <c r="D1502" s="27">
        <f t="shared" si="144"/>
        <v>0</v>
      </c>
      <c r="E1502" s="28"/>
      <c r="F1502" s="12" t="str">
        <f t="shared" si="141"/>
        <v/>
      </c>
      <c r="G1502" s="12" t="str">
        <f t="shared" si="142"/>
        <v/>
      </c>
      <c r="H1502" s="33" t="str">
        <f t="shared" si="143"/>
        <v/>
      </c>
    </row>
    <row r="1503" spans="1:8" x14ac:dyDescent="0.25">
      <c r="A1503" s="9" t="str">
        <f t="shared" si="139"/>
        <v/>
      </c>
      <c r="B1503" s="10" t="str">
        <f>IF($D$10="End of the Period",IF(A1503="","",IF(OR(payment_frequency="Weekly",payment_frequency="Bi-weekly",payment_frequency="Semi-monthly"),first_payment_date+A1503*VLOOKUP(payment_frequency,periodic_table,2,0),EDATE(first_payment_date,A1503*VLOOKUP(payment_frequency,periodic_table,2,0)))),IF(A1503="","",IF(OR(payment_frequency="Weekly",payment_frequency="Bi-weekly",payment_frequency="Semi-monthly"),first_payment_date+(A1503-1)*VLOOKUP(payment_frequency,periodic_table,2,0),EDATE(first_payment_date,(A1503-1)*VLOOKUP(payment_frequency,periodic_table,2,0)))))</f>
        <v/>
      </c>
      <c r="C1503" s="12" t="str">
        <f t="shared" si="140"/>
        <v/>
      </c>
      <c r="D1503" s="27">
        <f t="shared" si="144"/>
        <v>0</v>
      </c>
      <c r="E1503" s="28"/>
      <c r="F1503" s="12" t="str">
        <f t="shared" si="141"/>
        <v/>
      </c>
      <c r="G1503" s="12" t="str">
        <f t="shared" si="142"/>
        <v/>
      </c>
      <c r="H1503" s="33" t="str">
        <f t="shared" si="143"/>
        <v/>
      </c>
    </row>
    <row r="1504" spans="1:8" x14ac:dyDescent="0.25">
      <c r="A1504" s="9" t="str">
        <f t="shared" si="139"/>
        <v/>
      </c>
      <c r="B1504" s="10" t="str">
        <f>IF($D$10="End of the Period",IF(A1504="","",IF(OR(payment_frequency="Weekly",payment_frequency="Bi-weekly",payment_frequency="Semi-monthly"),first_payment_date+A1504*VLOOKUP(payment_frequency,periodic_table,2,0),EDATE(first_payment_date,A1504*VLOOKUP(payment_frequency,periodic_table,2,0)))),IF(A1504="","",IF(OR(payment_frequency="Weekly",payment_frequency="Bi-weekly",payment_frequency="Semi-monthly"),first_payment_date+(A1504-1)*VLOOKUP(payment_frequency,periodic_table,2,0),EDATE(first_payment_date,(A1504-1)*VLOOKUP(payment_frequency,periodic_table,2,0)))))</f>
        <v/>
      </c>
      <c r="C1504" s="12" t="str">
        <f t="shared" si="140"/>
        <v/>
      </c>
      <c r="D1504" s="27">
        <f t="shared" si="144"/>
        <v>0</v>
      </c>
      <c r="E1504" s="28"/>
      <c r="F1504" s="12" t="str">
        <f t="shared" si="141"/>
        <v/>
      </c>
      <c r="G1504" s="12" t="str">
        <f t="shared" si="142"/>
        <v/>
      </c>
      <c r="H1504" s="33" t="str">
        <f t="shared" si="143"/>
        <v/>
      </c>
    </row>
    <row r="1505" spans="1:8" x14ac:dyDescent="0.25">
      <c r="A1505" s="9" t="str">
        <f t="shared" si="139"/>
        <v/>
      </c>
      <c r="B1505" s="10" t="str">
        <f>IF($D$10="End of the Period",IF(A1505="","",IF(OR(payment_frequency="Weekly",payment_frequency="Bi-weekly",payment_frequency="Semi-monthly"),first_payment_date+A1505*VLOOKUP(payment_frequency,periodic_table,2,0),EDATE(first_payment_date,A1505*VLOOKUP(payment_frequency,periodic_table,2,0)))),IF(A1505="","",IF(OR(payment_frequency="Weekly",payment_frequency="Bi-weekly",payment_frequency="Semi-monthly"),first_payment_date+(A1505-1)*VLOOKUP(payment_frequency,periodic_table,2,0),EDATE(first_payment_date,(A1505-1)*VLOOKUP(payment_frequency,periodic_table,2,0)))))</f>
        <v/>
      </c>
      <c r="C1505" s="12" t="str">
        <f t="shared" si="140"/>
        <v/>
      </c>
      <c r="D1505" s="27">
        <f t="shared" si="144"/>
        <v>0</v>
      </c>
      <c r="E1505" s="28"/>
      <c r="F1505" s="12" t="str">
        <f t="shared" si="141"/>
        <v/>
      </c>
      <c r="G1505" s="12" t="str">
        <f t="shared" si="142"/>
        <v/>
      </c>
      <c r="H1505" s="33" t="str">
        <f t="shared" si="143"/>
        <v/>
      </c>
    </row>
    <row r="1506" spans="1:8" x14ac:dyDescent="0.25">
      <c r="A1506" s="9" t="str">
        <f t="shared" si="139"/>
        <v/>
      </c>
      <c r="B1506" s="10" t="str">
        <f>IF($D$10="End of the Period",IF(A1506="","",IF(OR(payment_frequency="Weekly",payment_frequency="Bi-weekly",payment_frequency="Semi-monthly"),first_payment_date+A1506*VLOOKUP(payment_frequency,periodic_table,2,0),EDATE(first_payment_date,A1506*VLOOKUP(payment_frequency,periodic_table,2,0)))),IF(A1506="","",IF(OR(payment_frequency="Weekly",payment_frequency="Bi-weekly",payment_frequency="Semi-monthly"),first_payment_date+(A1506-1)*VLOOKUP(payment_frequency,periodic_table,2,0),EDATE(first_payment_date,(A1506-1)*VLOOKUP(payment_frequency,periodic_table,2,0)))))</f>
        <v/>
      </c>
      <c r="C1506" s="12" t="str">
        <f t="shared" si="140"/>
        <v/>
      </c>
      <c r="D1506" s="27">
        <f t="shared" si="144"/>
        <v>0</v>
      </c>
      <c r="E1506" s="28"/>
      <c r="F1506" s="12" t="str">
        <f t="shared" si="141"/>
        <v/>
      </c>
      <c r="G1506" s="12" t="str">
        <f t="shared" si="142"/>
        <v/>
      </c>
      <c r="H1506" s="33" t="str">
        <f t="shared" si="143"/>
        <v/>
      </c>
    </row>
    <row r="1507" spans="1:8" x14ac:dyDescent="0.25">
      <c r="A1507" s="9" t="str">
        <f t="shared" si="139"/>
        <v/>
      </c>
      <c r="B1507" s="10" t="str">
        <f>IF($D$10="End of the Period",IF(A1507="","",IF(OR(payment_frequency="Weekly",payment_frequency="Bi-weekly",payment_frequency="Semi-monthly"),first_payment_date+A1507*VLOOKUP(payment_frequency,periodic_table,2,0),EDATE(first_payment_date,A1507*VLOOKUP(payment_frequency,periodic_table,2,0)))),IF(A1507="","",IF(OR(payment_frequency="Weekly",payment_frequency="Bi-weekly",payment_frequency="Semi-monthly"),first_payment_date+(A1507-1)*VLOOKUP(payment_frequency,periodic_table,2,0),EDATE(first_payment_date,(A1507-1)*VLOOKUP(payment_frequency,periodic_table,2,0)))))</f>
        <v/>
      </c>
      <c r="C1507" s="12" t="str">
        <f t="shared" si="140"/>
        <v/>
      </c>
      <c r="D1507" s="27">
        <f t="shared" si="144"/>
        <v>0</v>
      </c>
      <c r="E1507" s="28"/>
      <c r="F1507" s="12" t="str">
        <f t="shared" si="141"/>
        <v/>
      </c>
      <c r="G1507" s="12" t="str">
        <f t="shared" si="142"/>
        <v/>
      </c>
      <c r="H1507" s="33" t="str">
        <f t="shared" si="143"/>
        <v/>
      </c>
    </row>
    <row r="1508" spans="1:8" x14ac:dyDescent="0.25">
      <c r="A1508" s="9" t="str">
        <f t="shared" si="139"/>
        <v/>
      </c>
      <c r="B1508" s="10" t="str">
        <f>IF($D$10="End of the Period",IF(A1508="","",IF(OR(payment_frequency="Weekly",payment_frequency="Bi-weekly",payment_frequency="Semi-monthly"),first_payment_date+A1508*VLOOKUP(payment_frequency,periodic_table,2,0),EDATE(first_payment_date,A1508*VLOOKUP(payment_frequency,periodic_table,2,0)))),IF(A1508="","",IF(OR(payment_frequency="Weekly",payment_frequency="Bi-weekly",payment_frequency="Semi-monthly"),first_payment_date+(A1508-1)*VLOOKUP(payment_frequency,periodic_table,2,0),EDATE(first_payment_date,(A1508-1)*VLOOKUP(payment_frequency,periodic_table,2,0)))))</f>
        <v/>
      </c>
      <c r="C1508" s="12" t="str">
        <f t="shared" si="140"/>
        <v/>
      </c>
      <c r="D1508" s="27">
        <f t="shared" si="144"/>
        <v>0</v>
      </c>
      <c r="E1508" s="28"/>
      <c r="F1508" s="12" t="str">
        <f t="shared" si="141"/>
        <v/>
      </c>
      <c r="G1508" s="12" t="str">
        <f t="shared" si="142"/>
        <v/>
      </c>
      <c r="H1508" s="33" t="str">
        <f t="shared" si="143"/>
        <v/>
      </c>
    </row>
    <row r="1509" spans="1:8" x14ac:dyDescent="0.25">
      <c r="A1509" s="9" t="str">
        <f t="shared" si="139"/>
        <v/>
      </c>
      <c r="B1509" s="10" t="str">
        <f>IF($D$10="End of the Period",IF(A1509="","",IF(OR(payment_frequency="Weekly",payment_frequency="Bi-weekly",payment_frequency="Semi-monthly"),first_payment_date+A1509*VLOOKUP(payment_frequency,periodic_table,2,0),EDATE(first_payment_date,A1509*VLOOKUP(payment_frequency,periodic_table,2,0)))),IF(A1509="","",IF(OR(payment_frequency="Weekly",payment_frequency="Bi-weekly",payment_frequency="Semi-monthly"),first_payment_date+(A1509-1)*VLOOKUP(payment_frequency,periodic_table,2,0),EDATE(first_payment_date,(A1509-1)*VLOOKUP(payment_frequency,periodic_table,2,0)))))</f>
        <v/>
      </c>
      <c r="C1509" s="12" t="str">
        <f t="shared" si="140"/>
        <v/>
      </c>
      <c r="D1509" s="27">
        <f t="shared" si="144"/>
        <v>0</v>
      </c>
      <c r="E1509" s="28"/>
      <c r="F1509" s="12" t="str">
        <f t="shared" si="141"/>
        <v/>
      </c>
      <c r="G1509" s="12" t="str">
        <f t="shared" si="142"/>
        <v/>
      </c>
      <c r="H1509" s="33" t="str">
        <f t="shared" si="143"/>
        <v/>
      </c>
    </row>
    <row r="1510" spans="1:8" x14ac:dyDescent="0.25">
      <c r="A1510" s="9" t="str">
        <f t="shared" si="139"/>
        <v/>
      </c>
      <c r="B1510" s="10" t="str">
        <f>IF($D$10="End of the Period",IF(A1510="","",IF(OR(payment_frequency="Weekly",payment_frequency="Bi-weekly",payment_frequency="Semi-monthly"),first_payment_date+A1510*VLOOKUP(payment_frequency,periodic_table,2,0),EDATE(first_payment_date,A1510*VLOOKUP(payment_frequency,periodic_table,2,0)))),IF(A1510="","",IF(OR(payment_frequency="Weekly",payment_frequency="Bi-weekly",payment_frequency="Semi-monthly"),first_payment_date+(A1510-1)*VLOOKUP(payment_frequency,periodic_table,2,0),EDATE(first_payment_date,(A1510-1)*VLOOKUP(payment_frequency,periodic_table,2,0)))))</f>
        <v/>
      </c>
      <c r="C1510" s="12" t="str">
        <f t="shared" si="140"/>
        <v/>
      </c>
      <c r="D1510" s="27">
        <f t="shared" si="144"/>
        <v>0</v>
      </c>
      <c r="E1510" s="28"/>
      <c r="F1510" s="12" t="str">
        <f t="shared" si="141"/>
        <v/>
      </c>
      <c r="G1510" s="12" t="str">
        <f t="shared" si="142"/>
        <v/>
      </c>
      <c r="H1510" s="33" t="str">
        <f t="shared" si="143"/>
        <v/>
      </c>
    </row>
    <row r="1511" spans="1:8" x14ac:dyDescent="0.25">
      <c r="A1511" s="9" t="str">
        <f t="shared" si="139"/>
        <v/>
      </c>
      <c r="B1511" s="10" t="str">
        <f>IF($D$10="End of the Period",IF(A1511="","",IF(OR(payment_frequency="Weekly",payment_frequency="Bi-weekly",payment_frequency="Semi-monthly"),first_payment_date+A1511*VLOOKUP(payment_frequency,periodic_table,2,0),EDATE(first_payment_date,A1511*VLOOKUP(payment_frequency,periodic_table,2,0)))),IF(A1511="","",IF(OR(payment_frequency="Weekly",payment_frequency="Bi-weekly",payment_frequency="Semi-monthly"),first_payment_date+(A1511-1)*VLOOKUP(payment_frequency,periodic_table,2,0),EDATE(first_payment_date,(A1511-1)*VLOOKUP(payment_frequency,periodic_table,2,0)))))</f>
        <v/>
      </c>
      <c r="C1511" s="12" t="str">
        <f t="shared" si="140"/>
        <v/>
      </c>
      <c r="D1511" s="27">
        <f t="shared" si="144"/>
        <v>0</v>
      </c>
      <c r="E1511" s="28"/>
      <c r="F1511" s="12" t="str">
        <f t="shared" si="141"/>
        <v/>
      </c>
      <c r="G1511" s="12" t="str">
        <f t="shared" si="142"/>
        <v/>
      </c>
      <c r="H1511" s="33" t="str">
        <f t="shared" si="143"/>
        <v/>
      </c>
    </row>
    <row r="1512" spans="1:8" x14ac:dyDescent="0.25">
      <c r="A1512" s="9" t="str">
        <f t="shared" si="139"/>
        <v/>
      </c>
      <c r="B1512" s="10" t="str">
        <f>IF($D$10="End of the Period",IF(A1512="","",IF(OR(payment_frequency="Weekly",payment_frequency="Bi-weekly",payment_frequency="Semi-monthly"),first_payment_date+A1512*VLOOKUP(payment_frequency,periodic_table,2,0),EDATE(first_payment_date,A1512*VLOOKUP(payment_frequency,periodic_table,2,0)))),IF(A1512="","",IF(OR(payment_frequency="Weekly",payment_frequency="Bi-weekly",payment_frequency="Semi-monthly"),first_payment_date+(A1512-1)*VLOOKUP(payment_frequency,periodic_table,2,0),EDATE(first_payment_date,(A1512-1)*VLOOKUP(payment_frequency,periodic_table,2,0)))))</f>
        <v/>
      </c>
      <c r="C1512" s="12" t="str">
        <f t="shared" si="140"/>
        <v/>
      </c>
      <c r="D1512" s="27">
        <f t="shared" si="144"/>
        <v>0</v>
      </c>
      <c r="E1512" s="28"/>
      <c r="F1512" s="12" t="str">
        <f t="shared" si="141"/>
        <v/>
      </c>
      <c r="G1512" s="12" t="str">
        <f t="shared" si="142"/>
        <v/>
      </c>
      <c r="H1512" s="33" t="str">
        <f t="shared" si="143"/>
        <v/>
      </c>
    </row>
    <row r="1513" spans="1:8" x14ac:dyDescent="0.25">
      <c r="A1513" s="9" t="str">
        <f t="shared" ref="A1513:A1576" si="145">IFERROR(IF(H1512&lt;=0,"",A1512+1),"")</f>
        <v/>
      </c>
      <c r="B1513" s="10" t="str">
        <f>IF($D$10="End of the Period",IF(A1513="","",IF(OR(payment_frequency="Weekly",payment_frequency="Bi-weekly",payment_frequency="Semi-monthly"),first_payment_date+A1513*VLOOKUP(payment_frequency,periodic_table,2,0),EDATE(first_payment_date,A1513*VLOOKUP(payment_frequency,periodic_table,2,0)))),IF(A1513="","",IF(OR(payment_frequency="Weekly",payment_frequency="Bi-weekly",payment_frequency="Semi-monthly"),first_payment_date+(A1513-1)*VLOOKUP(payment_frequency,periodic_table,2,0),EDATE(first_payment_date,(A1513-1)*VLOOKUP(payment_frequency,periodic_table,2,0)))))</f>
        <v/>
      </c>
      <c r="C1513" s="12" t="str">
        <f t="shared" ref="C1513:C1576" si="146">IF(A1513="","",IF(H1512&lt;payment,H1512*(1+rate),payment))</f>
        <v/>
      </c>
      <c r="D1513" s="27">
        <f t="shared" si="144"/>
        <v>0</v>
      </c>
      <c r="E1513" s="28"/>
      <c r="F1513" s="12" t="str">
        <f t="shared" ref="F1513:F1576" si="147">IF(AND(payment_type=1,A1513=1),0,IF(A1513="","",H1512*rate))</f>
        <v/>
      </c>
      <c r="G1513" s="12" t="str">
        <f t="shared" ref="G1513:G1576" si="148">IF(A1513="","",C1513-F1513+D1513+E1513)</f>
        <v/>
      </c>
      <c r="H1513" s="33" t="str">
        <f t="shared" ref="H1513:H1576" si="149">IFERROR(IF(G1513&lt;=0,"",H1512-G1513),"")</f>
        <v/>
      </c>
    </row>
    <row r="1514" spans="1:8" x14ac:dyDescent="0.25">
      <c r="A1514" s="9" t="str">
        <f t="shared" si="145"/>
        <v/>
      </c>
      <c r="B1514" s="10" t="str">
        <f>IF($D$10="End of the Period",IF(A1514="","",IF(OR(payment_frequency="Weekly",payment_frequency="Bi-weekly",payment_frequency="Semi-monthly"),first_payment_date+A1514*VLOOKUP(payment_frequency,periodic_table,2,0),EDATE(first_payment_date,A1514*VLOOKUP(payment_frequency,periodic_table,2,0)))),IF(A1514="","",IF(OR(payment_frequency="Weekly",payment_frequency="Bi-weekly",payment_frequency="Semi-monthly"),first_payment_date+(A1514-1)*VLOOKUP(payment_frequency,periodic_table,2,0),EDATE(first_payment_date,(A1514-1)*VLOOKUP(payment_frequency,periodic_table,2,0)))))</f>
        <v/>
      </c>
      <c r="C1514" s="12" t="str">
        <f t="shared" si="146"/>
        <v/>
      </c>
      <c r="D1514" s="27">
        <f t="shared" si="144"/>
        <v>0</v>
      </c>
      <c r="E1514" s="28"/>
      <c r="F1514" s="12" t="str">
        <f t="shared" si="147"/>
        <v/>
      </c>
      <c r="G1514" s="12" t="str">
        <f t="shared" si="148"/>
        <v/>
      </c>
      <c r="H1514" s="33" t="str">
        <f t="shared" si="149"/>
        <v/>
      </c>
    </row>
    <row r="1515" spans="1:8" x14ac:dyDescent="0.25">
      <c r="A1515" s="9" t="str">
        <f t="shared" si="145"/>
        <v/>
      </c>
      <c r="B1515" s="10" t="str">
        <f>IF($D$10="End of the Period",IF(A1515="","",IF(OR(payment_frequency="Weekly",payment_frequency="Bi-weekly",payment_frequency="Semi-monthly"),first_payment_date+A1515*VLOOKUP(payment_frequency,periodic_table,2,0),EDATE(first_payment_date,A1515*VLOOKUP(payment_frequency,periodic_table,2,0)))),IF(A1515="","",IF(OR(payment_frequency="Weekly",payment_frequency="Bi-weekly",payment_frequency="Semi-monthly"),first_payment_date+(A1515-1)*VLOOKUP(payment_frequency,periodic_table,2,0),EDATE(first_payment_date,(A1515-1)*VLOOKUP(payment_frequency,periodic_table,2,0)))))</f>
        <v/>
      </c>
      <c r="C1515" s="12" t="str">
        <f t="shared" si="146"/>
        <v/>
      </c>
      <c r="D1515" s="27">
        <f t="shared" si="144"/>
        <v>0</v>
      </c>
      <c r="E1515" s="28"/>
      <c r="F1515" s="12" t="str">
        <f t="shared" si="147"/>
        <v/>
      </c>
      <c r="G1515" s="12" t="str">
        <f t="shared" si="148"/>
        <v/>
      </c>
      <c r="H1515" s="33" t="str">
        <f t="shared" si="149"/>
        <v/>
      </c>
    </row>
    <row r="1516" spans="1:8" x14ac:dyDescent="0.25">
      <c r="A1516" s="9" t="str">
        <f t="shared" si="145"/>
        <v/>
      </c>
      <c r="B1516" s="10" t="str">
        <f>IF($D$10="End of the Period",IF(A1516="","",IF(OR(payment_frequency="Weekly",payment_frequency="Bi-weekly",payment_frequency="Semi-monthly"),first_payment_date+A1516*VLOOKUP(payment_frequency,periodic_table,2,0),EDATE(first_payment_date,A1516*VLOOKUP(payment_frequency,periodic_table,2,0)))),IF(A1516="","",IF(OR(payment_frequency="Weekly",payment_frequency="Bi-weekly",payment_frequency="Semi-monthly"),first_payment_date+(A1516-1)*VLOOKUP(payment_frequency,periodic_table,2,0),EDATE(first_payment_date,(A1516-1)*VLOOKUP(payment_frequency,periodic_table,2,0)))))</f>
        <v/>
      </c>
      <c r="C1516" s="12" t="str">
        <f t="shared" si="146"/>
        <v/>
      </c>
      <c r="D1516" s="27">
        <f t="shared" si="144"/>
        <v>0</v>
      </c>
      <c r="E1516" s="28"/>
      <c r="F1516" s="12" t="str">
        <f t="shared" si="147"/>
        <v/>
      </c>
      <c r="G1516" s="12" t="str">
        <f t="shared" si="148"/>
        <v/>
      </c>
      <c r="H1516" s="33" t="str">
        <f t="shared" si="149"/>
        <v/>
      </c>
    </row>
    <row r="1517" spans="1:8" x14ac:dyDescent="0.25">
      <c r="A1517" s="9" t="str">
        <f t="shared" si="145"/>
        <v/>
      </c>
      <c r="B1517" s="10" t="str">
        <f>IF($D$10="End of the Period",IF(A1517="","",IF(OR(payment_frequency="Weekly",payment_frequency="Bi-weekly",payment_frequency="Semi-monthly"),first_payment_date+A1517*VLOOKUP(payment_frequency,periodic_table,2,0),EDATE(first_payment_date,A1517*VLOOKUP(payment_frequency,periodic_table,2,0)))),IF(A1517="","",IF(OR(payment_frequency="Weekly",payment_frequency="Bi-weekly",payment_frequency="Semi-monthly"),first_payment_date+(A1517-1)*VLOOKUP(payment_frequency,periodic_table,2,0),EDATE(first_payment_date,(A1517-1)*VLOOKUP(payment_frequency,periodic_table,2,0)))))</f>
        <v/>
      </c>
      <c r="C1517" s="12" t="str">
        <f t="shared" si="146"/>
        <v/>
      </c>
      <c r="D1517" s="27">
        <f t="shared" si="144"/>
        <v>0</v>
      </c>
      <c r="E1517" s="28"/>
      <c r="F1517" s="12" t="str">
        <f t="shared" si="147"/>
        <v/>
      </c>
      <c r="G1517" s="12" t="str">
        <f t="shared" si="148"/>
        <v/>
      </c>
      <c r="H1517" s="33" t="str">
        <f t="shared" si="149"/>
        <v/>
      </c>
    </row>
    <row r="1518" spans="1:8" x14ac:dyDescent="0.25">
      <c r="A1518" s="9" t="str">
        <f t="shared" si="145"/>
        <v/>
      </c>
      <c r="B1518" s="10" t="str">
        <f>IF($D$10="End of the Period",IF(A1518="","",IF(OR(payment_frequency="Weekly",payment_frequency="Bi-weekly",payment_frequency="Semi-monthly"),first_payment_date+A1518*VLOOKUP(payment_frequency,periodic_table,2,0),EDATE(first_payment_date,A1518*VLOOKUP(payment_frequency,periodic_table,2,0)))),IF(A1518="","",IF(OR(payment_frequency="Weekly",payment_frequency="Bi-weekly",payment_frequency="Semi-monthly"),first_payment_date+(A1518-1)*VLOOKUP(payment_frequency,periodic_table,2,0),EDATE(first_payment_date,(A1518-1)*VLOOKUP(payment_frequency,periodic_table,2,0)))))</f>
        <v/>
      </c>
      <c r="C1518" s="12" t="str">
        <f t="shared" si="146"/>
        <v/>
      </c>
      <c r="D1518" s="27">
        <f t="shared" si="144"/>
        <v>0</v>
      </c>
      <c r="E1518" s="28"/>
      <c r="F1518" s="12" t="str">
        <f t="shared" si="147"/>
        <v/>
      </c>
      <c r="G1518" s="12" t="str">
        <f t="shared" si="148"/>
        <v/>
      </c>
      <c r="H1518" s="33" t="str">
        <f t="shared" si="149"/>
        <v/>
      </c>
    </row>
    <row r="1519" spans="1:8" x14ac:dyDescent="0.25">
      <c r="A1519" s="9" t="str">
        <f t="shared" si="145"/>
        <v/>
      </c>
      <c r="B1519" s="10" t="str">
        <f>IF($D$10="End of the Period",IF(A1519="","",IF(OR(payment_frequency="Weekly",payment_frequency="Bi-weekly",payment_frequency="Semi-monthly"),first_payment_date+A1519*VLOOKUP(payment_frequency,periodic_table,2,0),EDATE(first_payment_date,A1519*VLOOKUP(payment_frequency,periodic_table,2,0)))),IF(A1519="","",IF(OR(payment_frequency="Weekly",payment_frequency="Bi-weekly",payment_frequency="Semi-monthly"),first_payment_date+(A1519-1)*VLOOKUP(payment_frequency,periodic_table,2,0),EDATE(first_payment_date,(A1519-1)*VLOOKUP(payment_frequency,periodic_table,2,0)))))</f>
        <v/>
      </c>
      <c r="C1519" s="12" t="str">
        <f t="shared" si="146"/>
        <v/>
      </c>
      <c r="D1519" s="27">
        <f t="shared" si="144"/>
        <v>0</v>
      </c>
      <c r="E1519" s="28"/>
      <c r="F1519" s="12" t="str">
        <f t="shared" si="147"/>
        <v/>
      </c>
      <c r="G1519" s="12" t="str">
        <f t="shared" si="148"/>
        <v/>
      </c>
      <c r="H1519" s="33" t="str">
        <f t="shared" si="149"/>
        <v/>
      </c>
    </row>
    <row r="1520" spans="1:8" x14ac:dyDescent="0.25">
      <c r="A1520" s="9" t="str">
        <f t="shared" si="145"/>
        <v/>
      </c>
      <c r="B1520" s="10" t="str">
        <f>IF($D$10="End of the Period",IF(A1520="","",IF(OR(payment_frequency="Weekly",payment_frequency="Bi-weekly",payment_frequency="Semi-monthly"),first_payment_date+A1520*VLOOKUP(payment_frequency,periodic_table,2,0),EDATE(first_payment_date,A1520*VLOOKUP(payment_frequency,periodic_table,2,0)))),IF(A1520="","",IF(OR(payment_frequency="Weekly",payment_frequency="Bi-weekly",payment_frequency="Semi-monthly"),first_payment_date+(A1520-1)*VLOOKUP(payment_frequency,periodic_table,2,0),EDATE(first_payment_date,(A1520-1)*VLOOKUP(payment_frequency,periodic_table,2,0)))))</f>
        <v/>
      </c>
      <c r="C1520" s="12" t="str">
        <f t="shared" si="146"/>
        <v/>
      </c>
      <c r="D1520" s="27">
        <f t="shared" si="144"/>
        <v>0</v>
      </c>
      <c r="E1520" s="28"/>
      <c r="F1520" s="12" t="str">
        <f t="shared" si="147"/>
        <v/>
      </c>
      <c r="G1520" s="12" t="str">
        <f t="shared" si="148"/>
        <v/>
      </c>
      <c r="H1520" s="33" t="str">
        <f t="shared" si="149"/>
        <v/>
      </c>
    </row>
    <row r="1521" spans="1:8" x14ac:dyDescent="0.25">
      <c r="A1521" s="9" t="str">
        <f t="shared" si="145"/>
        <v/>
      </c>
      <c r="B1521" s="10" t="str">
        <f>IF($D$10="End of the Period",IF(A1521="","",IF(OR(payment_frequency="Weekly",payment_frequency="Bi-weekly",payment_frequency="Semi-monthly"),first_payment_date+A1521*VLOOKUP(payment_frequency,periodic_table,2,0),EDATE(first_payment_date,A1521*VLOOKUP(payment_frequency,periodic_table,2,0)))),IF(A1521="","",IF(OR(payment_frequency="Weekly",payment_frequency="Bi-weekly",payment_frequency="Semi-monthly"),first_payment_date+(A1521-1)*VLOOKUP(payment_frequency,periodic_table,2,0),EDATE(first_payment_date,(A1521-1)*VLOOKUP(payment_frequency,periodic_table,2,0)))))</f>
        <v/>
      </c>
      <c r="C1521" s="12" t="str">
        <f t="shared" si="146"/>
        <v/>
      </c>
      <c r="D1521" s="27">
        <f t="shared" si="144"/>
        <v>0</v>
      </c>
      <c r="E1521" s="28"/>
      <c r="F1521" s="12" t="str">
        <f t="shared" si="147"/>
        <v/>
      </c>
      <c r="G1521" s="12" t="str">
        <f t="shared" si="148"/>
        <v/>
      </c>
      <c r="H1521" s="33" t="str">
        <f t="shared" si="149"/>
        <v/>
      </c>
    </row>
    <row r="1522" spans="1:8" x14ac:dyDescent="0.25">
      <c r="A1522" s="9" t="str">
        <f t="shared" si="145"/>
        <v/>
      </c>
      <c r="B1522" s="10" t="str">
        <f>IF($D$10="End of the Period",IF(A1522="","",IF(OR(payment_frequency="Weekly",payment_frequency="Bi-weekly",payment_frequency="Semi-monthly"),first_payment_date+A1522*VLOOKUP(payment_frequency,periodic_table,2,0),EDATE(first_payment_date,A1522*VLOOKUP(payment_frequency,periodic_table,2,0)))),IF(A1522="","",IF(OR(payment_frequency="Weekly",payment_frequency="Bi-weekly",payment_frequency="Semi-monthly"),first_payment_date+(A1522-1)*VLOOKUP(payment_frequency,periodic_table,2,0),EDATE(first_payment_date,(A1522-1)*VLOOKUP(payment_frequency,periodic_table,2,0)))))</f>
        <v/>
      </c>
      <c r="C1522" s="12" t="str">
        <f t="shared" si="146"/>
        <v/>
      </c>
      <c r="D1522" s="27">
        <f t="shared" si="144"/>
        <v>0</v>
      </c>
      <c r="E1522" s="28"/>
      <c r="F1522" s="12" t="str">
        <f t="shared" si="147"/>
        <v/>
      </c>
      <c r="G1522" s="12" t="str">
        <f t="shared" si="148"/>
        <v/>
      </c>
      <c r="H1522" s="33" t="str">
        <f t="shared" si="149"/>
        <v/>
      </c>
    </row>
    <row r="1523" spans="1:8" x14ac:dyDescent="0.25">
      <c r="A1523" s="9" t="str">
        <f t="shared" si="145"/>
        <v/>
      </c>
      <c r="B1523" s="10" t="str">
        <f>IF($D$10="End of the Period",IF(A1523="","",IF(OR(payment_frequency="Weekly",payment_frequency="Bi-weekly",payment_frequency="Semi-monthly"),first_payment_date+A1523*VLOOKUP(payment_frequency,periodic_table,2,0),EDATE(first_payment_date,A1523*VLOOKUP(payment_frequency,periodic_table,2,0)))),IF(A1523="","",IF(OR(payment_frequency="Weekly",payment_frequency="Bi-weekly",payment_frequency="Semi-monthly"),first_payment_date+(A1523-1)*VLOOKUP(payment_frequency,periodic_table,2,0),EDATE(first_payment_date,(A1523-1)*VLOOKUP(payment_frequency,periodic_table,2,0)))))</f>
        <v/>
      </c>
      <c r="C1523" s="12" t="str">
        <f t="shared" si="146"/>
        <v/>
      </c>
      <c r="D1523" s="27">
        <f t="shared" si="144"/>
        <v>0</v>
      </c>
      <c r="E1523" s="28"/>
      <c r="F1523" s="12" t="str">
        <f t="shared" si="147"/>
        <v/>
      </c>
      <c r="G1523" s="12" t="str">
        <f t="shared" si="148"/>
        <v/>
      </c>
      <c r="H1523" s="33" t="str">
        <f t="shared" si="149"/>
        <v/>
      </c>
    </row>
    <row r="1524" spans="1:8" x14ac:dyDescent="0.25">
      <c r="A1524" s="9" t="str">
        <f t="shared" si="145"/>
        <v/>
      </c>
      <c r="B1524" s="10" t="str">
        <f>IF($D$10="End of the Period",IF(A1524="","",IF(OR(payment_frequency="Weekly",payment_frequency="Bi-weekly",payment_frequency="Semi-monthly"),first_payment_date+A1524*VLOOKUP(payment_frequency,periodic_table,2,0),EDATE(first_payment_date,A1524*VLOOKUP(payment_frequency,periodic_table,2,0)))),IF(A1524="","",IF(OR(payment_frequency="Weekly",payment_frequency="Bi-weekly",payment_frequency="Semi-monthly"),first_payment_date+(A1524-1)*VLOOKUP(payment_frequency,periodic_table,2,0),EDATE(first_payment_date,(A1524-1)*VLOOKUP(payment_frequency,periodic_table,2,0)))))</f>
        <v/>
      </c>
      <c r="C1524" s="12" t="str">
        <f t="shared" si="146"/>
        <v/>
      </c>
      <c r="D1524" s="27">
        <f t="shared" si="144"/>
        <v>0</v>
      </c>
      <c r="E1524" s="28"/>
      <c r="F1524" s="12" t="str">
        <f t="shared" si="147"/>
        <v/>
      </c>
      <c r="G1524" s="12" t="str">
        <f t="shared" si="148"/>
        <v/>
      </c>
      <c r="H1524" s="33" t="str">
        <f t="shared" si="149"/>
        <v/>
      </c>
    </row>
    <row r="1525" spans="1:8" x14ac:dyDescent="0.25">
      <c r="A1525" s="9" t="str">
        <f t="shared" si="145"/>
        <v/>
      </c>
      <c r="B1525" s="10" t="str">
        <f>IF($D$10="End of the Period",IF(A1525="","",IF(OR(payment_frequency="Weekly",payment_frequency="Bi-weekly",payment_frequency="Semi-monthly"),first_payment_date+A1525*VLOOKUP(payment_frequency,periodic_table,2,0),EDATE(first_payment_date,A1525*VLOOKUP(payment_frequency,periodic_table,2,0)))),IF(A1525="","",IF(OR(payment_frequency="Weekly",payment_frequency="Bi-weekly",payment_frequency="Semi-monthly"),first_payment_date+(A1525-1)*VLOOKUP(payment_frequency,periodic_table,2,0),EDATE(first_payment_date,(A1525-1)*VLOOKUP(payment_frequency,periodic_table,2,0)))))</f>
        <v/>
      </c>
      <c r="C1525" s="12" t="str">
        <f t="shared" si="146"/>
        <v/>
      </c>
      <c r="D1525" s="27">
        <f t="shared" si="144"/>
        <v>0</v>
      </c>
      <c r="E1525" s="28"/>
      <c r="F1525" s="12" t="str">
        <f t="shared" si="147"/>
        <v/>
      </c>
      <c r="G1525" s="12" t="str">
        <f t="shared" si="148"/>
        <v/>
      </c>
      <c r="H1525" s="33" t="str">
        <f t="shared" si="149"/>
        <v/>
      </c>
    </row>
    <row r="1526" spans="1:8" x14ac:dyDescent="0.25">
      <c r="A1526" s="9" t="str">
        <f t="shared" si="145"/>
        <v/>
      </c>
      <c r="B1526" s="10" t="str">
        <f>IF($D$10="End of the Period",IF(A1526="","",IF(OR(payment_frequency="Weekly",payment_frequency="Bi-weekly",payment_frequency="Semi-monthly"),first_payment_date+A1526*VLOOKUP(payment_frequency,periodic_table,2,0),EDATE(first_payment_date,A1526*VLOOKUP(payment_frequency,periodic_table,2,0)))),IF(A1526="","",IF(OR(payment_frequency="Weekly",payment_frequency="Bi-weekly",payment_frequency="Semi-monthly"),first_payment_date+(A1526-1)*VLOOKUP(payment_frequency,periodic_table,2,0),EDATE(first_payment_date,(A1526-1)*VLOOKUP(payment_frequency,periodic_table,2,0)))))</f>
        <v/>
      </c>
      <c r="C1526" s="12" t="str">
        <f t="shared" si="146"/>
        <v/>
      </c>
      <c r="D1526" s="27">
        <f t="shared" si="144"/>
        <v>0</v>
      </c>
      <c r="E1526" s="28"/>
      <c r="F1526" s="12" t="str">
        <f t="shared" si="147"/>
        <v/>
      </c>
      <c r="G1526" s="12" t="str">
        <f t="shared" si="148"/>
        <v/>
      </c>
      <c r="H1526" s="33" t="str">
        <f t="shared" si="149"/>
        <v/>
      </c>
    </row>
    <row r="1527" spans="1:8" x14ac:dyDescent="0.25">
      <c r="A1527" s="9" t="str">
        <f t="shared" si="145"/>
        <v/>
      </c>
      <c r="B1527" s="10" t="str">
        <f>IF($D$10="End of the Period",IF(A1527="","",IF(OR(payment_frequency="Weekly",payment_frequency="Bi-weekly",payment_frequency="Semi-monthly"),first_payment_date+A1527*VLOOKUP(payment_frequency,periodic_table,2,0),EDATE(first_payment_date,A1527*VLOOKUP(payment_frequency,periodic_table,2,0)))),IF(A1527="","",IF(OR(payment_frequency="Weekly",payment_frequency="Bi-weekly",payment_frequency="Semi-monthly"),first_payment_date+(A1527-1)*VLOOKUP(payment_frequency,periodic_table,2,0),EDATE(first_payment_date,(A1527-1)*VLOOKUP(payment_frequency,periodic_table,2,0)))))</f>
        <v/>
      </c>
      <c r="C1527" s="12" t="str">
        <f t="shared" si="146"/>
        <v/>
      </c>
      <c r="D1527" s="27">
        <f t="shared" si="144"/>
        <v>0</v>
      </c>
      <c r="E1527" s="28"/>
      <c r="F1527" s="12" t="str">
        <f t="shared" si="147"/>
        <v/>
      </c>
      <c r="G1527" s="12" t="str">
        <f t="shared" si="148"/>
        <v/>
      </c>
      <c r="H1527" s="33" t="str">
        <f t="shared" si="149"/>
        <v/>
      </c>
    </row>
    <row r="1528" spans="1:8" x14ac:dyDescent="0.25">
      <c r="A1528" s="9" t="str">
        <f t="shared" si="145"/>
        <v/>
      </c>
      <c r="B1528" s="10" t="str">
        <f>IF($D$10="End of the Period",IF(A1528="","",IF(OR(payment_frequency="Weekly",payment_frequency="Bi-weekly",payment_frequency="Semi-monthly"),first_payment_date+A1528*VLOOKUP(payment_frequency,periodic_table,2,0),EDATE(first_payment_date,A1528*VLOOKUP(payment_frequency,periodic_table,2,0)))),IF(A1528="","",IF(OR(payment_frequency="Weekly",payment_frequency="Bi-weekly",payment_frequency="Semi-monthly"),first_payment_date+(A1528-1)*VLOOKUP(payment_frequency,periodic_table,2,0),EDATE(first_payment_date,(A1528-1)*VLOOKUP(payment_frequency,periodic_table,2,0)))))</f>
        <v/>
      </c>
      <c r="C1528" s="12" t="str">
        <f t="shared" si="146"/>
        <v/>
      </c>
      <c r="D1528" s="27">
        <f t="shared" si="144"/>
        <v>0</v>
      </c>
      <c r="E1528" s="28"/>
      <c r="F1528" s="12" t="str">
        <f t="shared" si="147"/>
        <v/>
      </c>
      <c r="G1528" s="12" t="str">
        <f t="shared" si="148"/>
        <v/>
      </c>
      <c r="H1528" s="33" t="str">
        <f t="shared" si="149"/>
        <v/>
      </c>
    </row>
    <row r="1529" spans="1:8" x14ac:dyDescent="0.25">
      <c r="A1529" s="9" t="str">
        <f t="shared" si="145"/>
        <v/>
      </c>
      <c r="B1529" s="10" t="str">
        <f>IF($D$10="End of the Period",IF(A1529="","",IF(OR(payment_frequency="Weekly",payment_frequency="Bi-weekly",payment_frequency="Semi-monthly"),first_payment_date+A1529*VLOOKUP(payment_frequency,periodic_table,2,0),EDATE(first_payment_date,A1529*VLOOKUP(payment_frequency,periodic_table,2,0)))),IF(A1529="","",IF(OR(payment_frequency="Weekly",payment_frequency="Bi-weekly",payment_frequency="Semi-monthly"),first_payment_date+(A1529-1)*VLOOKUP(payment_frequency,periodic_table,2,0),EDATE(first_payment_date,(A1529-1)*VLOOKUP(payment_frequency,periodic_table,2,0)))))</f>
        <v/>
      </c>
      <c r="C1529" s="12" t="str">
        <f t="shared" si="146"/>
        <v/>
      </c>
      <c r="D1529" s="27">
        <f t="shared" si="144"/>
        <v>0</v>
      </c>
      <c r="E1529" s="28"/>
      <c r="F1529" s="12" t="str">
        <f t="shared" si="147"/>
        <v/>
      </c>
      <c r="G1529" s="12" t="str">
        <f t="shared" si="148"/>
        <v/>
      </c>
      <c r="H1529" s="33" t="str">
        <f t="shared" si="149"/>
        <v/>
      </c>
    </row>
    <row r="1530" spans="1:8" x14ac:dyDescent="0.25">
      <c r="A1530" s="9" t="str">
        <f t="shared" si="145"/>
        <v/>
      </c>
      <c r="B1530" s="10" t="str">
        <f>IF($D$10="End of the Period",IF(A1530="","",IF(OR(payment_frequency="Weekly",payment_frequency="Bi-weekly",payment_frequency="Semi-monthly"),first_payment_date+A1530*VLOOKUP(payment_frequency,periodic_table,2,0),EDATE(first_payment_date,A1530*VLOOKUP(payment_frequency,periodic_table,2,0)))),IF(A1530="","",IF(OR(payment_frequency="Weekly",payment_frequency="Bi-weekly",payment_frequency="Semi-monthly"),first_payment_date+(A1530-1)*VLOOKUP(payment_frequency,periodic_table,2,0),EDATE(first_payment_date,(A1530-1)*VLOOKUP(payment_frequency,periodic_table,2,0)))))</f>
        <v/>
      </c>
      <c r="C1530" s="12" t="str">
        <f t="shared" si="146"/>
        <v/>
      </c>
      <c r="D1530" s="27">
        <f t="shared" si="144"/>
        <v>0</v>
      </c>
      <c r="E1530" s="28"/>
      <c r="F1530" s="12" t="str">
        <f t="shared" si="147"/>
        <v/>
      </c>
      <c r="G1530" s="12" t="str">
        <f t="shared" si="148"/>
        <v/>
      </c>
      <c r="H1530" s="33" t="str">
        <f t="shared" si="149"/>
        <v/>
      </c>
    </row>
    <row r="1531" spans="1:8" x14ac:dyDescent="0.25">
      <c r="A1531" s="9" t="str">
        <f t="shared" si="145"/>
        <v/>
      </c>
      <c r="B1531" s="10" t="str">
        <f>IF($D$10="End of the Period",IF(A1531="","",IF(OR(payment_frequency="Weekly",payment_frequency="Bi-weekly",payment_frequency="Semi-monthly"),first_payment_date+A1531*VLOOKUP(payment_frequency,periodic_table,2,0),EDATE(first_payment_date,A1531*VLOOKUP(payment_frequency,periodic_table,2,0)))),IF(A1531="","",IF(OR(payment_frequency="Weekly",payment_frequency="Bi-weekly",payment_frequency="Semi-monthly"),first_payment_date+(A1531-1)*VLOOKUP(payment_frequency,periodic_table,2,0),EDATE(first_payment_date,(A1531-1)*VLOOKUP(payment_frequency,periodic_table,2,0)))))</f>
        <v/>
      </c>
      <c r="C1531" s="12" t="str">
        <f t="shared" si="146"/>
        <v/>
      </c>
      <c r="D1531" s="27">
        <f t="shared" si="144"/>
        <v>0</v>
      </c>
      <c r="E1531" s="28"/>
      <c r="F1531" s="12" t="str">
        <f t="shared" si="147"/>
        <v/>
      </c>
      <c r="G1531" s="12" t="str">
        <f t="shared" si="148"/>
        <v/>
      </c>
      <c r="H1531" s="33" t="str">
        <f t="shared" si="149"/>
        <v/>
      </c>
    </row>
    <row r="1532" spans="1:8" x14ac:dyDescent="0.25">
      <c r="A1532" s="9" t="str">
        <f t="shared" si="145"/>
        <v/>
      </c>
      <c r="B1532" s="10" t="str">
        <f>IF($D$10="End of the Period",IF(A1532="","",IF(OR(payment_frequency="Weekly",payment_frequency="Bi-weekly",payment_frequency="Semi-monthly"),first_payment_date+A1532*VLOOKUP(payment_frequency,periodic_table,2,0),EDATE(first_payment_date,A1532*VLOOKUP(payment_frequency,periodic_table,2,0)))),IF(A1532="","",IF(OR(payment_frequency="Weekly",payment_frequency="Bi-weekly",payment_frequency="Semi-monthly"),first_payment_date+(A1532-1)*VLOOKUP(payment_frequency,periodic_table,2,0),EDATE(first_payment_date,(A1532-1)*VLOOKUP(payment_frequency,periodic_table,2,0)))))</f>
        <v/>
      </c>
      <c r="C1532" s="12" t="str">
        <f t="shared" si="146"/>
        <v/>
      </c>
      <c r="D1532" s="27">
        <f t="shared" si="144"/>
        <v>0</v>
      </c>
      <c r="E1532" s="28"/>
      <c r="F1532" s="12" t="str">
        <f t="shared" si="147"/>
        <v/>
      </c>
      <c r="G1532" s="12" t="str">
        <f t="shared" si="148"/>
        <v/>
      </c>
      <c r="H1532" s="33" t="str">
        <f t="shared" si="149"/>
        <v/>
      </c>
    </row>
    <row r="1533" spans="1:8" x14ac:dyDescent="0.25">
      <c r="A1533" s="9" t="str">
        <f t="shared" si="145"/>
        <v/>
      </c>
      <c r="B1533" s="10" t="str">
        <f>IF($D$10="End of the Period",IF(A1533="","",IF(OR(payment_frequency="Weekly",payment_frequency="Bi-weekly",payment_frequency="Semi-monthly"),first_payment_date+A1533*VLOOKUP(payment_frequency,periodic_table,2,0),EDATE(first_payment_date,A1533*VLOOKUP(payment_frequency,periodic_table,2,0)))),IF(A1533="","",IF(OR(payment_frequency="Weekly",payment_frequency="Bi-weekly",payment_frequency="Semi-monthly"),first_payment_date+(A1533-1)*VLOOKUP(payment_frequency,periodic_table,2,0),EDATE(first_payment_date,(A1533-1)*VLOOKUP(payment_frequency,periodic_table,2,0)))))</f>
        <v/>
      </c>
      <c r="C1533" s="12" t="str">
        <f t="shared" si="146"/>
        <v/>
      </c>
      <c r="D1533" s="27">
        <f t="shared" si="144"/>
        <v>0</v>
      </c>
      <c r="E1533" s="28"/>
      <c r="F1533" s="12" t="str">
        <f t="shared" si="147"/>
        <v/>
      </c>
      <c r="G1533" s="12" t="str">
        <f t="shared" si="148"/>
        <v/>
      </c>
      <c r="H1533" s="33" t="str">
        <f t="shared" si="149"/>
        <v/>
      </c>
    </row>
    <row r="1534" spans="1:8" x14ac:dyDescent="0.25">
      <c r="A1534" s="9" t="str">
        <f t="shared" si="145"/>
        <v/>
      </c>
      <c r="B1534" s="10" t="str">
        <f>IF($D$10="End of the Period",IF(A1534="","",IF(OR(payment_frequency="Weekly",payment_frequency="Bi-weekly",payment_frequency="Semi-monthly"),first_payment_date+A1534*VLOOKUP(payment_frequency,periodic_table,2,0),EDATE(first_payment_date,A1534*VLOOKUP(payment_frequency,periodic_table,2,0)))),IF(A1534="","",IF(OR(payment_frequency="Weekly",payment_frequency="Bi-weekly",payment_frequency="Semi-monthly"),first_payment_date+(A1534-1)*VLOOKUP(payment_frequency,periodic_table,2,0),EDATE(first_payment_date,(A1534-1)*VLOOKUP(payment_frequency,periodic_table,2,0)))))</f>
        <v/>
      </c>
      <c r="C1534" s="12" t="str">
        <f t="shared" si="146"/>
        <v/>
      </c>
      <c r="D1534" s="27">
        <f t="shared" si="144"/>
        <v>0</v>
      </c>
      <c r="E1534" s="28"/>
      <c r="F1534" s="12" t="str">
        <f t="shared" si="147"/>
        <v/>
      </c>
      <c r="G1534" s="12" t="str">
        <f t="shared" si="148"/>
        <v/>
      </c>
      <c r="H1534" s="33" t="str">
        <f t="shared" si="149"/>
        <v/>
      </c>
    </row>
    <row r="1535" spans="1:8" x14ac:dyDescent="0.25">
      <c r="A1535" s="9" t="str">
        <f t="shared" si="145"/>
        <v/>
      </c>
      <c r="B1535" s="10" t="str">
        <f>IF($D$10="End of the Period",IF(A1535="","",IF(OR(payment_frequency="Weekly",payment_frequency="Bi-weekly",payment_frequency="Semi-monthly"),first_payment_date+A1535*VLOOKUP(payment_frequency,periodic_table,2,0),EDATE(first_payment_date,A1535*VLOOKUP(payment_frequency,periodic_table,2,0)))),IF(A1535="","",IF(OR(payment_frequency="Weekly",payment_frequency="Bi-weekly",payment_frequency="Semi-monthly"),first_payment_date+(A1535-1)*VLOOKUP(payment_frequency,periodic_table,2,0),EDATE(first_payment_date,(A1535-1)*VLOOKUP(payment_frequency,periodic_table,2,0)))))</f>
        <v/>
      </c>
      <c r="C1535" s="12" t="str">
        <f t="shared" si="146"/>
        <v/>
      </c>
      <c r="D1535" s="27">
        <f t="shared" si="144"/>
        <v>0</v>
      </c>
      <c r="E1535" s="28"/>
      <c r="F1535" s="12" t="str">
        <f t="shared" si="147"/>
        <v/>
      </c>
      <c r="G1535" s="12" t="str">
        <f t="shared" si="148"/>
        <v/>
      </c>
      <c r="H1535" s="33" t="str">
        <f t="shared" si="149"/>
        <v/>
      </c>
    </row>
    <row r="1536" spans="1:8" x14ac:dyDescent="0.25">
      <c r="A1536" s="9" t="str">
        <f t="shared" si="145"/>
        <v/>
      </c>
      <c r="B1536" s="10" t="str">
        <f>IF($D$10="End of the Period",IF(A1536="","",IF(OR(payment_frequency="Weekly",payment_frequency="Bi-weekly",payment_frequency="Semi-monthly"),first_payment_date+A1536*VLOOKUP(payment_frequency,periodic_table,2,0),EDATE(first_payment_date,A1536*VLOOKUP(payment_frequency,periodic_table,2,0)))),IF(A1536="","",IF(OR(payment_frequency="Weekly",payment_frequency="Bi-weekly",payment_frequency="Semi-monthly"),first_payment_date+(A1536-1)*VLOOKUP(payment_frequency,periodic_table,2,0),EDATE(first_payment_date,(A1536-1)*VLOOKUP(payment_frequency,periodic_table,2,0)))))</f>
        <v/>
      </c>
      <c r="C1536" s="12" t="str">
        <f t="shared" si="146"/>
        <v/>
      </c>
      <c r="D1536" s="27">
        <f t="shared" si="144"/>
        <v>0</v>
      </c>
      <c r="E1536" s="28"/>
      <c r="F1536" s="12" t="str">
        <f t="shared" si="147"/>
        <v/>
      </c>
      <c r="G1536" s="12" t="str">
        <f t="shared" si="148"/>
        <v/>
      </c>
      <c r="H1536" s="33" t="str">
        <f t="shared" si="149"/>
        <v/>
      </c>
    </row>
    <row r="1537" spans="1:8" x14ac:dyDescent="0.25">
      <c r="A1537" s="9" t="str">
        <f t="shared" si="145"/>
        <v/>
      </c>
      <c r="B1537" s="10" t="str">
        <f>IF($D$10="End of the Period",IF(A1537="","",IF(OR(payment_frequency="Weekly",payment_frequency="Bi-weekly",payment_frequency="Semi-monthly"),first_payment_date+A1537*VLOOKUP(payment_frequency,periodic_table,2,0),EDATE(first_payment_date,A1537*VLOOKUP(payment_frequency,periodic_table,2,0)))),IF(A1537="","",IF(OR(payment_frequency="Weekly",payment_frequency="Bi-weekly",payment_frequency="Semi-monthly"),first_payment_date+(A1537-1)*VLOOKUP(payment_frequency,periodic_table,2,0),EDATE(first_payment_date,(A1537-1)*VLOOKUP(payment_frequency,periodic_table,2,0)))))</f>
        <v/>
      </c>
      <c r="C1537" s="12" t="str">
        <f t="shared" si="146"/>
        <v/>
      </c>
      <c r="D1537" s="27">
        <f t="shared" si="144"/>
        <v>0</v>
      </c>
      <c r="E1537" s="28"/>
      <c r="F1537" s="12" t="str">
        <f t="shared" si="147"/>
        <v/>
      </c>
      <c r="G1537" s="12" t="str">
        <f t="shared" si="148"/>
        <v/>
      </c>
      <c r="H1537" s="33" t="str">
        <f t="shared" si="149"/>
        <v/>
      </c>
    </row>
    <row r="1538" spans="1:8" x14ac:dyDescent="0.25">
      <c r="A1538" s="9" t="str">
        <f t="shared" si="145"/>
        <v/>
      </c>
      <c r="B1538" s="10" t="str">
        <f>IF($D$10="End of the Period",IF(A1538="","",IF(OR(payment_frequency="Weekly",payment_frequency="Bi-weekly",payment_frequency="Semi-monthly"),first_payment_date+A1538*VLOOKUP(payment_frequency,periodic_table,2,0),EDATE(first_payment_date,A1538*VLOOKUP(payment_frequency,periodic_table,2,0)))),IF(A1538="","",IF(OR(payment_frequency="Weekly",payment_frequency="Bi-weekly",payment_frequency="Semi-monthly"),first_payment_date+(A1538-1)*VLOOKUP(payment_frequency,periodic_table,2,0),EDATE(first_payment_date,(A1538-1)*VLOOKUP(payment_frequency,periodic_table,2,0)))))</f>
        <v/>
      </c>
      <c r="C1538" s="12" t="str">
        <f t="shared" si="146"/>
        <v/>
      </c>
      <c r="D1538" s="27">
        <f t="shared" si="144"/>
        <v>0</v>
      </c>
      <c r="E1538" s="28"/>
      <c r="F1538" s="12" t="str">
        <f t="shared" si="147"/>
        <v/>
      </c>
      <c r="G1538" s="12" t="str">
        <f t="shared" si="148"/>
        <v/>
      </c>
      <c r="H1538" s="33" t="str">
        <f t="shared" si="149"/>
        <v/>
      </c>
    </row>
    <row r="1539" spans="1:8" x14ac:dyDescent="0.25">
      <c r="A1539" s="9" t="str">
        <f t="shared" si="145"/>
        <v/>
      </c>
      <c r="B1539" s="10" t="str">
        <f>IF($D$10="End of the Period",IF(A1539="","",IF(OR(payment_frequency="Weekly",payment_frequency="Bi-weekly",payment_frequency="Semi-monthly"),first_payment_date+A1539*VLOOKUP(payment_frequency,periodic_table,2,0),EDATE(first_payment_date,A1539*VLOOKUP(payment_frequency,periodic_table,2,0)))),IF(A1539="","",IF(OR(payment_frequency="Weekly",payment_frequency="Bi-weekly",payment_frequency="Semi-monthly"),first_payment_date+(A1539-1)*VLOOKUP(payment_frequency,periodic_table,2,0),EDATE(first_payment_date,(A1539-1)*VLOOKUP(payment_frequency,periodic_table,2,0)))))</f>
        <v/>
      </c>
      <c r="C1539" s="12" t="str">
        <f t="shared" si="146"/>
        <v/>
      </c>
      <c r="D1539" s="27">
        <f t="shared" si="144"/>
        <v>0</v>
      </c>
      <c r="E1539" s="28"/>
      <c r="F1539" s="12" t="str">
        <f t="shared" si="147"/>
        <v/>
      </c>
      <c r="G1539" s="12" t="str">
        <f t="shared" si="148"/>
        <v/>
      </c>
      <c r="H1539" s="33" t="str">
        <f t="shared" si="149"/>
        <v/>
      </c>
    </row>
    <row r="1540" spans="1:8" x14ac:dyDescent="0.25">
      <c r="A1540" s="9" t="str">
        <f t="shared" si="145"/>
        <v/>
      </c>
      <c r="B1540" s="10" t="str">
        <f>IF($D$10="End of the Period",IF(A1540="","",IF(OR(payment_frequency="Weekly",payment_frequency="Bi-weekly",payment_frequency="Semi-monthly"),first_payment_date+A1540*VLOOKUP(payment_frequency,periodic_table,2,0),EDATE(first_payment_date,A1540*VLOOKUP(payment_frequency,periodic_table,2,0)))),IF(A1540="","",IF(OR(payment_frequency="Weekly",payment_frequency="Bi-weekly",payment_frequency="Semi-monthly"),first_payment_date+(A1540-1)*VLOOKUP(payment_frequency,periodic_table,2,0),EDATE(first_payment_date,(A1540-1)*VLOOKUP(payment_frequency,periodic_table,2,0)))))</f>
        <v/>
      </c>
      <c r="C1540" s="12" t="str">
        <f t="shared" si="146"/>
        <v/>
      </c>
      <c r="D1540" s="27">
        <f t="shared" si="144"/>
        <v>0</v>
      </c>
      <c r="E1540" s="28"/>
      <c r="F1540" s="12" t="str">
        <f t="shared" si="147"/>
        <v/>
      </c>
      <c r="G1540" s="12" t="str">
        <f t="shared" si="148"/>
        <v/>
      </c>
      <c r="H1540" s="33" t="str">
        <f t="shared" si="149"/>
        <v/>
      </c>
    </row>
    <row r="1541" spans="1:8" x14ac:dyDescent="0.25">
      <c r="A1541" s="9" t="str">
        <f t="shared" si="145"/>
        <v/>
      </c>
      <c r="B1541" s="10" t="str">
        <f>IF($D$10="End of the Period",IF(A1541="","",IF(OR(payment_frequency="Weekly",payment_frequency="Bi-weekly",payment_frequency="Semi-monthly"),first_payment_date+A1541*VLOOKUP(payment_frequency,periodic_table,2,0),EDATE(first_payment_date,A1541*VLOOKUP(payment_frequency,periodic_table,2,0)))),IF(A1541="","",IF(OR(payment_frequency="Weekly",payment_frequency="Bi-weekly",payment_frequency="Semi-monthly"),first_payment_date+(A1541-1)*VLOOKUP(payment_frequency,periodic_table,2,0),EDATE(first_payment_date,(A1541-1)*VLOOKUP(payment_frequency,periodic_table,2,0)))))</f>
        <v/>
      </c>
      <c r="C1541" s="12" t="str">
        <f t="shared" si="146"/>
        <v/>
      </c>
      <c r="D1541" s="27">
        <f t="shared" si="144"/>
        <v>0</v>
      </c>
      <c r="E1541" s="28"/>
      <c r="F1541" s="12" t="str">
        <f t="shared" si="147"/>
        <v/>
      </c>
      <c r="G1541" s="12" t="str">
        <f t="shared" si="148"/>
        <v/>
      </c>
      <c r="H1541" s="33" t="str">
        <f t="shared" si="149"/>
        <v/>
      </c>
    </row>
    <row r="1542" spans="1:8" x14ac:dyDescent="0.25">
      <c r="A1542" s="9" t="str">
        <f t="shared" si="145"/>
        <v/>
      </c>
      <c r="B1542" s="10" t="str">
        <f>IF($D$10="End of the Period",IF(A1542="","",IF(OR(payment_frequency="Weekly",payment_frequency="Bi-weekly",payment_frequency="Semi-monthly"),first_payment_date+A1542*VLOOKUP(payment_frequency,periodic_table,2,0),EDATE(first_payment_date,A1542*VLOOKUP(payment_frequency,periodic_table,2,0)))),IF(A1542="","",IF(OR(payment_frequency="Weekly",payment_frequency="Bi-weekly",payment_frequency="Semi-monthly"),first_payment_date+(A1542-1)*VLOOKUP(payment_frequency,periodic_table,2,0),EDATE(first_payment_date,(A1542-1)*VLOOKUP(payment_frequency,periodic_table,2,0)))))</f>
        <v/>
      </c>
      <c r="C1542" s="12" t="str">
        <f t="shared" si="146"/>
        <v/>
      </c>
      <c r="D1542" s="27">
        <f t="shared" si="144"/>
        <v>0</v>
      </c>
      <c r="E1542" s="28"/>
      <c r="F1542" s="12" t="str">
        <f t="shared" si="147"/>
        <v/>
      </c>
      <c r="G1542" s="12" t="str">
        <f t="shared" si="148"/>
        <v/>
      </c>
      <c r="H1542" s="33" t="str">
        <f t="shared" si="149"/>
        <v/>
      </c>
    </row>
    <row r="1543" spans="1:8" x14ac:dyDescent="0.25">
      <c r="A1543" s="9" t="str">
        <f t="shared" si="145"/>
        <v/>
      </c>
      <c r="B1543" s="10" t="str">
        <f>IF($D$10="End of the Period",IF(A1543="","",IF(OR(payment_frequency="Weekly",payment_frequency="Bi-weekly",payment_frequency="Semi-monthly"),first_payment_date+A1543*VLOOKUP(payment_frequency,periodic_table,2,0),EDATE(first_payment_date,A1543*VLOOKUP(payment_frequency,periodic_table,2,0)))),IF(A1543="","",IF(OR(payment_frequency="Weekly",payment_frequency="Bi-weekly",payment_frequency="Semi-monthly"),first_payment_date+(A1543-1)*VLOOKUP(payment_frequency,periodic_table,2,0),EDATE(first_payment_date,(A1543-1)*VLOOKUP(payment_frequency,periodic_table,2,0)))))</f>
        <v/>
      </c>
      <c r="C1543" s="12" t="str">
        <f t="shared" si="146"/>
        <v/>
      </c>
      <c r="D1543" s="27">
        <f t="shared" si="144"/>
        <v>0</v>
      </c>
      <c r="E1543" s="28"/>
      <c r="F1543" s="12" t="str">
        <f t="shared" si="147"/>
        <v/>
      </c>
      <c r="G1543" s="12" t="str">
        <f t="shared" si="148"/>
        <v/>
      </c>
      <c r="H1543" s="33" t="str">
        <f t="shared" si="149"/>
        <v/>
      </c>
    </row>
    <row r="1544" spans="1:8" x14ac:dyDescent="0.25">
      <c r="A1544" s="9" t="str">
        <f t="shared" si="145"/>
        <v/>
      </c>
      <c r="B1544" s="10" t="str">
        <f>IF($D$10="End of the Period",IF(A1544="","",IF(OR(payment_frequency="Weekly",payment_frequency="Bi-weekly",payment_frequency="Semi-monthly"),first_payment_date+A1544*VLOOKUP(payment_frequency,periodic_table,2,0),EDATE(first_payment_date,A1544*VLOOKUP(payment_frequency,periodic_table,2,0)))),IF(A1544="","",IF(OR(payment_frequency="Weekly",payment_frequency="Bi-weekly",payment_frequency="Semi-monthly"),first_payment_date+(A1544-1)*VLOOKUP(payment_frequency,periodic_table,2,0),EDATE(first_payment_date,(A1544-1)*VLOOKUP(payment_frequency,periodic_table,2,0)))))</f>
        <v/>
      </c>
      <c r="C1544" s="12" t="str">
        <f t="shared" si="146"/>
        <v/>
      </c>
      <c r="D1544" s="27">
        <f t="shared" si="144"/>
        <v>0</v>
      </c>
      <c r="E1544" s="28"/>
      <c r="F1544" s="12" t="str">
        <f t="shared" si="147"/>
        <v/>
      </c>
      <c r="G1544" s="12" t="str">
        <f t="shared" si="148"/>
        <v/>
      </c>
      <c r="H1544" s="33" t="str">
        <f t="shared" si="149"/>
        <v/>
      </c>
    </row>
    <row r="1545" spans="1:8" x14ac:dyDescent="0.25">
      <c r="A1545" s="9" t="str">
        <f t="shared" si="145"/>
        <v/>
      </c>
      <c r="B1545" s="10" t="str">
        <f>IF($D$10="End of the Period",IF(A1545="","",IF(OR(payment_frequency="Weekly",payment_frequency="Bi-weekly",payment_frequency="Semi-monthly"),first_payment_date+A1545*VLOOKUP(payment_frequency,periodic_table,2,0),EDATE(first_payment_date,A1545*VLOOKUP(payment_frequency,periodic_table,2,0)))),IF(A1545="","",IF(OR(payment_frequency="Weekly",payment_frequency="Bi-weekly",payment_frequency="Semi-monthly"),first_payment_date+(A1545-1)*VLOOKUP(payment_frequency,periodic_table,2,0),EDATE(first_payment_date,(A1545-1)*VLOOKUP(payment_frequency,periodic_table,2,0)))))</f>
        <v/>
      </c>
      <c r="C1545" s="12" t="str">
        <f t="shared" si="146"/>
        <v/>
      </c>
      <c r="D1545" s="27">
        <f t="shared" si="144"/>
        <v>0</v>
      </c>
      <c r="E1545" s="28"/>
      <c r="F1545" s="12" t="str">
        <f t="shared" si="147"/>
        <v/>
      </c>
      <c r="G1545" s="12" t="str">
        <f t="shared" si="148"/>
        <v/>
      </c>
      <c r="H1545" s="33" t="str">
        <f t="shared" si="149"/>
        <v/>
      </c>
    </row>
    <row r="1546" spans="1:8" x14ac:dyDescent="0.25">
      <c r="A1546" s="9" t="str">
        <f t="shared" si="145"/>
        <v/>
      </c>
      <c r="B1546" s="10" t="str">
        <f>IF($D$10="End of the Period",IF(A1546="","",IF(OR(payment_frequency="Weekly",payment_frequency="Bi-weekly",payment_frequency="Semi-monthly"),first_payment_date+A1546*VLOOKUP(payment_frequency,periodic_table,2,0),EDATE(first_payment_date,A1546*VLOOKUP(payment_frequency,periodic_table,2,0)))),IF(A1546="","",IF(OR(payment_frequency="Weekly",payment_frequency="Bi-weekly",payment_frequency="Semi-monthly"),first_payment_date+(A1546-1)*VLOOKUP(payment_frequency,periodic_table,2,0),EDATE(first_payment_date,(A1546-1)*VLOOKUP(payment_frequency,periodic_table,2,0)))))</f>
        <v/>
      </c>
      <c r="C1546" s="12" t="str">
        <f t="shared" si="146"/>
        <v/>
      </c>
      <c r="D1546" s="27">
        <f t="shared" si="144"/>
        <v>0</v>
      </c>
      <c r="E1546" s="28"/>
      <c r="F1546" s="12" t="str">
        <f t="shared" si="147"/>
        <v/>
      </c>
      <c r="G1546" s="12" t="str">
        <f t="shared" si="148"/>
        <v/>
      </c>
      <c r="H1546" s="33" t="str">
        <f t="shared" si="149"/>
        <v/>
      </c>
    </row>
    <row r="1547" spans="1:8" x14ac:dyDescent="0.25">
      <c r="A1547" s="9" t="str">
        <f t="shared" si="145"/>
        <v/>
      </c>
      <c r="B1547" s="10" t="str">
        <f>IF($D$10="End of the Period",IF(A1547="","",IF(OR(payment_frequency="Weekly",payment_frequency="Bi-weekly",payment_frequency="Semi-monthly"),first_payment_date+A1547*VLOOKUP(payment_frequency,periodic_table,2,0),EDATE(first_payment_date,A1547*VLOOKUP(payment_frequency,periodic_table,2,0)))),IF(A1547="","",IF(OR(payment_frequency="Weekly",payment_frequency="Bi-weekly",payment_frequency="Semi-monthly"),first_payment_date+(A1547-1)*VLOOKUP(payment_frequency,periodic_table,2,0),EDATE(first_payment_date,(A1547-1)*VLOOKUP(payment_frequency,periodic_table,2,0)))))</f>
        <v/>
      </c>
      <c r="C1547" s="12" t="str">
        <f t="shared" si="146"/>
        <v/>
      </c>
      <c r="D1547" s="27">
        <f t="shared" si="144"/>
        <v>0</v>
      </c>
      <c r="E1547" s="28"/>
      <c r="F1547" s="12" t="str">
        <f t="shared" si="147"/>
        <v/>
      </c>
      <c r="G1547" s="12" t="str">
        <f t="shared" si="148"/>
        <v/>
      </c>
      <c r="H1547" s="33" t="str">
        <f t="shared" si="149"/>
        <v/>
      </c>
    </row>
    <row r="1548" spans="1:8" x14ac:dyDescent="0.25">
      <c r="A1548" s="9" t="str">
        <f t="shared" si="145"/>
        <v/>
      </c>
      <c r="B1548" s="10" t="str">
        <f>IF($D$10="End of the Period",IF(A1548="","",IF(OR(payment_frequency="Weekly",payment_frequency="Bi-weekly",payment_frequency="Semi-monthly"),first_payment_date+A1548*VLOOKUP(payment_frequency,periodic_table,2,0),EDATE(first_payment_date,A1548*VLOOKUP(payment_frequency,periodic_table,2,0)))),IF(A1548="","",IF(OR(payment_frequency="Weekly",payment_frequency="Bi-weekly",payment_frequency="Semi-monthly"),first_payment_date+(A1548-1)*VLOOKUP(payment_frequency,periodic_table,2,0),EDATE(first_payment_date,(A1548-1)*VLOOKUP(payment_frequency,periodic_table,2,0)))))</f>
        <v/>
      </c>
      <c r="C1548" s="12" t="str">
        <f t="shared" si="146"/>
        <v/>
      </c>
      <c r="D1548" s="27">
        <f t="shared" si="144"/>
        <v>0</v>
      </c>
      <c r="E1548" s="28"/>
      <c r="F1548" s="12" t="str">
        <f t="shared" si="147"/>
        <v/>
      </c>
      <c r="G1548" s="12" t="str">
        <f t="shared" si="148"/>
        <v/>
      </c>
      <c r="H1548" s="33" t="str">
        <f t="shared" si="149"/>
        <v/>
      </c>
    </row>
    <row r="1549" spans="1:8" x14ac:dyDescent="0.25">
      <c r="A1549" s="9" t="str">
        <f t="shared" si="145"/>
        <v/>
      </c>
      <c r="B1549" s="10" t="str">
        <f>IF($D$10="End of the Period",IF(A1549="","",IF(OR(payment_frequency="Weekly",payment_frequency="Bi-weekly",payment_frequency="Semi-monthly"),first_payment_date+A1549*VLOOKUP(payment_frequency,periodic_table,2,0),EDATE(first_payment_date,A1549*VLOOKUP(payment_frequency,periodic_table,2,0)))),IF(A1549="","",IF(OR(payment_frequency="Weekly",payment_frequency="Bi-weekly",payment_frequency="Semi-monthly"),first_payment_date+(A1549-1)*VLOOKUP(payment_frequency,periodic_table,2,0),EDATE(first_payment_date,(A1549-1)*VLOOKUP(payment_frequency,periodic_table,2,0)))))</f>
        <v/>
      </c>
      <c r="C1549" s="12" t="str">
        <f t="shared" si="146"/>
        <v/>
      </c>
      <c r="D1549" s="27">
        <f t="shared" si="144"/>
        <v>0</v>
      </c>
      <c r="E1549" s="28"/>
      <c r="F1549" s="12" t="str">
        <f t="shared" si="147"/>
        <v/>
      </c>
      <c r="G1549" s="12" t="str">
        <f t="shared" si="148"/>
        <v/>
      </c>
      <c r="H1549" s="33" t="str">
        <f t="shared" si="149"/>
        <v/>
      </c>
    </row>
    <row r="1550" spans="1:8" x14ac:dyDescent="0.25">
      <c r="A1550" s="9" t="str">
        <f t="shared" si="145"/>
        <v/>
      </c>
      <c r="B1550" s="10" t="str">
        <f>IF($D$10="End of the Period",IF(A1550="","",IF(OR(payment_frequency="Weekly",payment_frequency="Bi-weekly",payment_frequency="Semi-monthly"),first_payment_date+A1550*VLOOKUP(payment_frequency,periodic_table,2,0),EDATE(first_payment_date,A1550*VLOOKUP(payment_frequency,periodic_table,2,0)))),IF(A1550="","",IF(OR(payment_frequency="Weekly",payment_frequency="Bi-weekly",payment_frequency="Semi-monthly"),first_payment_date+(A1550-1)*VLOOKUP(payment_frequency,periodic_table,2,0),EDATE(first_payment_date,(A1550-1)*VLOOKUP(payment_frequency,periodic_table,2,0)))))</f>
        <v/>
      </c>
      <c r="C1550" s="12" t="str">
        <f t="shared" si="146"/>
        <v/>
      </c>
      <c r="D1550" s="27">
        <f t="shared" si="144"/>
        <v>0</v>
      </c>
      <c r="E1550" s="28"/>
      <c r="F1550" s="12" t="str">
        <f t="shared" si="147"/>
        <v/>
      </c>
      <c r="G1550" s="12" t="str">
        <f t="shared" si="148"/>
        <v/>
      </c>
      <c r="H1550" s="33" t="str">
        <f t="shared" si="149"/>
        <v/>
      </c>
    </row>
    <row r="1551" spans="1:8" x14ac:dyDescent="0.25">
      <c r="A1551" s="9" t="str">
        <f t="shared" si="145"/>
        <v/>
      </c>
      <c r="B1551" s="10" t="str">
        <f>IF($D$10="End of the Period",IF(A1551="","",IF(OR(payment_frequency="Weekly",payment_frequency="Bi-weekly",payment_frequency="Semi-monthly"),first_payment_date+A1551*VLOOKUP(payment_frequency,periodic_table,2,0),EDATE(first_payment_date,A1551*VLOOKUP(payment_frequency,periodic_table,2,0)))),IF(A1551="","",IF(OR(payment_frequency="Weekly",payment_frequency="Bi-weekly",payment_frequency="Semi-monthly"),first_payment_date+(A1551-1)*VLOOKUP(payment_frequency,periodic_table,2,0),EDATE(first_payment_date,(A1551-1)*VLOOKUP(payment_frequency,periodic_table,2,0)))))</f>
        <v/>
      </c>
      <c r="C1551" s="12" t="str">
        <f t="shared" si="146"/>
        <v/>
      </c>
      <c r="D1551" s="27">
        <f t="shared" si="144"/>
        <v>0</v>
      </c>
      <c r="E1551" s="28"/>
      <c r="F1551" s="12" t="str">
        <f t="shared" si="147"/>
        <v/>
      </c>
      <c r="G1551" s="12" t="str">
        <f t="shared" si="148"/>
        <v/>
      </c>
      <c r="H1551" s="33" t="str">
        <f t="shared" si="149"/>
        <v/>
      </c>
    </row>
    <row r="1552" spans="1:8" x14ac:dyDescent="0.25">
      <c r="A1552" s="9" t="str">
        <f t="shared" si="145"/>
        <v/>
      </c>
      <c r="B1552" s="10" t="str">
        <f>IF($D$10="End of the Period",IF(A1552="","",IF(OR(payment_frequency="Weekly",payment_frequency="Bi-weekly",payment_frequency="Semi-monthly"),first_payment_date+A1552*VLOOKUP(payment_frequency,periodic_table,2,0),EDATE(first_payment_date,A1552*VLOOKUP(payment_frequency,periodic_table,2,0)))),IF(A1552="","",IF(OR(payment_frequency="Weekly",payment_frequency="Bi-weekly",payment_frequency="Semi-monthly"),first_payment_date+(A1552-1)*VLOOKUP(payment_frequency,periodic_table,2,0),EDATE(first_payment_date,(A1552-1)*VLOOKUP(payment_frequency,periodic_table,2,0)))))</f>
        <v/>
      </c>
      <c r="C1552" s="12" t="str">
        <f t="shared" si="146"/>
        <v/>
      </c>
      <c r="D1552" s="27">
        <f t="shared" si="144"/>
        <v>0</v>
      </c>
      <c r="E1552" s="28"/>
      <c r="F1552" s="12" t="str">
        <f t="shared" si="147"/>
        <v/>
      </c>
      <c r="G1552" s="12" t="str">
        <f t="shared" si="148"/>
        <v/>
      </c>
      <c r="H1552" s="33" t="str">
        <f t="shared" si="149"/>
        <v/>
      </c>
    </row>
    <row r="1553" spans="1:8" x14ac:dyDescent="0.25">
      <c r="A1553" s="9" t="str">
        <f t="shared" si="145"/>
        <v/>
      </c>
      <c r="B1553" s="10" t="str">
        <f>IF($D$10="End of the Period",IF(A1553="","",IF(OR(payment_frequency="Weekly",payment_frequency="Bi-weekly",payment_frequency="Semi-monthly"),first_payment_date+A1553*VLOOKUP(payment_frequency,periodic_table,2,0),EDATE(first_payment_date,A1553*VLOOKUP(payment_frequency,periodic_table,2,0)))),IF(A1553="","",IF(OR(payment_frequency="Weekly",payment_frequency="Bi-weekly",payment_frequency="Semi-monthly"),first_payment_date+(A1553-1)*VLOOKUP(payment_frequency,periodic_table,2,0),EDATE(first_payment_date,(A1553-1)*VLOOKUP(payment_frequency,periodic_table,2,0)))))</f>
        <v/>
      </c>
      <c r="C1553" s="12" t="str">
        <f t="shared" si="146"/>
        <v/>
      </c>
      <c r="D1553" s="27">
        <f t="shared" si="144"/>
        <v>0</v>
      </c>
      <c r="E1553" s="28"/>
      <c r="F1553" s="12" t="str">
        <f t="shared" si="147"/>
        <v/>
      </c>
      <c r="G1553" s="12" t="str">
        <f t="shared" si="148"/>
        <v/>
      </c>
      <c r="H1553" s="33" t="str">
        <f t="shared" si="149"/>
        <v/>
      </c>
    </row>
    <row r="1554" spans="1:8" x14ac:dyDescent="0.25">
      <c r="A1554" s="9" t="str">
        <f t="shared" si="145"/>
        <v/>
      </c>
      <c r="B1554" s="10" t="str">
        <f>IF($D$10="End of the Period",IF(A1554="","",IF(OR(payment_frequency="Weekly",payment_frequency="Bi-weekly",payment_frequency="Semi-monthly"),first_payment_date+A1554*VLOOKUP(payment_frequency,periodic_table,2,0),EDATE(first_payment_date,A1554*VLOOKUP(payment_frequency,periodic_table,2,0)))),IF(A1554="","",IF(OR(payment_frequency="Weekly",payment_frequency="Bi-weekly",payment_frequency="Semi-monthly"),first_payment_date+(A1554-1)*VLOOKUP(payment_frequency,periodic_table,2,0),EDATE(first_payment_date,(A1554-1)*VLOOKUP(payment_frequency,periodic_table,2,0)))))</f>
        <v/>
      </c>
      <c r="C1554" s="12" t="str">
        <f t="shared" si="146"/>
        <v/>
      </c>
      <c r="D1554" s="27">
        <f t="shared" si="144"/>
        <v>0</v>
      </c>
      <c r="E1554" s="28"/>
      <c r="F1554" s="12" t="str">
        <f t="shared" si="147"/>
        <v/>
      </c>
      <c r="G1554" s="12" t="str">
        <f t="shared" si="148"/>
        <v/>
      </c>
      <c r="H1554" s="33" t="str">
        <f t="shared" si="149"/>
        <v/>
      </c>
    </row>
    <row r="1555" spans="1:8" x14ac:dyDescent="0.25">
      <c r="A1555" s="9" t="str">
        <f t="shared" si="145"/>
        <v/>
      </c>
      <c r="B1555" s="10" t="str">
        <f>IF($D$10="End of the Period",IF(A1555="","",IF(OR(payment_frequency="Weekly",payment_frequency="Bi-weekly",payment_frequency="Semi-monthly"),first_payment_date+A1555*VLOOKUP(payment_frequency,periodic_table,2,0),EDATE(first_payment_date,A1555*VLOOKUP(payment_frequency,periodic_table,2,0)))),IF(A1555="","",IF(OR(payment_frequency="Weekly",payment_frequency="Bi-weekly",payment_frequency="Semi-monthly"),first_payment_date+(A1555-1)*VLOOKUP(payment_frequency,periodic_table,2,0),EDATE(first_payment_date,(A1555-1)*VLOOKUP(payment_frequency,periodic_table,2,0)))))</f>
        <v/>
      </c>
      <c r="C1555" s="12" t="str">
        <f t="shared" si="146"/>
        <v/>
      </c>
      <c r="D1555" s="27">
        <f t="shared" si="144"/>
        <v>0</v>
      </c>
      <c r="E1555" s="28"/>
      <c r="F1555" s="12" t="str">
        <f t="shared" si="147"/>
        <v/>
      </c>
      <c r="G1555" s="12" t="str">
        <f t="shared" si="148"/>
        <v/>
      </c>
      <c r="H1555" s="33" t="str">
        <f t="shared" si="149"/>
        <v/>
      </c>
    </row>
    <row r="1556" spans="1:8" x14ac:dyDescent="0.25">
      <c r="A1556" s="9" t="str">
        <f t="shared" si="145"/>
        <v/>
      </c>
      <c r="B1556" s="10" t="str">
        <f>IF($D$10="End of the Period",IF(A1556="","",IF(OR(payment_frequency="Weekly",payment_frequency="Bi-weekly",payment_frequency="Semi-monthly"),first_payment_date+A1556*VLOOKUP(payment_frequency,periodic_table,2,0),EDATE(first_payment_date,A1556*VLOOKUP(payment_frequency,periodic_table,2,0)))),IF(A1556="","",IF(OR(payment_frequency="Weekly",payment_frequency="Bi-weekly",payment_frequency="Semi-monthly"),first_payment_date+(A1556-1)*VLOOKUP(payment_frequency,periodic_table,2,0),EDATE(first_payment_date,(A1556-1)*VLOOKUP(payment_frequency,periodic_table,2,0)))))</f>
        <v/>
      </c>
      <c r="C1556" s="12" t="str">
        <f t="shared" si="146"/>
        <v/>
      </c>
      <c r="D1556" s="27">
        <f t="shared" si="144"/>
        <v>0</v>
      </c>
      <c r="E1556" s="28"/>
      <c r="F1556" s="12" t="str">
        <f t="shared" si="147"/>
        <v/>
      </c>
      <c r="G1556" s="12" t="str">
        <f t="shared" si="148"/>
        <v/>
      </c>
      <c r="H1556" s="33" t="str">
        <f t="shared" si="149"/>
        <v/>
      </c>
    </row>
    <row r="1557" spans="1:8" x14ac:dyDescent="0.25">
      <c r="A1557" s="9" t="str">
        <f t="shared" si="145"/>
        <v/>
      </c>
      <c r="B1557" s="10" t="str">
        <f>IF($D$10="End of the Period",IF(A1557="","",IF(OR(payment_frequency="Weekly",payment_frequency="Bi-weekly",payment_frequency="Semi-monthly"),first_payment_date+A1557*VLOOKUP(payment_frequency,periodic_table,2,0),EDATE(first_payment_date,A1557*VLOOKUP(payment_frequency,periodic_table,2,0)))),IF(A1557="","",IF(OR(payment_frequency="Weekly",payment_frequency="Bi-weekly",payment_frequency="Semi-monthly"),first_payment_date+(A1557-1)*VLOOKUP(payment_frequency,periodic_table,2,0),EDATE(first_payment_date,(A1557-1)*VLOOKUP(payment_frequency,periodic_table,2,0)))))</f>
        <v/>
      </c>
      <c r="C1557" s="12" t="str">
        <f t="shared" si="146"/>
        <v/>
      </c>
      <c r="D1557" s="27">
        <f t="shared" si="144"/>
        <v>0</v>
      </c>
      <c r="E1557" s="28"/>
      <c r="F1557" s="12" t="str">
        <f t="shared" si="147"/>
        <v/>
      </c>
      <c r="G1557" s="12" t="str">
        <f t="shared" si="148"/>
        <v/>
      </c>
      <c r="H1557" s="33" t="str">
        <f t="shared" si="149"/>
        <v/>
      </c>
    </row>
    <row r="1558" spans="1:8" x14ac:dyDescent="0.25">
      <c r="A1558" s="9" t="str">
        <f t="shared" si="145"/>
        <v/>
      </c>
      <c r="B1558" s="10" t="str">
        <f>IF($D$10="End of the Period",IF(A1558="","",IF(OR(payment_frequency="Weekly",payment_frequency="Bi-weekly",payment_frequency="Semi-monthly"),first_payment_date+A1558*VLOOKUP(payment_frequency,periodic_table,2,0),EDATE(first_payment_date,A1558*VLOOKUP(payment_frequency,periodic_table,2,0)))),IF(A1558="","",IF(OR(payment_frequency="Weekly",payment_frequency="Bi-weekly",payment_frequency="Semi-monthly"),first_payment_date+(A1558-1)*VLOOKUP(payment_frequency,periodic_table,2,0),EDATE(first_payment_date,(A1558-1)*VLOOKUP(payment_frequency,periodic_table,2,0)))))</f>
        <v/>
      </c>
      <c r="C1558" s="12" t="str">
        <f t="shared" si="146"/>
        <v/>
      </c>
      <c r="D1558" s="27">
        <f t="shared" si="144"/>
        <v>0</v>
      </c>
      <c r="E1558" s="28"/>
      <c r="F1558" s="12" t="str">
        <f t="shared" si="147"/>
        <v/>
      </c>
      <c r="G1558" s="12" t="str">
        <f t="shared" si="148"/>
        <v/>
      </c>
      <c r="H1558" s="33" t="str">
        <f t="shared" si="149"/>
        <v/>
      </c>
    </row>
    <row r="1559" spans="1:8" x14ac:dyDescent="0.25">
      <c r="A1559" s="9" t="str">
        <f t="shared" si="145"/>
        <v/>
      </c>
      <c r="B1559" s="10" t="str">
        <f>IF($D$10="End of the Period",IF(A1559="","",IF(OR(payment_frequency="Weekly",payment_frequency="Bi-weekly",payment_frequency="Semi-monthly"),first_payment_date+A1559*VLOOKUP(payment_frequency,periodic_table,2,0),EDATE(first_payment_date,A1559*VLOOKUP(payment_frequency,periodic_table,2,0)))),IF(A1559="","",IF(OR(payment_frequency="Weekly",payment_frequency="Bi-weekly",payment_frequency="Semi-monthly"),first_payment_date+(A1559-1)*VLOOKUP(payment_frequency,periodic_table,2,0),EDATE(first_payment_date,(A1559-1)*VLOOKUP(payment_frequency,periodic_table,2,0)))))</f>
        <v/>
      </c>
      <c r="C1559" s="12" t="str">
        <f t="shared" si="146"/>
        <v/>
      </c>
      <c r="D1559" s="27">
        <f t="shared" si="144"/>
        <v>0</v>
      </c>
      <c r="E1559" s="28"/>
      <c r="F1559" s="12" t="str">
        <f t="shared" si="147"/>
        <v/>
      </c>
      <c r="G1559" s="12" t="str">
        <f t="shared" si="148"/>
        <v/>
      </c>
      <c r="H1559" s="33" t="str">
        <f t="shared" si="149"/>
        <v/>
      </c>
    </row>
    <row r="1560" spans="1:8" x14ac:dyDescent="0.25">
      <c r="A1560" s="9" t="str">
        <f t="shared" si="145"/>
        <v/>
      </c>
      <c r="B1560" s="10" t="str">
        <f>IF($D$10="End of the Period",IF(A1560="","",IF(OR(payment_frequency="Weekly",payment_frequency="Bi-weekly",payment_frequency="Semi-monthly"),first_payment_date+A1560*VLOOKUP(payment_frequency,periodic_table,2,0),EDATE(first_payment_date,A1560*VLOOKUP(payment_frequency,periodic_table,2,0)))),IF(A1560="","",IF(OR(payment_frequency="Weekly",payment_frequency="Bi-weekly",payment_frequency="Semi-monthly"),first_payment_date+(A1560-1)*VLOOKUP(payment_frequency,periodic_table,2,0),EDATE(first_payment_date,(A1560-1)*VLOOKUP(payment_frequency,periodic_table,2,0)))))</f>
        <v/>
      </c>
      <c r="C1560" s="12" t="str">
        <f t="shared" si="146"/>
        <v/>
      </c>
      <c r="D1560" s="27">
        <f t="shared" ref="D1560:D1623" si="150">IFERROR(IF(H1559-C1560&lt;$D$13,0,IF(A1560=$D$15,$D$13,IF(A1560&lt;$D$15,0,IF(MOD(A1560-$D$15,$D$18)=0,$D$13,0)))),0)</f>
        <v>0</v>
      </c>
      <c r="E1560" s="28"/>
      <c r="F1560" s="12" t="str">
        <f t="shared" si="147"/>
        <v/>
      </c>
      <c r="G1560" s="12" t="str">
        <f t="shared" si="148"/>
        <v/>
      </c>
      <c r="H1560" s="33" t="str">
        <f t="shared" si="149"/>
        <v/>
      </c>
    </row>
    <row r="1561" spans="1:8" x14ac:dyDescent="0.25">
      <c r="A1561" s="9" t="str">
        <f t="shared" si="145"/>
        <v/>
      </c>
      <c r="B1561" s="10" t="str">
        <f>IF($D$10="End of the Period",IF(A1561="","",IF(OR(payment_frequency="Weekly",payment_frequency="Bi-weekly",payment_frequency="Semi-monthly"),first_payment_date+A1561*VLOOKUP(payment_frequency,periodic_table,2,0),EDATE(first_payment_date,A1561*VLOOKUP(payment_frequency,periodic_table,2,0)))),IF(A1561="","",IF(OR(payment_frequency="Weekly",payment_frequency="Bi-weekly",payment_frequency="Semi-monthly"),first_payment_date+(A1561-1)*VLOOKUP(payment_frequency,periodic_table,2,0),EDATE(first_payment_date,(A1561-1)*VLOOKUP(payment_frequency,periodic_table,2,0)))))</f>
        <v/>
      </c>
      <c r="C1561" s="12" t="str">
        <f t="shared" si="146"/>
        <v/>
      </c>
      <c r="D1561" s="27">
        <f t="shared" si="150"/>
        <v>0</v>
      </c>
      <c r="E1561" s="28"/>
      <c r="F1561" s="12" t="str">
        <f t="shared" si="147"/>
        <v/>
      </c>
      <c r="G1561" s="12" t="str">
        <f t="shared" si="148"/>
        <v/>
      </c>
      <c r="H1561" s="33" t="str">
        <f t="shared" si="149"/>
        <v/>
      </c>
    </row>
    <row r="1562" spans="1:8" x14ac:dyDescent="0.25">
      <c r="A1562" s="9" t="str">
        <f t="shared" si="145"/>
        <v/>
      </c>
      <c r="B1562" s="10" t="str">
        <f>IF($D$10="End of the Period",IF(A1562="","",IF(OR(payment_frequency="Weekly",payment_frequency="Bi-weekly",payment_frequency="Semi-monthly"),first_payment_date+A1562*VLOOKUP(payment_frequency,periodic_table,2,0),EDATE(first_payment_date,A1562*VLOOKUP(payment_frequency,periodic_table,2,0)))),IF(A1562="","",IF(OR(payment_frequency="Weekly",payment_frequency="Bi-weekly",payment_frequency="Semi-monthly"),first_payment_date+(A1562-1)*VLOOKUP(payment_frequency,periodic_table,2,0),EDATE(first_payment_date,(A1562-1)*VLOOKUP(payment_frequency,periodic_table,2,0)))))</f>
        <v/>
      </c>
      <c r="C1562" s="12" t="str">
        <f t="shared" si="146"/>
        <v/>
      </c>
      <c r="D1562" s="27">
        <f t="shared" si="150"/>
        <v>0</v>
      </c>
      <c r="E1562" s="28"/>
      <c r="F1562" s="12" t="str">
        <f t="shared" si="147"/>
        <v/>
      </c>
      <c r="G1562" s="12" t="str">
        <f t="shared" si="148"/>
        <v/>
      </c>
      <c r="H1562" s="33" t="str">
        <f t="shared" si="149"/>
        <v/>
      </c>
    </row>
    <row r="1563" spans="1:8" x14ac:dyDescent="0.25">
      <c r="A1563" s="9" t="str">
        <f t="shared" si="145"/>
        <v/>
      </c>
      <c r="B1563" s="10" t="str">
        <f>IF($D$10="End of the Period",IF(A1563="","",IF(OR(payment_frequency="Weekly",payment_frequency="Bi-weekly",payment_frequency="Semi-monthly"),first_payment_date+A1563*VLOOKUP(payment_frequency,periodic_table,2,0),EDATE(first_payment_date,A1563*VLOOKUP(payment_frequency,periodic_table,2,0)))),IF(A1563="","",IF(OR(payment_frequency="Weekly",payment_frequency="Bi-weekly",payment_frequency="Semi-monthly"),first_payment_date+(A1563-1)*VLOOKUP(payment_frequency,periodic_table,2,0),EDATE(first_payment_date,(A1563-1)*VLOOKUP(payment_frequency,periodic_table,2,0)))))</f>
        <v/>
      </c>
      <c r="C1563" s="12" t="str">
        <f t="shared" si="146"/>
        <v/>
      </c>
      <c r="D1563" s="27">
        <f t="shared" si="150"/>
        <v>0</v>
      </c>
      <c r="E1563" s="28"/>
      <c r="F1563" s="12" t="str">
        <f t="shared" si="147"/>
        <v/>
      </c>
      <c r="G1563" s="12" t="str">
        <f t="shared" si="148"/>
        <v/>
      </c>
      <c r="H1563" s="33" t="str">
        <f t="shared" si="149"/>
        <v/>
      </c>
    </row>
    <row r="1564" spans="1:8" x14ac:dyDescent="0.25">
      <c r="A1564" s="9" t="str">
        <f t="shared" si="145"/>
        <v/>
      </c>
      <c r="B1564" s="10" t="str">
        <f>IF($D$10="End of the Period",IF(A1564="","",IF(OR(payment_frequency="Weekly",payment_frequency="Bi-weekly",payment_frequency="Semi-monthly"),first_payment_date+A1564*VLOOKUP(payment_frequency,periodic_table,2,0),EDATE(first_payment_date,A1564*VLOOKUP(payment_frequency,periodic_table,2,0)))),IF(A1564="","",IF(OR(payment_frequency="Weekly",payment_frequency="Bi-weekly",payment_frequency="Semi-monthly"),first_payment_date+(A1564-1)*VLOOKUP(payment_frequency,periodic_table,2,0),EDATE(first_payment_date,(A1564-1)*VLOOKUP(payment_frequency,periodic_table,2,0)))))</f>
        <v/>
      </c>
      <c r="C1564" s="12" t="str">
        <f t="shared" si="146"/>
        <v/>
      </c>
      <c r="D1564" s="27">
        <f t="shared" si="150"/>
        <v>0</v>
      </c>
      <c r="E1564" s="28"/>
      <c r="F1564" s="12" t="str">
        <f t="shared" si="147"/>
        <v/>
      </c>
      <c r="G1564" s="12" t="str">
        <f t="shared" si="148"/>
        <v/>
      </c>
      <c r="H1564" s="33" t="str">
        <f t="shared" si="149"/>
        <v/>
      </c>
    </row>
    <row r="1565" spans="1:8" x14ac:dyDescent="0.25">
      <c r="A1565" s="9" t="str">
        <f t="shared" si="145"/>
        <v/>
      </c>
      <c r="B1565" s="10" t="str">
        <f>IF($D$10="End of the Period",IF(A1565="","",IF(OR(payment_frequency="Weekly",payment_frequency="Bi-weekly",payment_frequency="Semi-monthly"),first_payment_date+A1565*VLOOKUP(payment_frequency,periodic_table,2,0),EDATE(first_payment_date,A1565*VLOOKUP(payment_frequency,periodic_table,2,0)))),IF(A1565="","",IF(OR(payment_frequency="Weekly",payment_frequency="Bi-weekly",payment_frequency="Semi-monthly"),first_payment_date+(A1565-1)*VLOOKUP(payment_frequency,periodic_table,2,0),EDATE(first_payment_date,(A1565-1)*VLOOKUP(payment_frequency,periodic_table,2,0)))))</f>
        <v/>
      </c>
      <c r="C1565" s="12" t="str">
        <f t="shared" si="146"/>
        <v/>
      </c>
      <c r="D1565" s="27">
        <f t="shared" si="150"/>
        <v>0</v>
      </c>
      <c r="E1565" s="28"/>
      <c r="F1565" s="12" t="str">
        <f t="shared" si="147"/>
        <v/>
      </c>
      <c r="G1565" s="12" t="str">
        <f t="shared" si="148"/>
        <v/>
      </c>
      <c r="H1565" s="33" t="str">
        <f t="shared" si="149"/>
        <v/>
      </c>
    </row>
    <row r="1566" spans="1:8" x14ac:dyDescent="0.25">
      <c r="A1566" s="9" t="str">
        <f t="shared" si="145"/>
        <v/>
      </c>
      <c r="B1566" s="10" t="str">
        <f>IF($D$10="End of the Period",IF(A1566="","",IF(OR(payment_frequency="Weekly",payment_frequency="Bi-weekly",payment_frequency="Semi-monthly"),first_payment_date+A1566*VLOOKUP(payment_frequency,periodic_table,2,0),EDATE(first_payment_date,A1566*VLOOKUP(payment_frequency,periodic_table,2,0)))),IF(A1566="","",IF(OR(payment_frequency="Weekly",payment_frequency="Bi-weekly",payment_frequency="Semi-monthly"),first_payment_date+(A1566-1)*VLOOKUP(payment_frequency,periodic_table,2,0),EDATE(first_payment_date,(A1566-1)*VLOOKUP(payment_frequency,periodic_table,2,0)))))</f>
        <v/>
      </c>
      <c r="C1566" s="12" t="str">
        <f t="shared" si="146"/>
        <v/>
      </c>
      <c r="D1566" s="27">
        <f t="shared" si="150"/>
        <v>0</v>
      </c>
      <c r="E1566" s="28"/>
      <c r="F1566" s="12" t="str">
        <f t="shared" si="147"/>
        <v/>
      </c>
      <c r="G1566" s="12" t="str">
        <f t="shared" si="148"/>
        <v/>
      </c>
      <c r="H1566" s="33" t="str">
        <f t="shared" si="149"/>
        <v/>
      </c>
    </row>
    <row r="1567" spans="1:8" x14ac:dyDescent="0.25">
      <c r="A1567" s="9" t="str">
        <f t="shared" si="145"/>
        <v/>
      </c>
      <c r="B1567" s="10" t="str">
        <f>IF($D$10="End of the Period",IF(A1567="","",IF(OR(payment_frequency="Weekly",payment_frequency="Bi-weekly",payment_frequency="Semi-monthly"),first_payment_date+A1567*VLOOKUP(payment_frequency,periodic_table,2,0),EDATE(first_payment_date,A1567*VLOOKUP(payment_frequency,periodic_table,2,0)))),IF(A1567="","",IF(OR(payment_frequency="Weekly",payment_frequency="Bi-weekly",payment_frequency="Semi-monthly"),first_payment_date+(A1567-1)*VLOOKUP(payment_frequency,periodic_table,2,0),EDATE(first_payment_date,(A1567-1)*VLOOKUP(payment_frequency,periodic_table,2,0)))))</f>
        <v/>
      </c>
      <c r="C1567" s="12" t="str">
        <f t="shared" si="146"/>
        <v/>
      </c>
      <c r="D1567" s="27">
        <f t="shared" si="150"/>
        <v>0</v>
      </c>
      <c r="E1567" s="28"/>
      <c r="F1567" s="12" t="str">
        <f t="shared" si="147"/>
        <v/>
      </c>
      <c r="G1567" s="12" t="str">
        <f t="shared" si="148"/>
        <v/>
      </c>
      <c r="H1567" s="33" t="str">
        <f t="shared" si="149"/>
        <v/>
      </c>
    </row>
    <row r="1568" spans="1:8" x14ac:dyDescent="0.25">
      <c r="A1568" s="9" t="str">
        <f t="shared" si="145"/>
        <v/>
      </c>
      <c r="B1568" s="10" t="str">
        <f>IF($D$10="End of the Period",IF(A1568="","",IF(OR(payment_frequency="Weekly",payment_frequency="Bi-weekly",payment_frequency="Semi-monthly"),first_payment_date+A1568*VLOOKUP(payment_frequency,periodic_table,2,0),EDATE(first_payment_date,A1568*VLOOKUP(payment_frequency,periodic_table,2,0)))),IF(A1568="","",IF(OR(payment_frequency="Weekly",payment_frequency="Bi-weekly",payment_frequency="Semi-monthly"),first_payment_date+(A1568-1)*VLOOKUP(payment_frequency,periodic_table,2,0),EDATE(first_payment_date,(A1568-1)*VLOOKUP(payment_frequency,periodic_table,2,0)))))</f>
        <v/>
      </c>
      <c r="C1568" s="12" t="str">
        <f t="shared" si="146"/>
        <v/>
      </c>
      <c r="D1568" s="27">
        <f t="shared" si="150"/>
        <v>0</v>
      </c>
      <c r="E1568" s="28"/>
      <c r="F1568" s="12" t="str">
        <f t="shared" si="147"/>
        <v/>
      </c>
      <c r="G1568" s="12" t="str">
        <f t="shared" si="148"/>
        <v/>
      </c>
      <c r="H1568" s="33" t="str">
        <f t="shared" si="149"/>
        <v/>
      </c>
    </row>
    <row r="1569" spans="1:8" x14ac:dyDescent="0.25">
      <c r="A1569" s="9" t="str">
        <f t="shared" si="145"/>
        <v/>
      </c>
      <c r="B1569" s="10" t="str">
        <f>IF($D$10="End of the Period",IF(A1569="","",IF(OR(payment_frequency="Weekly",payment_frequency="Bi-weekly",payment_frequency="Semi-monthly"),first_payment_date+A1569*VLOOKUP(payment_frequency,periodic_table,2,0),EDATE(first_payment_date,A1569*VLOOKUP(payment_frequency,periodic_table,2,0)))),IF(A1569="","",IF(OR(payment_frequency="Weekly",payment_frequency="Bi-weekly",payment_frequency="Semi-monthly"),first_payment_date+(A1569-1)*VLOOKUP(payment_frequency,periodic_table,2,0),EDATE(first_payment_date,(A1569-1)*VLOOKUP(payment_frequency,periodic_table,2,0)))))</f>
        <v/>
      </c>
      <c r="C1569" s="12" t="str">
        <f t="shared" si="146"/>
        <v/>
      </c>
      <c r="D1569" s="27">
        <f t="shared" si="150"/>
        <v>0</v>
      </c>
      <c r="E1569" s="28"/>
      <c r="F1569" s="12" t="str">
        <f t="shared" si="147"/>
        <v/>
      </c>
      <c r="G1569" s="12" t="str">
        <f t="shared" si="148"/>
        <v/>
      </c>
      <c r="H1569" s="33" t="str">
        <f t="shared" si="149"/>
        <v/>
      </c>
    </row>
    <row r="1570" spans="1:8" x14ac:dyDescent="0.25">
      <c r="A1570" s="9" t="str">
        <f t="shared" si="145"/>
        <v/>
      </c>
      <c r="B1570" s="10" t="str">
        <f>IF($D$10="End of the Period",IF(A1570="","",IF(OR(payment_frequency="Weekly",payment_frequency="Bi-weekly",payment_frequency="Semi-monthly"),first_payment_date+A1570*VLOOKUP(payment_frequency,periodic_table,2,0),EDATE(first_payment_date,A1570*VLOOKUP(payment_frequency,periodic_table,2,0)))),IF(A1570="","",IF(OR(payment_frequency="Weekly",payment_frequency="Bi-weekly",payment_frequency="Semi-monthly"),first_payment_date+(A1570-1)*VLOOKUP(payment_frequency,periodic_table,2,0),EDATE(first_payment_date,(A1570-1)*VLOOKUP(payment_frequency,periodic_table,2,0)))))</f>
        <v/>
      </c>
      <c r="C1570" s="12" t="str">
        <f t="shared" si="146"/>
        <v/>
      </c>
      <c r="D1570" s="27">
        <f t="shared" si="150"/>
        <v>0</v>
      </c>
      <c r="E1570" s="28"/>
      <c r="F1570" s="12" t="str">
        <f t="shared" si="147"/>
        <v/>
      </c>
      <c r="G1570" s="12" t="str">
        <f t="shared" si="148"/>
        <v/>
      </c>
      <c r="H1570" s="33" t="str">
        <f t="shared" si="149"/>
        <v/>
      </c>
    </row>
    <row r="1571" spans="1:8" x14ac:dyDescent="0.25">
      <c r="A1571" s="9" t="str">
        <f t="shared" si="145"/>
        <v/>
      </c>
      <c r="B1571" s="10" t="str">
        <f>IF($D$10="End of the Period",IF(A1571="","",IF(OR(payment_frequency="Weekly",payment_frequency="Bi-weekly",payment_frequency="Semi-monthly"),first_payment_date+A1571*VLOOKUP(payment_frequency,periodic_table,2,0),EDATE(first_payment_date,A1571*VLOOKUP(payment_frequency,periodic_table,2,0)))),IF(A1571="","",IF(OR(payment_frequency="Weekly",payment_frequency="Bi-weekly",payment_frequency="Semi-monthly"),first_payment_date+(A1571-1)*VLOOKUP(payment_frequency,periodic_table,2,0),EDATE(first_payment_date,(A1571-1)*VLOOKUP(payment_frequency,periodic_table,2,0)))))</f>
        <v/>
      </c>
      <c r="C1571" s="12" t="str">
        <f t="shared" si="146"/>
        <v/>
      </c>
      <c r="D1571" s="27">
        <f t="shared" si="150"/>
        <v>0</v>
      </c>
      <c r="E1571" s="28"/>
      <c r="F1571" s="12" t="str">
        <f t="shared" si="147"/>
        <v/>
      </c>
      <c r="G1571" s="12" t="str">
        <f t="shared" si="148"/>
        <v/>
      </c>
      <c r="H1571" s="33" t="str">
        <f t="shared" si="149"/>
        <v/>
      </c>
    </row>
    <row r="1572" spans="1:8" x14ac:dyDescent="0.25">
      <c r="A1572" s="9" t="str">
        <f t="shared" si="145"/>
        <v/>
      </c>
      <c r="B1572" s="10" t="str">
        <f>IF($D$10="End of the Period",IF(A1572="","",IF(OR(payment_frequency="Weekly",payment_frequency="Bi-weekly",payment_frequency="Semi-monthly"),first_payment_date+A1572*VLOOKUP(payment_frequency,periodic_table,2,0),EDATE(first_payment_date,A1572*VLOOKUP(payment_frequency,periodic_table,2,0)))),IF(A1572="","",IF(OR(payment_frequency="Weekly",payment_frequency="Bi-weekly",payment_frequency="Semi-monthly"),first_payment_date+(A1572-1)*VLOOKUP(payment_frequency,periodic_table,2,0),EDATE(first_payment_date,(A1572-1)*VLOOKUP(payment_frequency,periodic_table,2,0)))))</f>
        <v/>
      </c>
      <c r="C1572" s="12" t="str">
        <f t="shared" si="146"/>
        <v/>
      </c>
      <c r="D1572" s="27">
        <f t="shared" si="150"/>
        <v>0</v>
      </c>
      <c r="E1572" s="28"/>
      <c r="F1572" s="12" t="str">
        <f t="shared" si="147"/>
        <v/>
      </c>
      <c r="G1572" s="12" t="str">
        <f t="shared" si="148"/>
        <v/>
      </c>
      <c r="H1572" s="33" t="str">
        <f t="shared" si="149"/>
        <v/>
      </c>
    </row>
    <row r="1573" spans="1:8" x14ac:dyDescent="0.25">
      <c r="A1573" s="9" t="str">
        <f t="shared" si="145"/>
        <v/>
      </c>
      <c r="B1573" s="10" t="str">
        <f>IF($D$10="End of the Period",IF(A1573="","",IF(OR(payment_frequency="Weekly",payment_frequency="Bi-weekly",payment_frequency="Semi-monthly"),first_payment_date+A1573*VLOOKUP(payment_frequency,periodic_table,2,0),EDATE(first_payment_date,A1573*VLOOKUP(payment_frequency,periodic_table,2,0)))),IF(A1573="","",IF(OR(payment_frequency="Weekly",payment_frequency="Bi-weekly",payment_frequency="Semi-monthly"),first_payment_date+(A1573-1)*VLOOKUP(payment_frequency,periodic_table,2,0),EDATE(first_payment_date,(A1573-1)*VLOOKUP(payment_frequency,periodic_table,2,0)))))</f>
        <v/>
      </c>
      <c r="C1573" s="12" t="str">
        <f t="shared" si="146"/>
        <v/>
      </c>
      <c r="D1573" s="27">
        <f t="shared" si="150"/>
        <v>0</v>
      </c>
      <c r="E1573" s="28"/>
      <c r="F1573" s="12" t="str">
        <f t="shared" si="147"/>
        <v/>
      </c>
      <c r="G1573" s="12" t="str">
        <f t="shared" si="148"/>
        <v/>
      </c>
      <c r="H1573" s="33" t="str">
        <f t="shared" si="149"/>
        <v/>
      </c>
    </row>
    <row r="1574" spans="1:8" x14ac:dyDescent="0.25">
      <c r="A1574" s="9" t="str">
        <f t="shared" si="145"/>
        <v/>
      </c>
      <c r="B1574" s="10" t="str">
        <f>IF($D$10="End of the Period",IF(A1574="","",IF(OR(payment_frequency="Weekly",payment_frequency="Bi-weekly",payment_frequency="Semi-monthly"),first_payment_date+A1574*VLOOKUP(payment_frequency,periodic_table,2,0),EDATE(first_payment_date,A1574*VLOOKUP(payment_frequency,periodic_table,2,0)))),IF(A1574="","",IF(OR(payment_frequency="Weekly",payment_frequency="Bi-weekly",payment_frequency="Semi-monthly"),first_payment_date+(A1574-1)*VLOOKUP(payment_frequency,periodic_table,2,0),EDATE(first_payment_date,(A1574-1)*VLOOKUP(payment_frequency,periodic_table,2,0)))))</f>
        <v/>
      </c>
      <c r="C1574" s="12" t="str">
        <f t="shared" si="146"/>
        <v/>
      </c>
      <c r="D1574" s="27">
        <f t="shared" si="150"/>
        <v>0</v>
      </c>
      <c r="E1574" s="28"/>
      <c r="F1574" s="12" t="str">
        <f t="shared" si="147"/>
        <v/>
      </c>
      <c r="G1574" s="12" t="str">
        <f t="shared" si="148"/>
        <v/>
      </c>
      <c r="H1574" s="33" t="str">
        <f t="shared" si="149"/>
        <v/>
      </c>
    </row>
    <row r="1575" spans="1:8" x14ac:dyDescent="0.25">
      <c r="A1575" s="9" t="str">
        <f t="shared" si="145"/>
        <v/>
      </c>
      <c r="B1575" s="10" t="str">
        <f>IF($D$10="End of the Period",IF(A1575="","",IF(OR(payment_frequency="Weekly",payment_frequency="Bi-weekly",payment_frequency="Semi-monthly"),first_payment_date+A1575*VLOOKUP(payment_frequency,periodic_table,2,0),EDATE(first_payment_date,A1575*VLOOKUP(payment_frequency,periodic_table,2,0)))),IF(A1575="","",IF(OR(payment_frequency="Weekly",payment_frequency="Bi-weekly",payment_frequency="Semi-monthly"),first_payment_date+(A1575-1)*VLOOKUP(payment_frequency,periodic_table,2,0),EDATE(first_payment_date,(A1575-1)*VLOOKUP(payment_frequency,periodic_table,2,0)))))</f>
        <v/>
      </c>
      <c r="C1575" s="12" t="str">
        <f t="shared" si="146"/>
        <v/>
      </c>
      <c r="D1575" s="27">
        <f t="shared" si="150"/>
        <v>0</v>
      </c>
      <c r="E1575" s="28"/>
      <c r="F1575" s="12" t="str">
        <f t="shared" si="147"/>
        <v/>
      </c>
      <c r="G1575" s="12" t="str">
        <f t="shared" si="148"/>
        <v/>
      </c>
      <c r="H1575" s="33" t="str">
        <f t="shared" si="149"/>
        <v/>
      </c>
    </row>
    <row r="1576" spans="1:8" x14ac:dyDescent="0.25">
      <c r="A1576" s="9" t="str">
        <f t="shared" si="145"/>
        <v/>
      </c>
      <c r="B1576" s="10" t="str">
        <f>IF($D$10="End of the Period",IF(A1576="","",IF(OR(payment_frequency="Weekly",payment_frequency="Bi-weekly",payment_frequency="Semi-monthly"),first_payment_date+A1576*VLOOKUP(payment_frequency,periodic_table,2,0),EDATE(first_payment_date,A1576*VLOOKUP(payment_frequency,periodic_table,2,0)))),IF(A1576="","",IF(OR(payment_frequency="Weekly",payment_frequency="Bi-weekly",payment_frequency="Semi-monthly"),first_payment_date+(A1576-1)*VLOOKUP(payment_frequency,periodic_table,2,0),EDATE(first_payment_date,(A1576-1)*VLOOKUP(payment_frequency,periodic_table,2,0)))))</f>
        <v/>
      </c>
      <c r="C1576" s="12" t="str">
        <f t="shared" si="146"/>
        <v/>
      </c>
      <c r="D1576" s="27">
        <f t="shared" si="150"/>
        <v>0</v>
      </c>
      <c r="E1576" s="28"/>
      <c r="F1576" s="12" t="str">
        <f t="shared" si="147"/>
        <v/>
      </c>
      <c r="G1576" s="12" t="str">
        <f t="shared" si="148"/>
        <v/>
      </c>
      <c r="H1576" s="33" t="str">
        <f t="shared" si="149"/>
        <v/>
      </c>
    </row>
    <row r="1577" spans="1:8" x14ac:dyDescent="0.25">
      <c r="A1577" s="9" t="str">
        <f t="shared" ref="A1577:A1633" si="151">IFERROR(IF(H1576&lt;=0,"",A1576+1),"")</f>
        <v/>
      </c>
      <c r="B1577" s="10" t="str">
        <f>IF($D$10="End of the Period",IF(A1577="","",IF(OR(payment_frequency="Weekly",payment_frequency="Bi-weekly",payment_frequency="Semi-monthly"),first_payment_date+A1577*VLOOKUP(payment_frequency,periodic_table,2,0),EDATE(first_payment_date,A1577*VLOOKUP(payment_frequency,periodic_table,2,0)))),IF(A1577="","",IF(OR(payment_frequency="Weekly",payment_frequency="Bi-weekly",payment_frequency="Semi-monthly"),first_payment_date+(A1577-1)*VLOOKUP(payment_frequency,periodic_table,2,0),EDATE(first_payment_date,(A1577-1)*VLOOKUP(payment_frequency,periodic_table,2,0)))))</f>
        <v/>
      </c>
      <c r="C1577" s="12" t="str">
        <f t="shared" ref="C1577:C1633" si="152">IF(A1577="","",IF(H1576&lt;payment,H1576*(1+rate),payment))</f>
        <v/>
      </c>
      <c r="D1577" s="27">
        <f t="shared" si="150"/>
        <v>0</v>
      </c>
      <c r="E1577" s="28"/>
      <c r="F1577" s="12" t="str">
        <f t="shared" ref="F1577:F1633" si="153">IF(AND(payment_type=1,A1577=1),0,IF(A1577="","",H1576*rate))</f>
        <v/>
      </c>
      <c r="G1577" s="12" t="str">
        <f t="shared" ref="G1577:G1633" si="154">IF(A1577="","",C1577-F1577+D1577+E1577)</f>
        <v/>
      </c>
      <c r="H1577" s="33" t="str">
        <f t="shared" ref="H1577:H1633" si="155">IFERROR(IF(G1577&lt;=0,"",H1576-G1577),"")</f>
        <v/>
      </c>
    </row>
    <row r="1578" spans="1:8" x14ac:dyDescent="0.25">
      <c r="A1578" s="9" t="str">
        <f t="shared" si="151"/>
        <v/>
      </c>
      <c r="B1578" s="10" t="str">
        <f>IF($D$10="End of the Period",IF(A1578="","",IF(OR(payment_frequency="Weekly",payment_frequency="Bi-weekly",payment_frequency="Semi-monthly"),first_payment_date+A1578*VLOOKUP(payment_frequency,periodic_table,2,0),EDATE(first_payment_date,A1578*VLOOKUP(payment_frequency,periodic_table,2,0)))),IF(A1578="","",IF(OR(payment_frequency="Weekly",payment_frequency="Bi-weekly",payment_frequency="Semi-monthly"),first_payment_date+(A1578-1)*VLOOKUP(payment_frequency,periodic_table,2,0),EDATE(first_payment_date,(A1578-1)*VLOOKUP(payment_frequency,periodic_table,2,0)))))</f>
        <v/>
      </c>
      <c r="C1578" s="12" t="str">
        <f t="shared" si="152"/>
        <v/>
      </c>
      <c r="D1578" s="27">
        <f t="shared" si="150"/>
        <v>0</v>
      </c>
      <c r="E1578" s="28"/>
      <c r="F1578" s="12" t="str">
        <f t="shared" si="153"/>
        <v/>
      </c>
      <c r="G1578" s="12" t="str">
        <f t="shared" si="154"/>
        <v/>
      </c>
      <c r="H1578" s="33" t="str">
        <f t="shared" si="155"/>
        <v/>
      </c>
    </row>
    <row r="1579" spans="1:8" x14ac:dyDescent="0.25">
      <c r="A1579" s="9" t="str">
        <f t="shared" si="151"/>
        <v/>
      </c>
      <c r="B1579" s="10" t="str">
        <f>IF($D$10="End of the Period",IF(A1579="","",IF(OR(payment_frequency="Weekly",payment_frequency="Bi-weekly",payment_frequency="Semi-monthly"),first_payment_date+A1579*VLOOKUP(payment_frequency,periodic_table,2,0),EDATE(first_payment_date,A1579*VLOOKUP(payment_frequency,periodic_table,2,0)))),IF(A1579="","",IF(OR(payment_frequency="Weekly",payment_frequency="Bi-weekly",payment_frequency="Semi-monthly"),first_payment_date+(A1579-1)*VLOOKUP(payment_frequency,periodic_table,2,0),EDATE(first_payment_date,(A1579-1)*VLOOKUP(payment_frequency,periodic_table,2,0)))))</f>
        <v/>
      </c>
      <c r="C1579" s="12" t="str">
        <f t="shared" si="152"/>
        <v/>
      </c>
      <c r="D1579" s="27">
        <f t="shared" si="150"/>
        <v>0</v>
      </c>
      <c r="E1579" s="28"/>
      <c r="F1579" s="12" t="str">
        <f t="shared" si="153"/>
        <v/>
      </c>
      <c r="G1579" s="12" t="str">
        <f t="shared" si="154"/>
        <v/>
      </c>
      <c r="H1579" s="33" t="str">
        <f t="shared" si="155"/>
        <v/>
      </c>
    </row>
    <row r="1580" spans="1:8" x14ac:dyDescent="0.25">
      <c r="A1580" s="9" t="str">
        <f t="shared" si="151"/>
        <v/>
      </c>
      <c r="B1580" s="10" t="str">
        <f>IF($D$10="End of the Period",IF(A1580="","",IF(OR(payment_frequency="Weekly",payment_frequency="Bi-weekly",payment_frequency="Semi-monthly"),first_payment_date+A1580*VLOOKUP(payment_frequency,periodic_table,2,0),EDATE(first_payment_date,A1580*VLOOKUP(payment_frequency,periodic_table,2,0)))),IF(A1580="","",IF(OR(payment_frequency="Weekly",payment_frequency="Bi-weekly",payment_frequency="Semi-monthly"),first_payment_date+(A1580-1)*VLOOKUP(payment_frequency,periodic_table,2,0),EDATE(first_payment_date,(A1580-1)*VLOOKUP(payment_frequency,periodic_table,2,0)))))</f>
        <v/>
      </c>
      <c r="C1580" s="12" t="str">
        <f t="shared" si="152"/>
        <v/>
      </c>
      <c r="D1580" s="27">
        <f t="shared" si="150"/>
        <v>0</v>
      </c>
      <c r="E1580" s="28"/>
      <c r="F1580" s="12" t="str">
        <f t="shared" si="153"/>
        <v/>
      </c>
      <c r="G1580" s="12" t="str">
        <f t="shared" si="154"/>
        <v/>
      </c>
      <c r="H1580" s="33" t="str">
        <f t="shared" si="155"/>
        <v/>
      </c>
    </row>
    <row r="1581" spans="1:8" x14ac:dyDescent="0.25">
      <c r="A1581" s="9" t="str">
        <f t="shared" si="151"/>
        <v/>
      </c>
      <c r="B1581" s="10" t="str">
        <f>IF($D$10="End of the Period",IF(A1581="","",IF(OR(payment_frequency="Weekly",payment_frequency="Bi-weekly",payment_frequency="Semi-monthly"),first_payment_date+A1581*VLOOKUP(payment_frequency,periodic_table,2,0),EDATE(first_payment_date,A1581*VLOOKUP(payment_frequency,periodic_table,2,0)))),IF(A1581="","",IF(OR(payment_frequency="Weekly",payment_frequency="Bi-weekly",payment_frequency="Semi-monthly"),first_payment_date+(A1581-1)*VLOOKUP(payment_frequency,periodic_table,2,0),EDATE(first_payment_date,(A1581-1)*VLOOKUP(payment_frequency,periodic_table,2,0)))))</f>
        <v/>
      </c>
      <c r="C1581" s="12" t="str">
        <f t="shared" si="152"/>
        <v/>
      </c>
      <c r="D1581" s="27">
        <f t="shared" si="150"/>
        <v>0</v>
      </c>
      <c r="E1581" s="28"/>
      <c r="F1581" s="12" t="str">
        <f t="shared" si="153"/>
        <v/>
      </c>
      <c r="G1581" s="12" t="str">
        <f t="shared" si="154"/>
        <v/>
      </c>
      <c r="H1581" s="33" t="str">
        <f t="shared" si="155"/>
        <v/>
      </c>
    </row>
    <row r="1582" spans="1:8" x14ac:dyDescent="0.25">
      <c r="A1582" s="9" t="str">
        <f t="shared" si="151"/>
        <v/>
      </c>
      <c r="B1582" s="10" t="str">
        <f>IF($D$10="End of the Period",IF(A1582="","",IF(OR(payment_frequency="Weekly",payment_frequency="Bi-weekly",payment_frequency="Semi-monthly"),first_payment_date+A1582*VLOOKUP(payment_frequency,periodic_table,2,0),EDATE(first_payment_date,A1582*VLOOKUP(payment_frequency,periodic_table,2,0)))),IF(A1582="","",IF(OR(payment_frequency="Weekly",payment_frequency="Bi-weekly",payment_frequency="Semi-monthly"),first_payment_date+(A1582-1)*VLOOKUP(payment_frequency,periodic_table,2,0),EDATE(first_payment_date,(A1582-1)*VLOOKUP(payment_frequency,periodic_table,2,0)))))</f>
        <v/>
      </c>
      <c r="C1582" s="12" t="str">
        <f t="shared" si="152"/>
        <v/>
      </c>
      <c r="D1582" s="27">
        <f t="shared" si="150"/>
        <v>0</v>
      </c>
      <c r="E1582" s="28"/>
      <c r="F1582" s="12" t="str">
        <f t="shared" si="153"/>
        <v/>
      </c>
      <c r="G1582" s="12" t="str">
        <f t="shared" si="154"/>
        <v/>
      </c>
      <c r="H1582" s="33" t="str">
        <f t="shared" si="155"/>
        <v/>
      </c>
    </row>
    <row r="1583" spans="1:8" x14ac:dyDescent="0.25">
      <c r="A1583" s="9" t="str">
        <f t="shared" si="151"/>
        <v/>
      </c>
      <c r="B1583" s="10" t="str">
        <f>IF($D$10="End of the Period",IF(A1583="","",IF(OR(payment_frequency="Weekly",payment_frequency="Bi-weekly",payment_frequency="Semi-monthly"),first_payment_date+A1583*VLOOKUP(payment_frequency,periodic_table,2,0),EDATE(first_payment_date,A1583*VLOOKUP(payment_frequency,periodic_table,2,0)))),IF(A1583="","",IF(OR(payment_frequency="Weekly",payment_frequency="Bi-weekly",payment_frequency="Semi-monthly"),first_payment_date+(A1583-1)*VLOOKUP(payment_frequency,periodic_table,2,0),EDATE(first_payment_date,(A1583-1)*VLOOKUP(payment_frequency,periodic_table,2,0)))))</f>
        <v/>
      </c>
      <c r="C1583" s="12" t="str">
        <f t="shared" si="152"/>
        <v/>
      </c>
      <c r="D1583" s="27">
        <f t="shared" si="150"/>
        <v>0</v>
      </c>
      <c r="E1583" s="28"/>
      <c r="F1583" s="12" t="str">
        <f t="shared" si="153"/>
        <v/>
      </c>
      <c r="G1583" s="12" t="str">
        <f t="shared" si="154"/>
        <v/>
      </c>
      <c r="H1583" s="33" t="str">
        <f t="shared" si="155"/>
        <v/>
      </c>
    </row>
    <row r="1584" spans="1:8" x14ac:dyDescent="0.25">
      <c r="A1584" s="9" t="str">
        <f t="shared" si="151"/>
        <v/>
      </c>
      <c r="B1584" s="10" t="str">
        <f>IF($D$10="End of the Period",IF(A1584="","",IF(OR(payment_frequency="Weekly",payment_frequency="Bi-weekly",payment_frequency="Semi-monthly"),first_payment_date+A1584*VLOOKUP(payment_frequency,periodic_table,2,0),EDATE(first_payment_date,A1584*VLOOKUP(payment_frequency,periodic_table,2,0)))),IF(A1584="","",IF(OR(payment_frequency="Weekly",payment_frequency="Bi-weekly",payment_frequency="Semi-monthly"),first_payment_date+(A1584-1)*VLOOKUP(payment_frequency,periodic_table,2,0),EDATE(first_payment_date,(A1584-1)*VLOOKUP(payment_frequency,periodic_table,2,0)))))</f>
        <v/>
      </c>
      <c r="C1584" s="12" t="str">
        <f t="shared" si="152"/>
        <v/>
      </c>
      <c r="D1584" s="27">
        <f t="shared" si="150"/>
        <v>0</v>
      </c>
      <c r="E1584" s="28"/>
      <c r="F1584" s="12" t="str">
        <f t="shared" si="153"/>
        <v/>
      </c>
      <c r="G1584" s="12" t="str">
        <f t="shared" si="154"/>
        <v/>
      </c>
      <c r="H1584" s="33" t="str">
        <f t="shared" si="155"/>
        <v/>
      </c>
    </row>
    <row r="1585" spans="1:8" x14ac:dyDescent="0.25">
      <c r="A1585" s="9" t="str">
        <f t="shared" si="151"/>
        <v/>
      </c>
      <c r="B1585" s="10" t="str">
        <f>IF($D$10="End of the Period",IF(A1585="","",IF(OR(payment_frequency="Weekly",payment_frequency="Bi-weekly",payment_frequency="Semi-monthly"),first_payment_date+A1585*VLOOKUP(payment_frequency,periodic_table,2,0),EDATE(first_payment_date,A1585*VLOOKUP(payment_frequency,periodic_table,2,0)))),IF(A1585="","",IF(OR(payment_frequency="Weekly",payment_frequency="Bi-weekly",payment_frequency="Semi-monthly"),first_payment_date+(A1585-1)*VLOOKUP(payment_frequency,periodic_table,2,0),EDATE(first_payment_date,(A1585-1)*VLOOKUP(payment_frequency,periodic_table,2,0)))))</f>
        <v/>
      </c>
      <c r="C1585" s="12" t="str">
        <f t="shared" si="152"/>
        <v/>
      </c>
      <c r="D1585" s="27">
        <f t="shared" si="150"/>
        <v>0</v>
      </c>
      <c r="E1585" s="28"/>
      <c r="F1585" s="12" t="str">
        <f t="shared" si="153"/>
        <v/>
      </c>
      <c r="G1585" s="12" t="str">
        <f t="shared" si="154"/>
        <v/>
      </c>
      <c r="H1585" s="33" t="str">
        <f t="shared" si="155"/>
        <v/>
      </c>
    </row>
    <row r="1586" spans="1:8" x14ac:dyDescent="0.25">
      <c r="A1586" s="9" t="str">
        <f t="shared" si="151"/>
        <v/>
      </c>
      <c r="B1586" s="10" t="str">
        <f>IF($D$10="End of the Period",IF(A1586="","",IF(OR(payment_frequency="Weekly",payment_frequency="Bi-weekly",payment_frequency="Semi-monthly"),first_payment_date+A1586*VLOOKUP(payment_frequency,periodic_table,2,0),EDATE(first_payment_date,A1586*VLOOKUP(payment_frequency,periodic_table,2,0)))),IF(A1586="","",IF(OR(payment_frequency="Weekly",payment_frequency="Bi-weekly",payment_frequency="Semi-monthly"),first_payment_date+(A1586-1)*VLOOKUP(payment_frequency,periodic_table,2,0),EDATE(first_payment_date,(A1586-1)*VLOOKUP(payment_frequency,periodic_table,2,0)))))</f>
        <v/>
      </c>
      <c r="C1586" s="12" t="str">
        <f t="shared" si="152"/>
        <v/>
      </c>
      <c r="D1586" s="27">
        <f t="shared" si="150"/>
        <v>0</v>
      </c>
      <c r="E1586" s="28"/>
      <c r="F1586" s="12" t="str">
        <f t="shared" si="153"/>
        <v/>
      </c>
      <c r="G1586" s="12" t="str">
        <f t="shared" si="154"/>
        <v/>
      </c>
      <c r="H1586" s="33" t="str">
        <f t="shared" si="155"/>
        <v/>
      </c>
    </row>
    <row r="1587" spans="1:8" x14ac:dyDescent="0.25">
      <c r="A1587" s="9" t="str">
        <f t="shared" si="151"/>
        <v/>
      </c>
      <c r="B1587" s="10" t="str">
        <f>IF($D$10="End of the Period",IF(A1587="","",IF(OR(payment_frequency="Weekly",payment_frequency="Bi-weekly",payment_frequency="Semi-monthly"),first_payment_date+A1587*VLOOKUP(payment_frequency,periodic_table,2,0),EDATE(first_payment_date,A1587*VLOOKUP(payment_frequency,periodic_table,2,0)))),IF(A1587="","",IF(OR(payment_frequency="Weekly",payment_frequency="Bi-weekly",payment_frequency="Semi-monthly"),first_payment_date+(A1587-1)*VLOOKUP(payment_frequency,periodic_table,2,0),EDATE(first_payment_date,(A1587-1)*VLOOKUP(payment_frequency,periodic_table,2,0)))))</f>
        <v/>
      </c>
      <c r="C1587" s="12" t="str">
        <f t="shared" si="152"/>
        <v/>
      </c>
      <c r="D1587" s="27">
        <f t="shared" si="150"/>
        <v>0</v>
      </c>
      <c r="E1587" s="28"/>
      <c r="F1587" s="12" t="str">
        <f t="shared" si="153"/>
        <v/>
      </c>
      <c r="G1587" s="12" t="str">
        <f t="shared" si="154"/>
        <v/>
      </c>
      <c r="H1587" s="33" t="str">
        <f t="shared" si="155"/>
        <v/>
      </c>
    </row>
    <row r="1588" spans="1:8" x14ac:dyDescent="0.25">
      <c r="A1588" s="9" t="str">
        <f t="shared" si="151"/>
        <v/>
      </c>
      <c r="B1588" s="10" t="str">
        <f>IF($D$10="End of the Period",IF(A1588="","",IF(OR(payment_frequency="Weekly",payment_frequency="Bi-weekly",payment_frequency="Semi-monthly"),first_payment_date+A1588*VLOOKUP(payment_frequency,periodic_table,2,0),EDATE(first_payment_date,A1588*VLOOKUP(payment_frequency,periodic_table,2,0)))),IF(A1588="","",IF(OR(payment_frequency="Weekly",payment_frequency="Bi-weekly",payment_frequency="Semi-monthly"),first_payment_date+(A1588-1)*VLOOKUP(payment_frequency,periodic_table,2,0),EDATE(first_payment_date,(A1588-1)*VLOOKUP(payment_frequency,periodic_table,2,0)))))</f>
        <v/>
      </c>
      <c r="C1588" s="12" t="str">
        <f t="shared" si="152"/>
        <v/>
      </c>
      <c r="D1588" s="27">
        <f t="shared" si="150"/>
        <v>0</v>
      </c>
      <c r="E1588" s="28"/>
      <c r="F1588" s="12" t="str">
        <f t="shared" si="153"/>
        <v/>
      </c>
      <c r="G1588" s="12" t="str">
        <f t="shared" si="154"/>
        <v/>
      </c>
      <c r="H1588" s="33" t="str">
        <f t="shared" si="155"/>
        <v/>
      </c>
    </row>
    <row r="1589" spans="1:8" x14ac:dyDescent="0.25">
      <c r="A1589" s="9" t="str">
        <f t="shared" si="151"/>
        <v/>
      </c>
      <c r="B1589" s="10" t="str">
        <f>IF($D$10="End of the Period",IF(A1589="","",IF(OR(payment_frequency="Weekly",payment_frequency="Bi-weekly",payment_frequency="Semi-monthly"),first_payment_date+A1589*VLOOKUP(payment_frequency,periodic_table,2,0),EDATE(first_payment_date,A1589*VLOOKUP(payment_frequency,periodic_table,2,0)))),IF(A1589="","",IF(OR(payment_frequency="Weekly",payment_frequency="Bi-weekly",payment_frequency="Semi-monthly"),first_payment_date+(A1589-1)*VLOOKUP(payment_frequency,periodic_table,2,0),EDATE(first_payment_date,(A1589-1)*VLOOKUP(payment_frequency,periodic_table,2,0)))))</f>
        <v/>
      </c>
      <c r="C1589" s="12" t="str">
        <f t="shared" si="152"/>
        <v/>
      </c>
      <c r="D1589" s="27">
        <f t="shared" si="150"/>
        <v>0</v>
      </c>
      <c r="E1589" s="28"/>
      <c r="F1589" s="12" t="str">
        <f t="shared" si="153"/>
        <v/>
      </c>
      <c r="G1589" s="12" t="str">
        <f t="shared" si="154"/>
        <v/>
      </c>
      <c r="H1589" s="33" t="str">
        <f t="shared" si="155"/>
        <v/>
      </c>
    </row>
    <row r="1590" spans="1:8" x14ac:dyDescent="0.25">
      <c r="A1590" s="9" t="str">
        <f t="shared" si="151"/>
        <v/>
      </c>
      <c r="B1590" s="10" t="str">
        <f>IF($D$10="End of the Period",IF(A1590="","",IF(OR(payment_frequency="Weekly",payment_frequency="Bi-weekly",payment_frequency="Semi-monthly"),first_payment_date+A1590*VLOOKUP(payment_frequency,periodic_table,2,0),EDATE(first_payment_date,A1590*VLOOKUP(payment_frequency,periodic_table,2,0)))),IF(A1590="","",IF(OR(payment_frequency="Weekly",payment_frequency="Bi-weekly",payment_frequency="Semi-monthly"),first_payment_date+(A1590-1)*VLOOKUP(payment_frequency,periodic_table,2,0),EDATE(first_payment_date,(A1590-1)*VLOOKUP(payment_frequency,periodic_table,2,0)))))</f>
        <v/>
      </c>
      <c r="C1590" s="12" t="str">
        <f t="shared" si="152"/>
        <v/>
      </c>
      <c r="D1590" s="27">
        <f t="shared" si="150"/>
        <v>0</v>
      </c>
      <c r="E1590" s="28"/>
      <c r="F1590" s="12" t="str">
        <f t="shared" si="153"/>
        <v/>
      </c>
      <c r="G1590" s="12" t="str">
        <f t="shared" si="154"/>
        <v/>
      </c>
      <c r="H1590" s="33" t="str">
        <f t="shared" si="155"/>
        <v/>
      </c>
    </row>
    <row r="1591" spans="1:8" x14ac:dyDescent="0.25">
      <c r="A1591" s="9" t="str">
        <f t="shared" si="151"/>
        <v/>
      </c>
      <c r="B1591" s="10" t="str">
        <f>IF($D$10="End of the Period",IF(A1591="","",IF(OR(payment_frequency="Weekly",payment_frequency="Bi-weekly",payment_frequency="Semi-monthly"),first_payment_date+A1591*VLOOKUP(payment_frequency,periodic_table,2,0),EDATE(first_payment_date,A1591*VLOOKUP(payment_frequency,periodic_table,2,0)))),IF(A1591="","",IF(OR(payment_frequency="Weekly",payment_frequency="Bi-weekly",payment_frequency="Semi-monthly"),first_payment_date+(A1591-1)*VLOOKUP(payment_frequency,periodic_table,2,0),EDATE(first_payment_date,(A1591-1)*VLOOKUP(payment_frequency,periodic_table,2,0)))))</f>
        <v/>
      </c>
      <c r="C1591" s="12" t="str">
        <f t="shared" si="152"/>
        <v/>
      </c>
      <c r="D1591" s="27">
        <f t="shared" si="150"/>
        <v>0</v>
      </c>
      <c r="E1591" s="28"/>
      <c r="F1591" s="12" t="str">
        <f t="shared" si="153"/>
        <v/>
      </c>
      <c r="G1591" s="12" t="str">
        <f t="shared" si="154"/>
        <v/>
      </c>
      <c r="H1591" s="33" t="str">
        <f t="shared" si="155"/>
        <v/>
      </c>
    </row>
    <row r="1592" spans="1:8" x14ac:dyDescent="0.25">
      <c r="A1592" s="9" t="str">
        <f t="shared" si="151"/>
        <v/>
      </c>
      <c r="B1592" s="10" t="str">
        <f>IF($D$10="End of the Period",IF(A1592="","",IF(OR(payment_frequency="Weekly",payment_frequency="Bi-weekly",payment_frequency="Semi-monthly"),first_payment_date+A1592*VLOOKUP(payment_frequency,periodic_table,2,0),EDATE(first_payment_date,A1592*VLOOKUP(payment_frequency,periodic_table,2,0)))),IF(A1592="","",IF(OR(payment_frequency="Weekly",payment_frequency="Bi-weekly",payment_frequency="Semi-monthly"),first_payment_date+(A1592-1)*VLOOKUP(payment_frequency,periodic_table,2,0),EDATE(first_payment_date,(A1592-1)*VLOOKUP(payment_frequency,periodic_table,2,0)))))</f>
        <v/>
      </c>
      <c r="C1592" s="12" t="str">
        <f t="shared" si="152"/>
        <v/>
      </c>
      <c r="D1592" s="27">
        <f t="shared" si="150"/>
        <v>0</v>
      </c>
      <c r="E1592" s="28"/>
      <c r="F1592" s="12" t="str">
        <f t="shared" si="153"/>
        <v/>
      </c>
      <c r="G1592" s="12" t="str">
        <f t="shared" si="154"/>
        <v/>
      </c>
      <c r="H1592" s="33" t="str">
        <f t="shared" si="155"/>
        <v/>
      </c>
    </row>
    <row r="1593" spans="1:8" x14ac:dyDescent="0.25">
      <c r="A1593" s="9" t="str">
        <f t="shared" si="151"/>
        <v/>
      </c>
      <c r="B1593" s="10" t="str">
        <f>IF($D$10="End of the Period",IF(A1593="","",IF(OR(payment_frequency="Weekly",payment_frequency="Bi-weekly",payment_frequency="Semi-monthly"),first_payment_date+A1593*VLOOKUP(payment_frequency,periodic_table,2,0),EDATE(first_payment_date,A1593*VLOOKUP(payment_frequency,periodic_table,2,0)))),IF(A1593="","",IF(OR(payment_frequency="Weekly",payment_frequency="Bi-weekly",payment_frequency="Semi-monthly"),first_payment_date+(A1593-1)*VLOOKUP(payment_frequency,periodic_table,2,0),EDATE(first_payment_date,(A1593-1)*VLOOKUP(payment_frequency,periodic_table,2,0)))))</f>
        <v/>
      </c>
      <c r="C1593" s="12" t="str">
        <f t="shared" si="152"/>
        <v/>
      </c>
      <c r="D1593" s="27">
        <f t="shared" si="150"/>
        <v>0</v>
      </c>
      <c r="E1593" s="28"/>
      <c r="F1593" s="12" t="str">
        <f t="shared" si="153"/>
        <v/>
      </c>
      <c r="G1593" s="12" t="str">
        <f t="shared" si="154"/>
        <v/>
      </c>
      <c r="H1593" s="33" t="str">
        <f t="shared" si="155"/>
        <v/>
      </c>
    </row>
    <row r="1594" spans="1:8" x14ac:dyDescent="0.25">
      <c r="A1594" s="9" t="str">
        <f t="shared" si="151"/>
        <v/>
      </c>
      <c r="B1594" s="10" t="str">
        <f>IF($D$10="End of the Period",IF(A1594="","",IF(OR(payment_frequency="Weekly",payment_frequency="Bi-weekly",payment_frequency="Semi-monthly"),first_payment_date+A1594*VLOOKUP(payment_frequency,periodic_table,2,0),EDATE(first_payment_date,A1594*VLOOKUP(payment_frequency,periodic_table,2,0)))),IF(A1594="","",IF(OR(payment_frequency="Weekly",payment_frequency="Bi-weekly",payment_frequency="Semi-monthly"),first_payment_date+(A1594-1)*VLOOKUP(payment_frequency,periodic_table,2,0),EDATE(first_payment_date,(A1594-1)*VLOOKUP(payment_frequency,periodic_table,2,0)))))</f>
        <v/>
      </c>
      <c r="C1594" s="12" t="str">
        <f t="shared" si="152"/>
        <v/>
      </c>
      <c r="D1594" s="27">
        <f t="shared" si="150"/>
        <v>0</v>
      </c>
      <c r="E1594" s="28"/>
      <c r="F1594" s="12" t="str">
        <f t="shared" si="153"/>
        <v/>
      </c>
      <c r="G1594" s="12" t="str">
        <f t="shared" si="154"/>
        <v/>
      </c>
      <c r="H1594" s="33" t="str">
        <f t="shared" si="155"/>
        <v/>
      </c>
    </row>
    <row r="1595" spans="1:8" x14ac:dyDescent="0.25">
      <c r="A1595" s="9" t="str">
        <f t="shared" si="151"/>
        <v/>
      </c>
      <c r="B1595" s="10" t="str">
        <f>IF($D$10="End of the Period",IF(A1595="","",IF(OR(payment_frequency="Weekly",payment_frequency="Bi-weekly",payment_frequency="Semi-monthly"),first_payment_date+A1595*VLOOKUP(payment_frequency,periodic_table,2,0),EDATE(first_payment_date,A1595*VLOOKUP(payment_frequency,periodic_table,2,0)))),IF(A1595="","",IF(OR(payment_frequency="Weekly",payment_frequency="Bi-weekly",payment_frequency="Semi-monthly"),first_payment_date+(A1595-1)*VLOOKUP(payment_frequency,periodic_table,2,0),EDATE(first_payment_date,(A1595-1)*VLOOKUP(payment_frequency,periodic_table,2,0)))))</f>
        <v/>
      </c>
      <c r="C1595" s="12" t="str">
        <f t="shared" si="152"/>
        <v/>
      </c>
      <c r="D1595" s="27">
        <f t="shared" si="150"/>
        <v>0</v>
      </c>
      <c r="E1595" s="28"/>
      <c r="F1595" s="12" t="str">
        <f t="shared" si="153"/>
        <v/>
      </c>
      <c r="G1595" s="12" t="str">
        <f t="shared" si="154"/>
        <v/>
      </c>
      <c r="H1595" s="33" t="str">
        <f t="shared" si="155"/>
        <v/>
      </c>
    </row>
    <row r="1596" spans="1:8" x14ac:dyDescent="0.25">
      <c r="A1596" s="9" t="str">
        <f t="shared" si="151"/>
        <v/>
      </c>
      <c r="B1596" s="10" t="str">
        <f>IF($D$10="End of the Period",IF(A1596="","",IF(OR(payment_frequency="Weekly",payment_frequency="Bi-weekly",payment_frequency="Semi-monthly"),first_payment_date+A1596*VLOOKUP(payment_frequency,periodic_table,2,0),EDATE(first_payment_date,A1596*VLOOKUP(payment_frequency,periodic_table,2,0)))),IF(A1596="","",IF(OR(payment_frequency="Weekly",payment_frequency="Bi-weekly",payment_frequency="Semi-monthly"),first_payment_date+(A1596-1)*VLOOKUP(payment_frequency,periodic_table,2,0),EDATE(first_payment_date,(A1596-1)*VLOOKUP(payment_frequency,periodic_table,2,0)))))</f>
        <v/>
      </c>
      <c r="C1596" s="12" t="str">
        <f t="shared" si="152"/>
        <v/>
      </c>
      <c r="D1596" s="27">
        <f t="shared" si="150"/>
        <v>0</v>
      </c>
      <c r="E1596" s="28"/>
      <c r="F1596" s="12" t="str">
        <f t="shared" si="153"/>
        <v/>
      </c>
      <c r="G1596" s="12" t="str">
        <f t="shared" si="154"/>
        <v/>
      </c>
      <c r="H1596" s="33" t="str">
        <f t="shared" si="155"/>
        <v/>
      </c>
    </row>
    <row r="1597" spans="1:8" x14ac:dyDescent="0.25">
      <c r="A1597" s="9" t="str">
        <f t="shared" si="151"/>
        <v/>
      </c>
      <c r="B1597" s="10" t="str">
        <f>IF($D$10="End of the Period",IF(A1597="","",IF(OR(payment_frequency="Weekly",payment_frequency="Bi-weekly",payment_frequency="Semi-monthly"),first_payment_date+A1597*VLOOKUP(payment_frequency,periodic_table,2,0),EDATE(first_payment_date,A1597*VLOOKUP(payment_frequency,periodic_table,2,0)))),IF(A1597="","",IF(OR(payment_frequency="Weekly",payment_frequency="Bi-weekly",payment_frequency="Semi-monthly"),first_payment_date+(A1597-1)*VLOOKUP(payment_frequency,periodic_table,2,0),EDATE(first_payment_date,(A1597-1)*VLOOKUP(payment_frequency,periodic_table,2,0)))))</f>
        <v/>
      </c>
      <c r="C1597" s="12" t="str">
        <f t="shared" si="152"/>
        <v/>
      </c>
      <c r="D1597" s="27">
        <f t="shared" si="150"/>
        <v>0</v>
      </c>
      <c r="E1597" s="28"/>
      <c r="F1597" s="12" t="str">
        <f t="shared" si="153"/>
        <v/>
      </c>
      <c r="G1597" s="12" t="str">
        <f t="shared" si="154"/>
        <v/>
      </c>
      <c r="H1597" s="33" t="str">
        <f t="shared" si="155"/>
        <v/>
      </c>
    </row>
    <row r="1598" spans="1:8" x14ac:dyDescent="0.25">
      <c r="A1598" s="9" t="str">
        <f t="shared" si="151"/>
        <v/>
      </c>
      <c r="B1598" s="10" t="str">
        <f>IF($D$10="End of the Period",IF(A1598="","",IF(OR(payment_frequency="Weekly",payment_frequency="Bi-weekly",payment_frequency="Semi-monthly"),first_payment_date+A1598*VLOOKUP(payment_frequency,periodic_table,2,0),EDATE(first_payment_date,A1598*VLOOKUP(payment_frequency,periodic_table,2,0)))),IF(A1598="","",IF(OR(payment_frequency="Weekly",payment_frequency="Bi-weekly",payment_frequency="Semi-monthly"),first_payment_date+(A1598-1)*VLOOKUP(payment_frequency,periodic_table,2,0),EDATE(first_payment_date,(A1598-1)*VLOOKUP(payment_frequency,periodic_table,2,0)))))</f>
        <v/>
      </c>
      <c r="C1598" s="12" t="str">
        <f t="shared" si="152"/>
        <v/>
      </c>
      <c r="D1598" s="27">
        <f t="shared" si="150"/>
        <v>0</v>
      </c>
      <c r="E1598" s="28"/>
      <c r="F1598" s="12" t="str">
        <f t="shared" si="153"/>
        <v/>
      </c>
      <c r="G1598" s="12" t="str">
        <f t="shared" si="154"/>
        <v/>
      </c>
      <c r="H1598" s="33" t="str">
        <f t="shared" si="155"/>
        <v/>
      </c>
    </row>
    <row r="1599" spans="1:8" x14ac:dyDescent="0.25">
      <c r="A1599" s="9" t="str">
        <f t="shared" si="151"/>
        <v/>
      </c>
      <c r="B1599" s="10" t="str">
        <f>IF($D$10="End of the Period",IF(A1599="","",IF(OR(payment_frequency="Weekly",payment_frequency="Bi-weekly",payment_frequency="Semi-monthly"),first_payment_date+A1599*VLOOKUP(payment_frequency,periodic_table,2,0),EDATE(first_payment_date,A1599*VLOOKUP(payment_frequency,periodic_table,2,0)))),IF(A1599="","",IF(OR(payment_frequency="Weekly",payment_frequency="Bi-weekly",payment_frequency="Semi-monthly"),first_payment_date+(A1599-1)*VLOOKUP(payment_frequency,periodic_table,2,0),EDATE(first_payment_date,(A1599-1)*VLOOKUP(payment_frequency,periodic_table,2,0)))))</f>
        <v/>
      </c>
      <c r="C1599" s="12" t="str">
        <f t="shared" si="152"/>
        <v/>
      </c>
      <c r="D1599" s="27">
        <f t="shared" si="150"/>
        <v>0</v>
      </c>
      <c r="E1599" s="28"/>
      <c r="F1599" s="12" t="str">
        <f t="shared" si="153"/>
        <v/>
      </c>
      <c r="G1599" s="12" t="str">
        <f t="shared" si="154"/>
        <v/>
      </c>
      <c r="H1599" s="33" t="str">
        <f t="shared" si="155"/>
        <v/>
      </c>
    </row>
    <row r="1600" spans="1:8" x14ac:dyDescent="0.25">
      <c r="A1600" s="9" t="str">
        <f t="shared" si="151"/>
        <v/>
      </c>
      <c r="B1600" s="10" t="str">
        <f>IF($D$10="End of the Period",IF(A1600="","",IF(OR(payment_frequency="Weekly",payment_frequency="Bi-weekly",payment_frequency="Semi-monthly"),first_payment_date+A1600*VLOOKUP(payment_frequency,periodic_table,2,0),EDATE(first_payment_date,A1600*VLOOKUP(payment_frequency,periodic_table,2,0)))),IF(A1600="","",IF(OR(payment_frequency="Weekly",payment_frequency="Bi-weekly",payment_frequency="Semi-monthly"),first_payment_date+(A1600-1)*VLOOKUP(payment_frequency,periodic_table,2,0),EDATE(first_payment_date,(A1600-1)*VLOOKUP(payment_frequency,periodic_table,2,0)))))</f>
        <v/>
      </c>
      <c r="C1600" s="12" t="str">
        <f t="shared" si="152"/>
        <v/>
      </c>
      <c r="D1600" s="27">
        <f t="shared" si="150"/>
        <v>0</v>
      </c>
      <c r="E1600" s="28"/>
      <c r="F1600" s="12" t="str">
        <f t="shared" si="153"/>
        <v/>
      </c>
      <c r="G1600" s="12" t="str">
        <f t="shared" si="154"/>
        <v/>
      </c>
      <c r="H1600" s="33" t="str">
        <f t="shared" si="155"/>
        <v/>
      </c>
    </row>
    <row r="1601" spans="1:8" x14ac:dyDescent="0.25">
      <c r="A1601" s="9" t="str">
        <f t="shared" si="151"/>
        <v/>
      </c>
      <c r="B1601" s="10" t="str">
        <f>IF($D$10="End of the Period",IF(A1601="","",IF(OR(payment_frequency="Weekly",payment_frequency="Bi-weekly",payment_frequency="Semi-monthly"),first_payment_date+A1601*VLOOKUP(payment_frequency,periodic_table,2,0),EDATE(first_payment_date,A1601*VLOOKUP(payment_frequency,periodic_table,2,0)))),IF(A1601="","",IF(OR(payment_frequency="Weekly",payment_frequency="Bi-weekly",payment_frequency="Semi-monthly"),first_payment_date+(A1601-1)*VLOOKUP(payment_frequency,periodic_table,2,0),EDATE(first_payment_date,(A1601-1)*VLOOKUP(payment_frequency,periodic_table,2,0)))))</f>
        <v/>
      </c>
      <c r="C1601" s="12" t="str">
        <f t="shared" si="152"/>
        <v/>
      </c>
      <c r="D1601" s="27">
        <f t="shared" si="150"/>
        <v>0</v>
      </c>
      <c r="E1601" s="28"/>
      <c r="F1601" s="12" t="str">
        <f t="shared" si="153"/>
        <v/>
      </c>
      <c r="G1601" s="12" t="str">
        <f t="shared" si="154"/>
        <v/>
      </c>
      <c r="H1601" s="33" t="str">
        <f t="shared" si="155"/>
        <v/>
      </c>
    </row>
    <row r="1602" spans="1:8" x14ac:dyDescent="0.25">
      <c r="A1602" s="9" t="str">
        <f t="shared" si="151"/>
        <v/>
      </c>
      <c r="B1602" s="10" t="str">
        <f>IF($D$10="End of the Period",IF(A1602="","",IF(OR(payment_frequency="Weekly",payment_frequency="Bi-weekly",payment_frequency="Semi-monthly"),first_payment_date+A1602*VLOOKUP(payment_frequency,periodic_table,2,0),EDATE(first_payment_date,A1602*VLOOKUP(payment_frequency,periodic_table,2,0)))),IF(A1602="","",IF(OR(payment_frequency="Weekly",payment_frequency="Bi-weekly",payment_frequency="Semi-monthly"),first_payment_date+(A1602-1)*VLOOKUP(payment_frequency,periodic_table,2,0),EDATE(first_payment_date,(A1602-1)*VLOOKUP(payment_frequency,periodic_table,2,0)))))</f>
        <v/>
      </c>
      <c r="C1602" s="12" t="str">
        <f t="shared" si="152"/>
        <v/>
      </c>
      <c r="D1602" s="27">
        <f t="shared" si="150"/>
        <v>0</v>
      </c>
      <c r="E1602" s="28"/>
      <c r="F1602" s="12" t="str">
        <f t="shared" si="153"/>
        <v/>
      </c>
      <c r="G1602" s="12" t="str">
        <f t="shared" si="154"/>
        <v/>
      </c>
      <c r="H1602" s="33" t="str">
        <f t="shared" si="155"/>
        <v/>
      </c>
    </row>
    <row r="1603" spans="1:8" x14ac:dyDescent="0.25">
      <c r="A1603" s="9" t="str">
        <f t="shared" si="151"/>
        <v/>
      </c>
      <c r="B1603" s="10" t="str">
        <f>IF($D$10="End of the Period",IF(A1603="","",IF(OR(payment_frequency="Weekly",payment_frequency="Bi-weekly",payment_frequency="Semi-monthly"),first_payment_date+A1603*VLOOKUP(payment_frequency,periodic_table,2,0),EDATE(first_payment_date,A1603*VLOOKUP(payment_frequency,periodic_table,2,0)))),IF(A1603="","",IF(OR(payment_frequency="Weekly",payment_frequency="Bi-weekly",payment_frequency="Semi-monthly"),first_payment_date+(A1603-1)*VLOOKUP(payment_frequency,periodic_table,2,0),EDATE(first_payment_date,(A1603-1)*VLOOKUP(payment_frequency,periodic_table,2,0)))))</f>
        <v/>
      </c>
      <c r="C1603" s="12" t="str">
        <f t="shared" si="152"/>
        <v/>
      </c>
      <c r="D1603" s="27">
        <f t="shared" si="150"/>
        <v>0</v>
      </c>
      <c r="E1603" s="28"/>
      <c r="F1603" s="12" t="str">
        <f t="shared" si="153"/>
        <v/>
      </c>
      <c r="G1603" s="12" t="str">
        <f t="shared" si="154"/>
        <v/>
      </c>
      <c r="H1603" s="33" t="str">
        <f t="shared" si="155"/>
        <v/>
      </c>
    </row>
    <row r="1604" spans="1:8" x14ac:dyDescent="0.25">
      <c r="A1604" s="9" t="str">
        <f t="shared" si="151"/>
        <v/>
      </c>
      <c r="B1604" s="10" t="str">
        <f>IF($D$10="End of the Period",IF(A1604="","",IF(OR(payment_frequency="Weekly",payment_frequency="Bi-weekly",payment_frequency="Semi-monthly"),first_payment_date+A1604*VLOOKUP(payment_frequency,periodic_table,2,0),EDATE(first_payment_date,A1604*VLOOKUP(payment_frequency,periodic_table,2,0)))),IF(A1604="","",IF(OR(payment_frequency="Weekly",payment_frequency="Bi-weekly",payment_frequency="Semi-monthly"),first_payment_date+(A1604-1)*VLOOKUP(payment_frequency,periodic_table,2,0),EDATE(first_payment_date,(A1604-1)*VLOOKUP(payment_frequency,periodic_table,2,0)))))</f>
        <v/>
      </c>
      <c r="C1604" s="12" t="str">
        <f t="shared" si="152"/>
        <v/>
      </c>
      <c r="D1604" s="27">
        <f t="shared" si="150"/>
        <v>0</v>
      </c>
      <c r="E1604" s="28"/>
      <c r="F1604" s="12" t="str">
        <f t="shared" si="153"/>
        <v/>
      </c>
      <c r="G1604" s="12" t="str">
        <f t="shared" si="154"/>
        <v/>
      </c>
      <c r="H1604" s="33" t="str">
        <f t="shared" si="155"/>
        <v/>
      </c>
    </row>
    <row r="1605" spans="1:8" x14ac:dyDescent="0.25">
      <c r="A1605" s="9" t="str">
        <f t="shared" si="151"/>
        <v/>
      </c>
      <c r="B1605" s="10" t="str">
        <f>IF($D$10="End of the Period",IF(A1605="","",IF(OR(payment_frequency="Weekly",payment_frequency="Bi-weekly",payment_frequency="Semi-monthly"),first_payment_date+A1605*VLOOKUP(payment_frequency,periodic_table,2,0),EDATE(first_payment_date,A1605*VLOOKUP(payment_frequency,periodic_table,2,0)))),IF(A1605="","",IF(OR(payment_frequency="Weekly",payment_frequency="Bi-weekly",payment_frequency="Semi-monthly"),first_payment_date+(A1605-1)*VLOOKUP(payment_frequency,periodic_table,2,0),EDATE(first_payment_date,(A1605-1)*VLOOKUP(payment_frequency,periodic_table,2,0)))))</f>
        <v/>
      </c>
      <c r="C1605" s="12" t="str">
        <f t="shared" si="152"/>
        <v/>
      </c>
      <c r="D1605" s="27">
        <f t="shared" si="150"/>
        <v>0</v>
      </c>
      <c r="E1605" s="28"/>
      <c r="F1605" s="12" t="str">
        <f t="shared" si="153"/>
        <v/>
      </c>
      <c r="G1605" s="12" t="str">
        <f t="shared" si="154"/>
        <v/>
      </c>
      <c r="H1605" s="33" t="str">
        <f t="shared" si="155"/>
        <v/>
      </c>
    </row>
    <row r="1606" spans="1:8" x14ac:dyDescent="0.25">
      <c r="A1606" s="9" t="str">
        <f t="shared" si="151"/>
        <v/>
      </c>
      <c r="B1606" s="10" t="str">
        <f>IF($D$10="End of the Period",IF(A1606="","",IF(OR(payment_frequency="Weekly",payment_frequency="Bi-weekly",payment_frequency="Semi-monthly"),first_payment_date+A1606*VLOOKUP(payment_frequency,periodic_table,2,0),EDATE(first_payment_date,A1606*VLOOKUP(payment_frequency,periodic_table,2,0)))),IF(A1606="","",IF(OR(payment_frequency="Weekly",payment_frequency="Bi-weekly",payment_frequency="Semi-monthly"),first_payment_date+(A1606-1)*VLOOKUP(payment_frequency,periodic_table,2,0),EDATE(first_payment_date,(A1606-1)*VLOOKUP(payment_frequency,periodic_table,2,0)))))</f>
        <v/>
      </c>
      <c r="C1606" s="12" t="str">
        <f t="shared" si="152"/>
        <v/>
      </c>
      <c r="D1606" s="27">
        <f t="shared" si="150"/>
        <v>0</v>
      </c>
      <c r="E1606" s="28"/>
      <c r="F1606" s="12" t="str">
        <f t="shared" si="153"/>
        <v/>
      </c>
      <c r="G1606" s="12" t="str">
        <f t="shared" si="154"/>
        <v/>
      </c>
      <c r="H1606" s="33" t="str">
        <f t="shared" si="155"/>
        <v/>
      </c>
    </row>
    <row r="1607" spans="1:8" x14ac:dyDescent="0.25">
      <c r="A1607" s="9" t="str">
        <f t="shared" si="151"/>
        <v/>
      </c>
      <c r="B1607" s="10" t="str">
        <f>IF($D$10="End of the Period",IF(A1607="","",IF(OR(payment_frequency="Weekly",payment_frequency="Bi-weekly",payment_frequency="Semi-monthly"),first_payment_date+A1607*VLOOKUP(payment_frequency,periodic_table,2,0),EDATE(first_payment_date,A1607*VLOOKUP(payment_frequency,periodic_table,2,0)))),IF(A1607="","",IF(OR(payment_frequency="Weekly",payment_frequency="Bi-weekly",payment_frequency="Semi-monthly"),first_payment_date+(A1607-1)*VLOOKUP(payment_frequency,periodic_table,2,0),EDATE(first_payment_date,(A1607-1)*VLOOKUP(payment_frequency,periodic_table,2,0)))))</f>
        <v/>
      </c>
      <c r="C1607" s="12" t="str">
        <f t="shared" si="152"/>
        <v/>
      </c>
      <c r="D1607" s="27">
        <f t="shared" si="150"/>
        <v>0</v>
      </c>
      <c r="E1607" s="28"/>
      <c r="F1607" s="12" t="str">
        <f t="shared" si="153"/>
        <v/>
      </c>
      <c r="G1607" s="12" t="str">
        <f t="shared" si="154"/>
        <v/>
      </c>
      <c r="H1607" s="33" t="str">
        <f t="shared" si="155"/>
        <v/>
      </c>
    </row>
    <row r="1608" spans="1:8" x14ac:dyDescent="0.25">
      <c r="A1608" s="9" t="str">
        <f t="shared" si="151"/>
        <v/>
      </c>
      <c r="B1608" s="10" t="str">
        <f>IF($D$10="End of the Period",IF(A1608="","",IF(OR(payment_frequency="Weekly",payment_frequency="Bi-weekly",payment_frequency="Semi-monthly"),first_payment_date+A1608*VLOOKUP(payment_frequency,periodic_table,2,0),EDATE(first_payment_date,A1608*VLOOKUP(payment_frequency,periodic_table,2,0)))),IF(A1608="","",IF(OR(payment_frequency="Weekly",payment_frequency="Bi-weekly",payment_frequency="Semi-monthly"),first_payment_date+(A1608-1)*VLOOKUP(payment_frequency,periodic_table,2,0),EDATE(first_payment_date,(A1608-1)*VLOOKUP(payment_frequency,periodic_table,2,0)))))</f>
        <v/>
      </c>
      <c r="C1608" s="12" t="str">
        <f t="shared" si="152"/>
        <v/>
      </c>
      <c r="D1608" s="27">
        <f t="shared" si="150"/>
        <v>0</v>
      </c>
      <c r="E1608" s="28"/>
      <c r="F1608" s="12" t="str">
        <f t="shared" si="153"/>
        <v/>
      </c>
      <c r="G1608" s="12" t="str">
        <f t="shared" si="154"/>
        <v/>
      </c>
      <c r="H1608" s="33" t="str">
        <f t="shared" si="155"/>
        <v/>
      </c>
    </row>
    <row r="1609" spans="1:8" x14ac:dyDescent="0.25">
      <c r="A1609" s="9" t="str">
        <f t="shared" si="151"/>
        <v/>
      </c>
      <c r="B1609" s="10" t="str">
        <f>IF($D$10="End of the Period",IF(A1609="","",IF(OR(payment_frequency="Weekly",payment_frequency="Bi-weekly",payment_frequency="Semi-monthly"),first_payment_date+A1609*VLOOKUP(payment_frequency,periodic_table,2,0),EDATE(first_payment_date,A1609*VLOOKUP(payment_frequency,periodic_table,2,0)))),IF(A1609="","",IF(OR(payment_frequency="Weekly",payment_frequency="Bi-weekly",payment_frequency="Semi-monthly"),first_payment_date+(A1609-1)*VLOOKUP(payment_frequency,periodic_table,2,0),EDATE(first_payment_date,(A1609-1)*VLOOKUP(payment_frequency,periodic_table,2,0)))))</f>
        <v/>
      </c>
      <c r="C1609" s="12" t="str">
        <f t="shared" si="152"/>
        <v/>
      </c>
      <c r="D1609" s="27">
        <f t="shared" si="150"/>
        <v>0</v>
      </c>
      <c r="E1609" s="28"/>
      <c r="F1609" s="12" t="str">
        <f t="shared" si="153"/>
        <v/>
      </c>
      <c r="G1609" s="12" t="str">
        <f t="shared" si="154"/>
        <v/>
      </c>
      <c r="H1609" s="33" t="str">
        <f t="shared" si="155"/>
        <v/>
      </c>
    </row>
    <row r="1610" spans="1:8" x14ac:dyDescent="0.25">
      <c r="A1610" s="9" t="str">
        <f t="shared" si="151"/>
        <v/>
      </c>
      <c r="B1610" s="10" t="str">
        <f>IF($D$10="End of the Period",IF(A1610="","",IF(OR(payment_frequency="Weekly",payment_frequency="Bi-weekly",payment_frequency="Semi-monthly"),first_payment_date+A1610*VLOOKUP(payment_frequency,periodic_table,2,0),EDATE(first_payment_date,A1610*VLOOKUP(payment_frequency,periodic_table,2,0)))),IF(A1610="","",IF(OR(payment_frequency="Weekly",payment_frequency="Bi-weekly",payment_frequency="Semi-monthly"),first_payment_date+(A1610-1)*VLOOKUP(payment_frequency,periodic_table,2,0),EDATE(first_payment_date,(A1610-1)*VLOOKUP(payment_frequency,periodic_table,2,0)))))</f>
        <v/>
      </c>
      <c r="C1610" s="12" t="str">
        <f t="shared" si="152"/>
        <v/>
      </c>
      <c r="D1610" s="27">
        <f t="shared" si="150"/>
        <v>0</v>
      </c>
      <c r="E1610" s="28"/>
      <c r="F1610" s="12" t="str">
        <f t="shared" si="153"/>
        <v/>
      </c>
      <c r="G1610" s="12" t="str">
        <f t="shared" si="154"/>
        <v/>
      </c>
      <c r="H1610" s="33" t="str">
        <f t="shared" si="155"/>
        <v/>
      </c>
    </row>
    <row r="1611" spans="1:8" x14ac:dyDescent="0.25">
      <c r="A1611" s="9" t="str">
        <f t="shared" si="151"/>
        <v/>
      </c>
      <c r="B1611" s="10" t="str">
        <f>IF($D$10="End of the Period",IF(A1611="","",IF(OR(payment_frequency="Weekly",payment_frequency="Bi-weekly",payment_frequency="Semi-monthly"),first_payment_date+A1611*VLOOKUP(payment_frequency,periodic_table,2,0),EDATE(first_payment_date,A1611*VLOOKUP(payment_frequency,periodic_table,2,0)))),IF(A1611="","",IF(OR(payment_frequency="Weekly",payment_frequency="Bi-weekly",payment_frequency="Semi-monthly"),first_payment_date+(A1611-1)*VLOOKUP(payment_frequency,periodic_table,2,0),EDATE(first_payment_date,(A1611-1)*VLOOKUP(payment_frequency,periodic_table,2,0)))))</f>
        <v/>
      </c>
      <c r="C1611" s="12" t="str">
        <f t="shared" si="152"/>
        <v/>
      </c>
      <c r="D1611" s="27">
        <f t="shared" si="150"/>
        <v>0</v>
      </c>
      <c r="E1611" s="28"/>
      <c r="F1611" s="12" t="str">
        <f t="shared" si="153"/>
        <v/>
      </c>
      <c r="G1611" s="12" t="str">
        <f t="shared" si="154"/>
        <v/>
      </c>
      <c r="H1611" s="33" t="str">
        <f t="shared" si="155"/>
        <v/>
      </c>
    </row>
    <row r="1612" spans="1:8" x14ac:dyDescent="0.25">
      <c r="A1612" s="9" t="str">
        <f t="shared" si="151"/>
        <v/>
      </c>
      <c r="B1612" s="10" t="str">
        <f>IF($D$10="End of the Period",IF(A1612="","",IF(OR(payment_frequency="Weekly",payment_frequency="Bi-weekly",payment_frequency="Semi-monthly"),first_payment_date+A1612*VLOOKUP(payment_frequency,periodic_table,2,0),EDATE(first_payment_date,A1612*VLOOKUP(payment_frequency,periodic_table,2,0)))),IF(A1612="","",IF(OR(payment_frequency="Weekly",payment_frequency="Bi-weekly",payment_frequency="Semi-monthly"),first_payment_date+(A1612-1)*VLOOKUP(payment_frequency,periodic_table,2,0),EDATE(first_payment_date,(A1612-1)*VLOOKUP(payment_frequency,periodic_table,2,0)))))</f>
        <v/>
      </c>
      <c r="C1612" s="12" t="str">
        <f t="shared" si="152"/>
        <v/>
      </c>
      <c r="D1612" s="27">
        <f t="shared" si="150"/>
        <v>0</v>
      </c>
      <c r="E1612" s="28"/>
      <c r="F1612" s="12" t="str">
        <f t="shared" si="153"/>
        <v/>
      </c>
      <c r="G1612" s="12" t="str">
        <f t="shared" si="154"/>
        <v/>
      </c>
      <c r="H1612" s="33" t="str">
        <f t="shared" si="155"/>
        <v/>
      </c>
    </row>
    <row r="1613" spans="1:8" x14ac:dyDescent="0.25">
      <c r="A1613" s="9" t="str">
        <f t="shared" si="151"/>
        <v/>
      </c>
      <c r="B1613" s="10" t="str">
        <f>IF($D$10="End of the Period",IF(A1613="","",IF(OR(payment_frequency="Weekly",payment_frequency="Bi-weekly",payment_frequency="Semi-monthly"),first_payment_date+A1613*VLOOKUP(payment_frequency,periodic_table,2,0),EDATE(first_payment_date,A1613*VLOOKUP(payment_frequency,periodic_table,2,0)))),IF(A1613="","",IF(OR(payment_frequency="Weekly",payment_frequency="Bi-weekly",payment_frequency="Semi-monthly"),first_payment_date+(A1613-1)*VLOOKUP(payment_frequency,periodic_table,2,0),EDATE(first_payment_date,(A1613-1)*VLOOKUP(payment_frequency,periodic_table,2,0)))))</f>
        <v/>
      </c>
      <c r="C1613" s="12" t="str">
        <f t="shared" si="152"/>
        <v/>
      </c>
      <c r="D1613" s="27">
        <f t="shared" si="150"/>
        <v>0</v>
      </c>
      <c r="E1613" s="28"/>
      <c r="F1613" s="12" t="str">
        <f t="shared" si="153"/>
        <v/>
      </c>
      <c r="G1613" s="12" t="str">
        <f t="shared" si="154"/>
        <v/>
      </c>
      <c r="H1613" s="33" t="str">
        <f t="shared" si="155"/>
        <v/>
      </c>
    </row>
    <row r="1614" spans="1:8" x14ac:dyDescent="0.25">
      <c r="A1614" s="9" t="str">
        <f t="shared" si="151"/>
        <v/>
      </c>
      <c r="B1614" s="10" t="str">
        <f>IF($D$10="End of the Period",IF(A1614="","",IF(OR(payment_frequency="Weekly",payment_frequency="Bi-weekly",payment_frequency="Semi-monthly"),first_payment_date+A1614*VLOOKUP(payment_frequency,periodic_table,2,0),EDATE(first_payment_date,A1614*VLOOKUP(payment_frequency,periodic_table,2,0)))),IF(A1614="","",IF(OR(payment_frequency="Weekly",payment_frequency="Bi-weekly",payment_frequency="Semi-monthly"),first_payment_date+(A1614-1)*VLOOKUP(payment_frequency,periodic_table,2,0),EDATE(first_payment_date,(A1614-1)*VLOOKUP(payment_frequency,periodic_table,2,0)))))</f>
        <v/>
      </c>
      <c r="C1614" s="12" t="str">
        <f t="shared" si="152"/>
        <v/>
      </c>
      <c r="D1614" s="27">
        <f t="shared" si="150"/>
        <v>0</v>
      </c>
      <c r="E1614" s="28"/>
      <c r="F1614" s="12" t="str">
        <f t="shared" si="153"/>
        <v/>
      </c>
      <c r="G1614" s="12" t="str">
        <f t="shared" si="154"/>
        <v/>
      </c>
      <c r="H1614" s="33" t="str">
        <f t="shared" si="155"/>
        <v/>
      </c>
    </row>
    <row r="1615" spans="1:8" x14ac:dyDescent="0.25">
      <c r="A1615" s="9" t="str">
        <f t="shared" si="151"/>
        <v/>
      </c>
      <c r="B1615" s="10" t="str">
        <f>IF($D$10="End of the Period",IF(A1615="","",IF(OR(payment_frequency="Weekly",payment_frequency="Bi-weekly",payment_frequency="Semi-monthly"),first_payment_date+A1615*VLOOKUP(payment_frequency,periodic_table,2,0),EDATE(first_payment_date,A1615*VLOOKUP(payment_frequency,periodic_table,2,0)))),IF(A1615="","",IF(OR(payment_frequency="Weekly",payment_frequency="Bi-weekly",payment_frequency="Semi-monthly"),first_payment_date+(A1615-1)*VLOOKUP(payment_frequency,periodic_table,2,0),EDATE(first_payment_date,(A1615-1)*VLOOKUP(payment_frequency,periodic_table,2,0)))))</f>
        <v/>
      </c>
      <c r="C1615" s="12" t="str">
        <f t="shared" si="152"/>
        <v/>
      </c>
      <c r="D1615" s="27">
        <f t="shared" si="150"/>
        <v>0</v>
      </c>
      <c r="E1615" s="28"/>
      <c r="F1615" s="12" t="str">
        <f t="shared" si="153"/>
        <v/>
      </c>
      <c r="G1615" s="12" t="str">
        <f t="shared" si="154"/>
        <v/>
      </c>
      <c r="H1615" s="33" t="str">
        <f t="shared" si="155"/>
        <v/>
      </c>
    </row>
    <row r="1616" spans="1:8" x14ac:dyDescent="0.25">
      <c r="A1616" s="9" t="str">
        <f t="shared" si="151"/>
        <v/>
      </c>
      <c r="B1616" s="10" t="str">
        <f>IF($D$10="End of the Period",IF(A1616="","",IF(OR(payment_frequency="Weekly",payment_frequency="Bi-weekly",payment_frequency="Semi-monthly"),first_payment_date+A1616*VLOOKUP(payment_frequency,periodic_table,2,0),EDATE(first_payment_date,A1616*VLOOKUP(payment_frequency,periodic_table,2,0)))),IF(A1616="","",IF(OR(payment_frequency="Weekly",payment_frequency="Bi-weekly",payment_frequency="Semi-monthly"),first_payment_date+(A1616-1)*VLOOKUP(payment_frequency,periodic_table,2,0),EDATE(first_payment_date,(A1616-1)*VLOOKUP(payment_frequency,periodic_table,2,0)))))</f>
        <v/>
      </c>
      <c r="C1616" s="12" t="str">
        <f t="shared" si="152"/>
        <v/>
      </c>
      <c r="D1616" s="27">
        <f t="shared" si="150"/>
        <v>0</v>
      </c>
      <c r="E1616" s="28"/>
      <c r="F1616" s="12" t="str">
        <f t="shared" si="153"/>
        <v/>
      </c>
      <c r="G1616" s="12" t="str">
        <f t="shared" si="154"/>
        <v/>
      </c>
      <c r="H1616" s="33" t="str">
        <f t="shared" si="155"/>
        <v/>
      </c>
    </row>
    <row r="1617" spans="1:8" x14ac:dyDescent="0.25">
      <c r="A1617" s="9" t="str">
        <f t="shared" si="151"/>
        <v/>
      </c>
      <c r="B1617" s="10" t="str">
        <f>IF($D$10="End of the Period",IF(A1617="","",IF(OR(payment_frequency="Weekly",payment_frequency="Bi-weekly",payment_frequency="Semi-monthly"),first_payment_date+A1617*VLOOKUP(payment_frequency,periodic_table,2,0),EDATE(first_payment_date,A1617*VLOOKUP(payment_frequency,periodic_table,2,0)))),IF(A1617="","",IF(OR(payment_frequency="Weekly",payment_frequency="Bi-weekly",payment_frequency="Semi-monthly"),first_payment_date+(A1617-1)*VLOOKUP(payment_frequency,periodic_table,2,0),EDATE(first_payment_date,(A1617-1)*VLOOKUP(payment_frequency,periodic_table,2,0)))))</f>
        <v/>
      </c>
      <c r="C1617" s="12" t="str">
        <f t="shared" si="152"/>
        <v/>
      </c>
      <c r="D1617" s="27">
        <f t="shared" si="150"/>
        <v>0</v>
      </c>
      <c r="E1617" s="28"/>
      <c r="F1617" s="12" t="str">
        <f t="shared" si="153"/>
        <v/>
      </c>
      <c r="G1617" s="12" t="str">
        <f t="shared" si="154"/>
        <v/>
      </c>
      <c r="H1617" s="33" t="str">
        <f t="shared" si="155"/>
        <v/>
      </c>
    </row>
    <row r="1618" spans="1:8" x14ac:dyDescent="0.25">
      <c r="A1618" s="9" t="str">
        <f t="shared" si="151"/>
        <v/>
      </c>
      <c r="B1618" s="10" t="str">
        <f>IF($D$10="End of the Period",IF(A1618="","",IF(OR(payment_frequency="Weekly",payment_frequency="Bi-weekly",payment_frequency="Semi-monthly"),first_payment_date+A1618*VLOOKUP(payment_frequency,periodic_table,2,0),EDATE(first_payment_date,A1618*VLOOKUP(payment_frequency,periodic_table,2,0)))),IF(A1618="","",IF(OR(payment_frequency="Weekly",payment_frequency="Bi-weekly",payment_frequency="Semi-monthly"),first_payment_date+(A1618-1)*VLOOKUP(payment_frequency,periodic_table,2,0),EDATE(first_payment_date,(A1618-1)*VLOOKUP(payment_frequency,periodic_table,2,0)))))</f>
        <v/>
      </c>
      <c r="C1618" s="12" t="str">
        <f t="shared" si="152"/>
        <v/>
      </c>
      <c r="D1618" s="27">
        <f t="shared" si="150"/>
        <v>0</v>
      </c>
      <c r="E1618" s="28"/>
      <c r="F1618" s="12" t="str">
        <f t="shared" si="153"/>
        <v/>
      </c>
      <c r="G1618" s="12" t="str">
        <f t="shared" si="154"/>
        <v/>
      </c>
      <c r="H1618" s="33" t="str">
        <f t="shared" si="155"/>
        <v/>
      </c>
    </row>
    <row r="1619" spans="1:8" x14ac:dyDescent="0.25">
      <c r="A1619" s="9" t="str">
        <f t="shared" si="151"/>
        <v/>
      </c>
      <c r="B1619" s="10" t="str">
        <f>IF($D$10="End of the Period",IF(A1619="","",IF(OR(payment_frequency="Weekly",payment_frequency="Bi-weekly",payment_frequency="Semi-monthly"),first_payment_date+A1619*VLOOKUP(payment_frequency,periodic_table,2,0),EDATE(first_payment_date,A1619*VLOOKUP(payment_frequency,periodic_table,2,0)))),IF(A1619="","",IF(OR(payment_frequency="Weekly",payment_frequency="Bi-weekly",payment_frequency="Semi-monthly"),first_payment_date+(A1619-1)*VLOOKUP(payment_frequency,periodic_table,2,0),EDATE(first_payment_date,(A1619-1)*VLOOKUP(payment_frequency,periodic_table,2,0)))))</f>
        <v/>
      </c>
      <c r="C1619" s="12" t="str">
        <f t="shared" si="152"/>
        <v/>
      </c>
      <c r="D1619" s="27">
        <f t="shared" si="150"/>
        <v>0</v>
      </c>
      <c r="E1619" s="28"/>
      <c r="F1619" s="12" t="str">
        <f t="shared" si="153"/>
        <v/>
      </c>
      <c r="G1619" s="12" t="str">
        <f t="shared" si="154"/>
        <v/>
      </c>
      <c r="H1619" s="33" t="str">
        <f t="shared" si="155"/>
        <v/>
      </c>
    </row>
    <row r="1620" spans="1:8" x14ac:dyDescent="0.25">
      <c r="A1620" s="9" t="str">
        <f t="shared" si="151"/>
        <v/>
      </c>
      <c r="B1620" s="10" t="str">
        <f>IF($D$10="End of the Period",IF(A1620="","",IF(OR(payment_frequency="Weekly",payment_frequency="Bi-weekly",payment_frequency="Semi-monthly"),first_payment_date+A1620*VLOOKUP(payment_frequency,periodic_table,2,0),EDATE(first_payment_date,A1620*VLOOKUP(payment_frequency,periodic_table,2,0)))),IF(A1620="","",IF(OR(payment_frequency="Weekly",payment_frequency="Bi-weekly",payment_frequency="Semi-monthly"),first_payment_date+(A1620-1)*VLOOKUP(payment_frequency,periodic_table,2,0),EDATE(first_payment_date,(A1620-1)*VLOOKUP(payment_frequency,periodic_table,2,0)))))</f>
        <v/>
      </c>
      <c r="C1620" s="12" t="str">
        <f t="shared" si="152"/>
        <v/>
      </c>
      <c r="D1620" s="27">
        <f t="shared" si="150"/>
        <v>0</v>
      </c>
      <c r="E1620" s="28"/>
      <c r="F1620" s="12" t="str">
        <f t="shared" si="153"/>
        <v/>
      </c>
      <c r="G1620" s="12" t="str">
        <f t="shared" si="154"/>
        <v/>
      </c>
      <c r="H1620" s="33" t="str">
        <f t="shared" si="155"/>
        <v/>
      </c>
    </row>
    <row r="1621" spans="1:8" x14ac:dyDescent="0.25">
      <c r="A1621" s="9" t="str">
        <f t="shared" si="151"/>
        <v/>
      </c>
      <c r="B1621" s="10" t="str">
        <f>IF($D$10="End of the Period",IF(A1621="","",IF(OR(payment_frequency="Weekly",payment_frequency="Bi-weekly",payment_frequency="Semi-monthly"),first_payment_date+A1621*VLOOKUP(payment_frequency,periodic_table,2,0),EDATE(first_payment_date,A1621*VLOOKUP(payment_frequency,periodic_table,2,0)))),IF(A1621="","",IF(OR(payment_frequency="Weekly",payment_frequency="Bi-weekly",payment_frequency="Semi-monthly"),first_payment_date+(A1621-1)*VLOOKUP(payment_frequency,periodic_table,2,0),EDATE(first_payment_date,(A1621-1)*VLOOKUP(payment_frequency,periodic_table,2,0)))))</f>
        <v/>
      </c>
      <c r="C1621" s="12" t="str">
        <f t="shared" si="152"/>
        <v/>
      </c>
      <c r="D1621" s="27">
        <f t="shared" si="150"/>
        <v>0</v>
      </c>
      <c r="E1621" s="28"/>
      <c r="F1621" s="12" t="str">
        <f t="shared" si="153"/>
        <v/>
      </c>
      <c r="G1621" s="12" t="str">
        <f t="shared" si="154"/>
        <v/>
      </c>
      <c r="H1621" s="33" t="str">
        <f t="shared" si="155"/>
        <v/>
      </c>
    </row>
    <row r="1622" spans="1:8" x14ac:dyDescent="0.25">
      <c r="A1622" s="9" t="str">
        <f t="shared" si="151"/>
        <v/>
      </c>
      <c r="B1622" s="10" t="str">
        <f>IF($D$10="End of the Period",IF(A1622="","",IF(OR(payment_frequency="Weekly",payment_frequency="Bi-weekly",payment_frequency="Semi-monthly"),first_payment_date+A1622*VLOOKUP(payment_frequency,periodic_table,2,0),EDATE(first_payment_date,A1622*VLOOKUP(payment_frequency,periodic_table,2,0)))),IF(A1622="","",IF(OR(payment_frequency="Weekly",payment_frequency="Bi-weekly",payment_frequency="Semi-monthly"),first_payment_date+(A1622-1)*VLOOKUP(payment_frequency,periodic_table,2,0),EDATE(first_payment_date,(A1622-1)*VLOOKUP(payment_frequency,periodic_table,2,0)))))</f>
        <v/>
      </c>
      <c r="C1622" s="12" t="str">
        <f t="shared" si="152"/>
        <v/>
      </c>
      <c r="D1622" s="27">
        <f t="shared" si="150"/>
        <v>0</v>
      </c>
      <c r="E1622" s="28"/>
      <c r="F1622" s="12" t="str">
        <f t="shared" si="153"/>
        <v/>
      </c>
      <c r="G1622" s="12" t="str">
        <f t="shared" si="154"/>
        <v/>
      </c>
      <c r="H1622" s="33" t="str">
        <f t="shared" si="155"/>
        <v/>
      </c>
    </row>
    <row r="1623" spans="1:8" x14ac:dyDescent="0.25">
      <c r="A1623" s="9" t="str">
        <f t="shared" si="151"/>
        <v/>
      </c>
      <c r="B1623" s="10" t="str">
        <f>IF($D$10="End of the Period",IF(A1623="","",IF(OR(payment_frequency="Weekly",payment_frequency="Bi-weekly",payment_frequency="Semi-monthly"),first_payment_date+A1623*VLOOKUP(payment_frequency,periodic_table,2,0),EDATE(first_payment_date,A1623*VLOOKUP(payment_frequency,periodic_table,2,0)))),IF(A1623="","",IF(OR(payment_frequency="Weekly",payment_frequency="Bi-weekly",payment_frequency="Semi-monthly"),first_payment_date+(A1623-1)*VLOOKUP(payment_frequency,periodic_table,2,0),EDATE(first_payment_date,(A1623-1)*VLOOKUP(payment_frequency,periodic_table,2,0)))))</f>
        <v/>
      </c>
      <c r="C1623" s="12" t="str">
        <f t="shared" si="152"/>
        <v/>
      </c>
      <c r="D1623" s="27">
        <f t="shared" si="150"/>
        <v>0</v>
      </c>
      <c r="E1623" s="28"/>
      <c r="F1623" s="12" t="str">
        <f t="shared" si="153"/>
        <v/>
      </c>
      <c r="G1623" s="12" t="str">
        <f t="shared" si="154"/>
        <v/>
      </c>
      <c r="H1623" s="33" t="str">
        <f t="shared" si="155"/>
        <v/>
      </c>
    </row>
    <row r="1624" spans="1:8" x14ac:dyDescent="0.25">
      <c r="A1624" s="9" t="str">
        <f t="shared" si="151"/>
        <v/>
      </c>
      <c r="B1624" s="10" t="str">
        <f>IF($D$10="End of the Period",IF(A1624="","",IF(OR(payment_frequency="Weekly",payment_frequency="Bi-weekly",payment_frequency="Semi-monthly"),first_payment_date+A1624*VLOOKUP(payment_frequency,periodic_table,2,0),EDATE(first_payment_date,A1624*VLOOKUP(payment_frequency,periodic_table,2,0)))),IF(A1624="","",IF(OR(payment_frequency="Weekly",payment_frequency="Bi-weekly",payment_frequency="Semi-monthly"),first_payment_date+(A1624-1)*VLOOKUP(payment_frequency,periodic_table,2,0),EDATE(first_payment_date,(A1624-1)*VLOOKUP(payment_frequency,periodic_table,2,0)))))</f>
        <v/>
      </c>
      <c r="C1624" s="12" t="str">
        <f t="shared" si="152"/>
        <v/>
      </c>
      <c r="D1624" s="27">
        <f t="shared" ref="D1624:D1650" si="156">IFERROR(IF(H1623-C1624&lt;$D$13,0,IF(A1624=$D$15,$D$13,IF(A1624&lt;$D$15,0,IF(MOD(A1624-$D$15,$D$18)=0,$D$13,0)))),0)</f>
        <v>0</v>
      </c>
      <c r="E1624" s="28"/>
      <c r="F1624" s="12" t="str">
        <f t="shared" si="153"/>
        <v/>
      </c>
      <c r="G1624" s="12" t="str">
        <f t="shared" si="154"/>
        <v/>
      </c>
      <c r="H1624" s="33" t="str">
        <f t="shared" si="155"/>
        <v/>
      </c>
    </row>
    <row r="1625" spans="1:8" x14ac:dyDescent="0.25">
      <c r="A1625" s="9" t="str">
        <f t="shared" si="151"/>
        <v/>
      </c>
      <c r="B1625" s="10" t="str">
        <f>IF($D$10="End of the Period",IF(A1625="","",IF(OR(payment_frequency="Weekly",payment_frequency="Bi-weekly",payment_frequency="Semi-monthly"),first_payment_date+A1625*VLOOKUP(payment_frequency,periodic_table,2,0),EDATE(first_payment_date,A1625*VLOOKUP(payment_frequency,periodic_table,2,0)))),IF(A1625="","",IF(OR(payment_frequency="Weekly",payment_frequency="Bi-weekly",payment_frequency="Semi-monthly"),first_payment_date+(A1625-1)*VLOOKUP(payment_frequency,periodic_table,2,0),EDATE(first_payment_date,(A1625-1)*VLOOKUP(payment_frequency,periodic_table,2,0)))))</f>
        <v/>
      </c>
      <c r="C1625" s="12" t="str">
        <f t="shared" si="152"/>
        <v/>
      </c>
      <c r="D1625" s="27">
        <f t="shared" si="156"/>
        <v>0</v>
      </c>
      <c r="E1625" s="28"/>
      <c r="F1625" s="12" t="str">
        <f t="shared" si="153"/>
        <v/>
      </c>
      <c r="G1625" s="12" t="str">
        <f t="shared" si="154"/>
        <v/>
      </c>
      <c r="H1625" s="33" t="str">
        <f t="shared" si="155"/>
        <v/>
      </c>
    </row>
    <row r="1626" spans="1:8" x14ac:dyDescent="0.25">
      <c r="A1626" s="9" t="str">
        <f t="shared" si="151"/>
        <v/>
      </c>
      <c r="B1626" s="10" t="str">
        <f>IF($D$10="End of the Period",IF(A1626="","",IF(OR(payment_frequency="Weekly",payment_frequency="Bi-weekly",payment_frequency="Semi-monthly"),first_payment_date+A1626*VLOOKUP(payment_frequency,periodic_table,2,0),EDATE(first_payment_date,A1626*VLOOKUP(payment_frequency,periodic_table,2,0)))),IF(A1626="","",IF(OR(payment_frequency="Weekly",payment_frequency="Bi-weekly",payment_frequency="Semi-monthly"),first_payment_date+(A1626-1)*VLOOKUP(payment_frequency,periodic_table,2,0),EDATE(first_payment_date,(A1626-1)*VLOOKUP(payment_frequency,periodic_table,2,0)))))</f>
        <v/>
      </c>
      <c r="C1626" s="12" t="str">
        <f t="shared" si="152"/>
        <v/>
      </c>
      <c r="D1626" s="27">
        <f t="shared" si="156"/>
        <v>0</v>
      </c>
      <c r="E1626" s="28"/>
      <c r="F1626" s="12" t="str">
        <f t="shared" si="153"/>
        <v/>
      </c>
      <c r="G1626" s="12" t="str">
        <f t="shared" si="154"/>
        <v/>
      </c>
      <c r="H1626" s="33" t="str">
        <f t="shared" si="155"/>
        <v/>
      </c>
    </row>
    <row r="1627" spans="1:8" x14ac:dyDescent="0.25">
      <c r="A1627" s="9" t="str">
        <f t="shared" si="151"/>
        <v/>
      </c>
      <c r="B1627" s="10" t="str">
        <f>IF($D$10="End of the Period",IF(A1627="","",IF(OR(payment_frequency="Weekly",payment_frequency="Bi-weekly",payment_frequency="Semi-monthly"),first_payment_date+A1627*VLOOKUP(payment_frequency,periodic_table,2,0),EDATE(first_payment_date,A1627*VLOOKUP(payment_frequency,periodic_table,2,0)))),IF(A1627="","",IF(OR(payment_frequency="Weekly",payment_frequency="Bi-weekly",payment_frequency="Semi-monthly"),first_payment_date+(A1627-1)*VLOOKUP(payment_frequency,periodic_table,2,0),EDATE(first_payment_date,(A1627-1)*VLOOKUP(payment_frequency,periodic_table,2,0)))))</f>
        <v/>
      </c>
      <c r="C1627" s="12" t="str">
        <f t="shared" si="152"/>
        <v/>
      </c>
      <c r="D1627" s="27">
        <f t="shared" si="156"/>
        <v>0</v>
      </c>
      <c r="E1627" s="28"/>
      <c r="F1627" s="12" t="str">
        <f t="shared" si="153"/>
        <v/>
      </c>
      <c r="G1627" s="12" t="str">
        <f t="shared" si="154"/>
        <v/>
      </c>
      <c r="H1627" s="33" t="str">
        <f t="shared" si="155"/>
        <v/>
      </c>
    </row>
    <row r="1628" spans="1:8" x14ac:dyDescent="0.25">
      <c r="A1628" s="9" t="str">
        <f t="shared" si="151"/>
        <v/>
      </c>
      <c r="B1628" s="10" t="str">
        <f>IF($D$10="End of the Period",IF(A1628="","",IF(OR(payment_frequency="Weekly",payment_frequency="Bi-weekly",payment_frequency="Semi-monthly"),first_payment_date+A1628*VLOOKUP(payment_frequency,periodic_table,2,0),EDATE(first_payment_date,A1628*VLOOKUP(payment_frequency,periodic_table,2,0)))),IF(A1628="","",IF(OR(payment_frequency="Weekly",payment_frequency="Bi-weekly",payment_frequency="Semi-monthly"),first_payment_date+(A1628-1)*VLOOKUP(payment_frequency,periodic_table,2,0),EDATE(first_payment_date,(A1628-1)*VLOOKUP(payment_frequency,periodic_table,2,0)))))</f>
        <v/>
      </c>
      <c r="C1628" s="12" t="str">
        <f t="shared" si="152"/>
        <v/>
      </c>
      <c r="D1628" s="27">
        <f t="shared" si="156"/>
        <v>0</v>
      </c>
      <c r="E1628" s="28"/>
      <c r="F1628" s="12" t="str">
        <f t="shared" si="153"/>
        <v/>
      </c>
      <c r="G1628" s="12" t="str">
        <f t="shared" si="154"/>
        <v/>
      </c>
      <c r="H1628" s="33" t="str">
        <f t="shared" si="155"/>
        <v/>
      </c>
    </row>
    <row r="1629" spans="1:8" x14ac:dyDescent="0.25">
      <c r="A1629" s="9" t="str">
        <f t="shared" si="151"/>
        <v/>
      </c>
      <c r="B1629" s="10" t="str">
        <f>IF($D$10="End of the Period",IF(A1629="","",IF(OR(payment_frequency="Weekly",payment_frequency="Bi-weekly",payment_frequency="Semi-monthly"),first_payment_date+A1629*VLOOKUP(payment_frequency,periodic_table,2,0),EDATE(first_payment_date,A1629*VLOOKUP(payment_frequency,periodic_table,2,0)))),IF(A1629="","",IF(OR(payment_frequency="Weekly",payment_frequency="Bi-weekly",payment_frequency="Semi-monthly"),first_payment_date+(A1629-1)*VLOOKUP(payment_frequency,periodic_table,2,0),EDATE(first_payment_date,(A1629-1)*VLOOKUP(payment_frequency,periodic_table,2,0)))))</f>
        <v/>
      </c>
      <c r="C1629" s="12" t="str">
        <f t="shared" si="152"/>
        <v/>
      </c>
      <c r="D1629" s="27">
        <f t="shared" si="156"/>
        <v>0</v>
      </c>
      <c r="E1629" s="28"/>
      <c r="F1629" s="12" t="str">
        <f t="shared" si="153"/>
        <v/>
      </c>
      <c r="G1629" s="12" t="str">
        <f t="shared" si="154"/>
        <v/>
      </c>
      <c r="H1629" s="33" t="str">
        <f t="shared" si="155"/>
        <v/>
      </c>
    </row>
    <row r="1630" spans="1:8" x14ac:dyDescent="0.25">
      <c r="A1630" s="9" t="str">
        <f t="shared" si="151"/>
        <v/>
      </c>
      <c r="B1630" s="10" t="str">
        <f>IF($D$10="End of the Period",IF(A1630="","",IF(OR(payment_frequency="Weekly",payment_frequency="Bi-weekly",payment_frequency="Semi-monthly"),first_payment_date+A1630*VLOOKUP(payment_frequency,periodic_table,2,0),EDATE(first_payment_date,A1630*VLOOKUP(payment_frequency,periodic_table,2,0)))),IF(A1630="","",IF(OR(payment_frequency="Weekly",payment_frequency="Bi-weekly",payment_frequency="Semi-monthly"),first_payment_date+(A1630-1)*VLOOKUP(payment_frequency,periodic_table,2,0),EDATE(first_payment_date,(A1630-1)*VLOOKUP(payment_frequency,periodic_table,2,0)))))</f>
        <v/>
      </c>
      <c r="C1630" s="12" t="str">
        <f t="shared" si="152"/>
        <v/>
      </c>
      <c r="D1630" s="27">
        <f t="shared" si="156"/>
        <v>0</v>
      </c>
      <c r="E1630" s="28"/>
      <c r="F1630" s="12" t="str">
        <f t="shared" si="153"/>
        <v/>
      </c>
      <c r="G1630" s="12" t="str">
        <f t="shared" si="154"/>
        <v/>
      </c>
      <c r="H1630" s="33" t="str">
        <f t="shared" si="155"/>
        <v/>
      </c>
    </row>
    <row r="1631" spans="1:8" x14ac:dyDescent="0.25">
      <c r="A1631" s="9" t="str">
        <f t="shared" si="151"/>
        <v/>
      </c>
      <c r="B1631" s="10" t="str">
        <f>IF($D$10="End of the Period",IF(A1631="","",IF(OR(payment_frequency="Weekly",payment_frequency="Bi-weekly",payment_frequency="Semi-monthly"),first_payment_date+A1631*VLOOKUP(payment_frequency,periodic_table,2,0),EDATE(first_payment_date,A1631*VLOOKUP(payment_frequency,periodic_table,2,0)))),IF(A1631="","",IF(OR(payment_frequency="Weekly",payment_frequency="Bi-weekly",payment_frequency="Semi-monthly"),first_payment_date+(A1631-1)*VLOOKUP(payment_frequency,periodic_table,2,0),EDATE(first_payment_date,(A1631-1)*VLOOKUP(payment_frequency,periodic_table,2,0)))))</f>
        <v/>
      </c>
      <c r="C1631" s="12" t="str">
        <f t="shared" si="152"/>
        <v/>
      </c>
      <c r="D1631" s="27">
        <f t="shared" si="156"/>
        <v>0</v>
      </c>
      <c r="E1631" s="28"/>
      <c r="F1631" s="12" t="str">
        <f t="shared" si="153"/>
        <v/>
      </c>
      <c r="G1631" s="12" t="str">
        <f t="shared" si="154"/>
        <v/>
      </c>
      <c r="H1631" s="33" t="str">
        <f t="shared" si="155"/>
        <v/>
      </c>
    </row>
    <row r="1632" spans="1:8" x14ac:dyDescent="0.25">
      <c r="A1632" s="9" t="str">
        <f t="shared" si="151"/>
        <v/>
      </c>
      <c r="B1632" s="10" t="str">
        <f>IF($D$10="End of the Period",IF(A1632="","",IF(OR(payment_frequency="Weekly",payment_frequency="Bi-weekly",payment_frequency="Semi-monthly"),first_payment_date+A1632*VLOOKUP(payment_frequency,periodic_table,2,0),EDATE(first_payment_date,A1632*VLOOKUP(payment_frequency,periodic_table,2,0)))),IF(A1632="","",IF(OR(payment_frequency="Weekly",payment_frequency="Bi-weekly",payment_frequency="Semi-monthly"),first_payment_date+(A1632-1)*VLOOKUP(payment_frequency,periodic_table,2,0),EDATE(first_payment_date,(A1632-1)*VLOOKUP(payment_frequency,periodic_table,2,0)))))</f>
        <v/>
      </c>
      <c r="C1632" s="12" t="str">
        <f t="shared" si="152"/>
        <v/>
      </c>
      <c r="D1632" s="27">
        <f t="shared" si="156"/>
        <v>0</v>
      </c>
      <c r="E1632" s="28"/>
      <c r="F1632" s="12" t="str">
        <f t="shared" si="153"/>
        <v/>
      </c>
      <c r="G1632" s="12" t="str">
        <f t="shared" si="154"/>
        <v/>
      </c>
      <c r="H1632" s="33" t="str">
        <f t="shared" si="155"/>
        <v/>
      </c>
    </row>
    <row r="1633" spans="1:8" x14ac:dyDescent="0.25">
      <c r="A1633" s="9" t="str">
        <f t="shared" si="151"/>
        <v/>
      </c>
      <c r="B1633" s="10" t="str">
        <f>IF($D$10="End of the Period",IF(A1633="","",IF(OR(payment_frequency="Weekly",payment_frequency="Bi-weekly",payment_frequency="Semi-monthly"),first_payment_date+A1633*VLOOKUP(payment_frequency,periodic_table,2,0),EDATE(first_payment_date,A1633*VLOOKUP(payment_frequency,periodic_table,2,0)))),IF(A1633="","",IF(OR(payment_frequency="Weekly",payment_frequency="Bi-weekly",payment_frequency="Semi-monthly"),first_payment_date+(A1633-1)*VLOOKUP(payment_frequency,periodic_table,2,0),EDATE(first_payment_date,(A1633-1)*VLOOKUP(payment_frequency,periodic_table,2,0)))))</f>
        <v/>
      </c>
      <c r="C1633" s="12" t="str">
        <f t="shared" si="152"/>
        <v/>
      </c>
      <c r="D1633" s="27">
        <f t="shared" si="156"/>
        <v>0</v>
      </c>
      <c r="E1633" s="28"/>
      <c r="F1633" s="12" t="str">
        <f t="shared" si="153"/>
        <v/>
      </c>
      <c r="G1633" s="12" t="str">
        <f t="shared" si="154"/>
        <v/>
      </c>
      <c r="H1633" s="33" t="str">
        <f t="shared" si="155"/>
        <v/>
      </c>
    </row>
    <row r="1634" spans="1:8" x14ac:dyDescent="0.25">
      <c r="A1634" s="9" t="str">
        <f t="shared" ref="A1634:A1650" si="157">IFERROR(IF(H1633&lt;=0,"",A1633+1),"")</f>
        <v/>
      </c>
      <c r="B1634" s="10" t="str">
        <f>IF($D$10="End of the Period",IF(A1634="","",IF(OR(payment_frequency="Weekly",payment_frequency="Bi-weekly",payment_frequency="Semi-monthly"),first_payment_date+A1634*VLOOKUP(payment_frequency,periodic_table,2,0),EDATE(first_payment_date,A1634*VLOOKUP(payment_frequency,periodic_table,2,0)))),IF(A1634="","",IF(OR(payment_frequency="Weekly",payment_frequency="Bi-weekly",payment_frequency="Semi-monthly"),first_payment_date+(A1634-1)*VLOOKUP(payment_frequency,periodic_table,2,0),EDATE(first_payment_date,(A1634-1)*VLOOKUP(payment_frequency,periodic_table,2,0)))))</f>
        <v/>
      </c>
      <c r="C1634" s="12" t="str">
        <f t="shared" ref="C1634:C1650" si="158">IF(A1634="","",IF(H1633&lt;payment,H1633*(1+rate),payment))</f>
        <v/>
      </c>
      <c r="D1634" s="27">
        <f t="shared" si="156"/>
        <v>0</v>
      </c>
      <c r="E1634" s="28"/>
      <c r="F1634" s="12" t="str">
        <f t="shared" ref="F1634:F1650" si="159">IF(AND(payment_type=1,A1634=1),0,IF(A1634="","",H1633*rate))</f>
        <v/>
      </c>
      <c r="G1634" s="12" t="str">
        <f t="shared" ref="G1634:G1650" si="160">IF(A1634="","",C1634-F1634+D1634+E1634)</f>
        <v/>
      </c>
      <c r="H1634" s="33" t="str">
        <f t="shared" ref="H1634:H1650" si="161">IFERROR(IF(G1634&lt;=0,"",H1633-G1634),"")</f>
        <v/>
      </c>
    </row>
    <row r="1635" spans="1:8" x14ac:dyDescent="0.25">
      <c r="A1635" s="9" t="str">
        <f t="shared" si="157"/>
        <v/>
      </c>
      <c r="B1635" s="10" t="str">
        <f>IF($D$10="End of the Period",IF(A1635="","",IF(OR(payment_frequency="Weekly",payment_frequency="Bi-weekly",payment_frequency="Semi-monthly"),first_payment_date+A1635*VLOOKUP(payment_frequency,periodic_table,2,0),EDATE(first_payment_date,A1635*VLOOKUP(payment_frequency,periodic_table,2,0)))),IF(A1635="","",IF(OR(payment_frequency="Weekly",payment_frequency="Bi-weekly",payment_frequency="Semi-monthly"),first_payment_date+(A1635-1)*VLOOKUP(payment_frequency,periodic_table,2,0),EDATE(first_payment_date,(A1635-1)*VLOOKUP(payment_frequency,periodic_table,2,0)))))</f>
        <v/>
      </c>
      <c r="C1635" s="12" t="str">
        <f t="shared" si="158"/>
        <v/>
      </c>
      <c r="D1635" s="27">
        <f t="shared" si="156"/>
        <v>0</v>
      </c>
      <c r="E1635" s="28"/>
      <c r="F1635" s="12" t="str">
        <f t="shared" si="159"/>
        <v/>
      </c>
      <c r="G1635" s="12" t="str">
        <f t="shared" si="160"/>
        <v/>
      </c>
      <c r="H1635" s="33" t="str">
        <f t="shared" si="161"/>
        <v/>
      </c>
    </row>
    <row r="1636" spans="1:8" x14ac:dyDescent="0.25">
      <c r="A1636" s="9" t="str">
        <f t="shared" si="157"/>
        <v/>
      </c>
      <c r="B1636" s="10" t="str">
        <f>IF($D$10="End of the Period",IF(A1636="","",IF(OR(payment_frequency="Weekly",payment_frequency="Bi-weekly",payment_frequency="Semi-monthly"),first_payment_date+A1636*VLOOKUP(payment_frequency,periodic_table,2,0),EDATE(first_payment_date,A1636*VLOOKUP(payment_frequency,periodic_table,2,0)))),IF(A1636="","",IF(OR(payment_frequency="Weekly",payment_frequency="Bi-weekly",payment_frequency="Semi-monthly"),first_payment_date+(A1636-1)*VLOOKUP(payment_frequency,periodic_table,2,0),EDATE(first_payment_date,(A1636-1)*VLOOKUP(payment_frequency,periodic_table,2,0)))))</f>
        <v/>
      </c>
      <c r="C1636" s="12" t="str">
        <f t="shared" si="158"/>
        <v/>
      </c>
      <c r="D1636" s="27">
        <f t="shared" si="156"/>
        <v>0</v>
      </c>
      <c r="E1636" s="28"/>
      <c r="F1636" s="12" t="str">
        <f t="shared" si="159"/>
        <v/>
      </c>
      <c r="G1636" s="12" t="str">
        <f t="shared" si="160"/>
        <v/>
      </c>
      <c r="H1636" s="33" t="str">
        <f t="shared" si="161"/>
        <v/>
      </c>
    </row>
    <row r="1637" spans="1:8" x14ac:dyDescent="0.25">
      <c r="A1637" s="9" t="str">
        <f t="shared" si="157"/>
        <v/>
      </c>
      <c r="B1637" s="10" t="str">
        <f>IF($D$10="End of the Period",IF(A1637="","",IF(OR(payment_frequency="Weekly",payment_frequency="Bi-weekly",payment_frequency="Semi-monthly"),first_payment_date+A1637*VLOOKUP(payment_frequency,periodic_table,2,0),EDATE(first_payment_date,A1637*VLOOKUP(payment_frequency,periodic_table,2,0)))),IF(A1637="","",IF(OR(payment_frequency="Weekly",payment_frequency="Bi-weekly",payment_frequency="Semi-monthly"),first_payment_date+(A1637-1)*VLOOKUP(payment_frequency,periodic_table,2,0),EDATE(first_payment_date,(A1637-1)*VLOOKUP(payment_frequency,periodic_table,2,0)))))</f>
        <v/>
      </c>
      <c r="C1637" s="12" t="str">
        <f t="shared" si="158"/>
        <v/>
      </c>
      <c r="D1637" s="27">
        <f t="shared" si="156"/>
        <v>0</v>
      </c>
      <c r="E1637" s="28"/>
      <c r="F1637" s="12" t="str">
        <f t="shared" si="159"/>
        <v/>
      </c>
      <c r="G1637" s="12" t="str">
        <f t="shared" si="160"/>
        <v/>
      </c>
      <c r="H1637" s="33" t="str">
        <f t="shared" si="161"/>
        <v/>
      </c>
    </row>
    <row r="1638" spans="1:8" x14ac:dyDescent="0.25">
      <c r="A1638" s="9" t="str">
        <f t="shared" si="157"/>
        <v/>
      </c>
      <c r="B1638" s="10" t="str">
        <f>IF($D$10="End of the Period",IF(A1638="","",IF(OR(payment_frequency="Weekly",payment_frequency="Bi-weekly",payment_frequency="Semi-monthly"),first_payment_date+A1638*VLOOKUP(payment_frequency,periodic_table,2,0),EDATE(first_payment_date,A1638*VLOOKUP(payment_frequency,periodic_table,2,0)))),IF(A1638="","",IF(OR(payment_frequency="Weekly",payment_frequency="Bi-weekly",payment_frequency="Semi-monthly"),first_payment_date+(A1638-1)*VLOOKUP(payment_frequency,periodic_table,2,0),EDATE(first_payment_date,(A1638-1)*VLOOKUP(payment_frequency,periodic_table,2,0)))))</f>
        <v/>
      </c>
      <c r="C1638" s="12" t="str">
        <f t="shared" si="158"/>
        <v/>
      </c>
      <c r="D1638" s="27">
        <f t="shared" si="156"/>
        <v>0</v>
      </c>
      <c r="E1638" s="28"/>
      <c r="F1638" s="12" t="str">
        <f t="shared" si="159"/>
        <v/>
      </c>
      <c r="G1638" s="12" t="str">
        <f t="shared" si="160"/>
        <v/>
      </c>
      <c r="H1638" s="33" t="str">
        <f t="shared" si="161"/>
        <v/>
      </c>
    </row>
    <row r="1639" spans="1:8" x14ac:dyDescent="0.25">
      <c r="A1639" s="9" t="str">
        <f t="shared" si="157"/>
        <v/>
      </c>
      <c r="B1639" s="10" t="str">
        <f>IF($D$10="End of the Period",IF(A1639="","",IF(OR(payment_frequency="Weekly",payment_frequency="Bi-weekly",payment_frequency="Semi-monthly"),first_payment_date+A1639*VLOOKUP(payment_frequency,periodic_table,2,0),EDATE(first_payment_date,A1639*VLOOKUP(payment_frequency,periodic_table,2,0)))),IF(A1639="","",IF(OR(payment_frequency="Weekly",payment_frequency="Bi-weekly",payment_frequency="Semi-monthly"),first_payment_date+(A1639-1)*VLOOKUP(payment_frequency,periodic_table,2,0),EDATE(first_payment_date,(A1639-1)*VLOOKUP(payment_frequency,periodic_table,2,0)))))</f>
        <v/>
      </c>
      <c r="C1639" s="12" t="str">
        <f t="shared" si="158"/>
        <v/>
      </c>
      <c r="D1639" s="27">
        <f t="shared" si="156"/>
        <v>0</v>
      </c>
      <c r="E1639" s="28"/>
      <c r="F1639" s="12" t="str">
        <f t="shared" si="159"/>
        <v/>
      </c>
      <c r="G1639" s="12" t="str">
        <f t="shared" si="160"/>
        <v/>
      </c>
      <c r="H1639" s="33" t="str">
        <f t="shared" si="161"/>
        <v/>
      </c>
    </row>
    <row r="1640" spans="1:8" x14ac:dyDescent="0.25">
      <c r="A1640" s="9" t="str">
        <f t="shared" si="157"/>
        <v/>
      </c>
      <c r="B1640" s="10" t="str">
        <f>IF($D$10="End of the Period",IF(A1640="","",IF(OR(payment_frequency="Weekly",payment_frequency="Bi-weekly",payment_frequency="Semi-monthly"),first_payment_date+A1640*VLOOKUP(payment_frequency,periodic_table,2,0),EDATE(first_payment_date,A1640*VLOOKUP(payment_frequency,periodic_table,2,0)))),IF(A1640="","",IF(OR(payment_frequency="Weekly",payment_frequency="Bi-weekly",payment_frequency="Semi-monthly"),first_payment_date+(A1640-1)*VLOOKUP(payment_frequency,periodic_table,2,0),EDATE(first_payment_date,(A1640-1)*VLOOKUP(payment_frequency,periodic_table,2,0)))))</f>
        <v/>
      </c>
      <c r="C1640" s="12" t="str">
        <f t="shared" si="158"/>
        <v/>
      </c>
      <c r="D1640" s="27">
        <f t="shared" si="156"/>
        <v>0</v>
      </c>
      <c r="E1640" s="28"/>
      <c r="F1640" s="12" t="str">
        <f t="shared" si="159"/>
        <v/>
      </c>
      <c r="G1640" s="12" t="str">
        <f t="shared" si="160"/>
        <v/>
      </c>
      <c r="H1640" s="33" t="str">
        <f t="shared" si="161"/>
        <v/>
      </c>
    </row>
    <row r="1641" spans="1:8" x14ac:dyDescent="0.25">
      <c r="A1641" s="9" t="str">
        <f t="shared" si="157"/>
        <v/>
      </c>
      <c r="B1641" s="10" t="str">
        <f>IF($D$10="End of the Period",IF(A1641="","",IF(OR(payment_frequency="Weekly",payment_frequency="Bi-weekly",payment_frequency="Semi-monthly"),first_payment_date+A1641*VLOOKUP(payment_frequency,periodic_table,2,0),EDATE(first_payment_date,A1641*VLOOKUP(payment_frequency,periodic_table,2,0)))),IF(A1641="","",IF(OR(payment_frequency="Weekly",payment_frequency="Bi-weekly",payment_frequency="Semi-monthly"),first_payment_date+(A1641-1)*VLOOKUP(payment_frequency,periodic_table,2,0),EDATE(first_payment_date,(A1641-1)*VLOOKUP(payment_frequency,periodic_table,2,0)))))</f>
        <v/>
      </c>
      <c r="C1641" s="12" t="str">
        <f t="shared" si="158"/>
        <v/>
      </c>
      <c r="D1641" s="27">
        <f t="shared" si="156"/>
        <v>0</v>
      </c>
      <c r="E1641" s="28"/>
      <c r="F1641" s="12" t="str">
        <f t="shared" si="159"/>
        <v/>
      </c>
      <c r="G1641" s="12" t="str">
        <f t="shared" si="160"/>
        <v/>
      </c>
      <c r="H1641" s="33" t="str">
        <f t="shared" si="161"/>
        <v/>
      </c>
    </row>
    <row r="1642" spans="1:8" x14ac:dyDescent="0.25">
      <c r="A1642" s="9" t="str">
        <f t="shared" si="157"/>
        <v/>
      </c>
      <c r="B1642" s="10" t="str">
        <f>IF($D$10="End of the Period",IF(A1642="","",IF(OR(payment_frequency="Weekly",payment_frequency="Bi-weekly",payment_frequency="Semi-monthly"),first_payment_date+A1642*VLOOKUP(payment_frequency,periodic_table,2,0),EDATE(first_payment_date,A1642*VLOOKUP(payment_frequency,periodic_table,2,0)))),IF(A1642="","",IF(OR(payment_frequency="Weekly",payment_frequency="Bi-weekly",payment_frequency="Semi-monthly"),first_payment_date+(A1642-1)*VLOOKUP(payment_frequency,periodic_table,2,0),EDATE(first_payment_date,(A1642-1)*VLOOKUP(payment_frequency,periodic_table,2,0)))))</f>
        <v/>
      </c>
      <c r="C1642" s="12" t="str">
        <f t="shared" si="158"/>
        <v/>
      </c>
      <c r="D1642" s="27">
        <f t="shared" si="156"/>
        <v>0</v>
      </c>
      <c r="E1642" s="28"/>
      <c r="F1642" s="12" t="str">
        <f t="shared" si="159"/>
        <v/>
      </c>
      <c r="G1642" s="12" t="str">
        <f t="shared" si="160"/>
        <v/>
      </c>
      <c r="H1642" s="33" t="str">
        <f t="shared" si="161"/>
        <v/>
      </c>
    </row>
    <row r="1643" spans="1:8" x14ac:dyDescent="0.25">
      <c r="A1643" s="9" t="str">
        <f t="shared" si="157"/>
        <v/>
      </c>
      <c r="B1643" s="10" t="str">
        <f>IF($D$10="End of the Period",IF(A1643="","",IF(OR(payment_frequency="Weekly",payment_frequency="Bi-weekly",payment_frequency="Semi-monthly"),first_payment_date+A1643*VLOOKUP(payment_frequency,periodic_table,2,0),EDATE(first_payment_date,A1643*VLOOKUP(payment_frequency,periodic_table,2,0)))),IF(A1643="","",IF(OR(payment_frequency="Weekly",payment_frequency="Bi-weekly",payment_frequency="Semi-monthly"),first_payment_date+(A1643-1)*VLOOKUP(payment_frequency,periodic_table,2,0),EDATE(first_payment_date,(A1643-1)*VLOOKUP(payment_frequency,periodic_table,2,0)))))</f>
        <v/>
      </c>
      <c r="C1643" s="12" t="str">
        <f t="shared" si="158"/>
        <v/>
      </c>
      <c r="D1643" s="27">
        <f t="shared" si="156"/>
        <v>0</v>
      </c>
      <c r="E1643" s="28"/>
      <c r="F1643" s="12" t="str">
        <f t="shared" si="159"/>
        <v/>
      </c>
      <c r="G1643" s="12" t="str">
        <f t="shared" si="160"/>
        <v/>
      </c>
      <c r="H1643" s="33" t="str">
        <f t="shared" si="161"/>
        <v/>
      </c>
    </row>
    <row r="1644" spans="1:8" x14ac:dyDescent="0.25">
      <c r="A1644" s="9" t="str">
        <f t="shared" si="157"/>
        <v/>
      </c>
      <c r="B1644" s="10" t="str">
        <f>IF($D$10="End of the Period",IF(A1644="","",IF(OR(payment_frequency="Weekly",payment_frequency="Bi-weekly",payment_frequency="Semi-monthly"),first_payment_date+A1644*VLOOKUP(payment_frequency,periodic_table,2,0),EDATE(first_payment_date,A1644*VLOOKUP(payment_frequency,periodic_table,2,0)))),IF(A1644="","",IF(OR(payment_frequency="Weekly",payment_frequency="Bi-weekly",payment_frequency="Semi-monthly"),first_payment_date+(A1644-1)*VLOOKUP(payment_frequency,periodic_table,2,0),EDATE(first_payment_date,(A1644-1)*VLOOKUP(payment_frequency,periodic_table,2,0)))))</f>
        <v/>
      </c>
      <c r="C1644" s="12" t="str">
        <f t="shared" si="158"/>
        <v/>
      </c>
      <c r="D1644" s="27">
        <f t="shared" si="156"/>
        <v>0</v>
      </c>
      <c r="E1644" s="28"/>
      <c r="F1644" s="12" t="str">
        <f t="shared" si="159"/>
        <v/>
      </c>
      <c r="G1644" s="12" t="str">
        <f t="shared" si="160"/>
        <v/>
      </c>
      <c r="H1644" s="33" t="str">
        <f t="shared" si="161"/>
        <v/>
      </c>
    </row>
    <row r="1645" spans="1:8" x14ac:dyDescent="0.25">
      <c r="A1645" s="9" t="str">
        <f t="shared" si="157"/>
        <v/>
      </c>
      <c r="B1645" s="10" t="str">
        <f>IF($D$10="End of the Period",IF(A1645="","",IF(OR(payment_frequency="Weekly",payment_frequency="Bi-weekly",payment_frequency="Semi-monthly"),first_payment_date+A1645*VLOOKUP(payment_frequency,periodic_table,2,0),EDATE(first_payment_date,A1645*VLOOKUP(payment_frequency,periodic_table,2,0)))),IF(A1645="","",IF(OR(payment_frequency="Weekly",payment_frequency="Bi-weekly",payment_frequency="Semi-monthly"),first_payment_date+(A1645-1)*VLOOKUP(payment_frequency,periodic_table,2,0),EDATE(first_payment_date,(A1645-1)*VLOOKUP(payment_frequency,periodic_table,2,0)))))</f>
        <v/>
      </c>
      <c r="C1645" s="12" t="str">
        <f t="shared" si="158"/>
        <v/>
      </c>
      <c r="D1645" s="27">
        <f t="shared" si="156"/>
        <v>0</v>
      </c>
      <c r="E1645" s="28"/>
      <c r="F1645" s="12" t="str">
        <f t="shared" si="159"/>
        <v/>
      </c>
      <c r="G1645" s="12" t="str">
        <f t="shared" si="160"/>
        <v/>
      </c>
      <c r="H1645" s="33" t="str">
        <f t="shared" si="161"/>
        <v/>
      </c>
    </row>
    <row r="1646" spans="1:8" x14ac:dyDescent="0.25">
      <c r="A1646" s="9" t="str">
        <f t="shared" si="157"/>
        <v/>
      </c>
      <c r="B1646" s="10" t="str">
        <f>IF($D$10="End of the Period",IF(A1646="","",IF(OR(payment_frequency="Weekly",payment_frequency="Bi-weekly",payment_frequency="Semi-monthly"),first_payment_date+A1646*VLOOKUP(payment_frequency,periodic_table,2,0),EDATE(first_payment_date,A1646*VLOOKUP(payment_frequency,periodic_table,2,0)))),IF(A1646="","",IF(OR(payment_frequency="Weekly",payment_frequency="Bi-weekly",payment_frequency="Semi-monthly"),first_payment_date+(A1646-1)*VLOOKUP(payment_frequency,periodic_table,2,0),EDATE(first_payment_date,(A1646-1)*VLOOKUP(payment_frequency,periodic_table,2,0)))))</f>
        <v/>
      </c>
      <c r="C1646" s="12" t="str">
        <f t="shared" si="158"/>
        <v/>
      </c>
      <c r="D1646" s="27">
        <f t="shared" si="156"/>
        <v>0</v>
      </c>
      <c r="E1646" s="28"/>
      <c r="F1646" s="12" t="str">
        <f t="shared" si="159"/>
        <v/>
      </c>
      <c r="G1646" s="12" t="str">
        <f t="shared" si="160"/>
        <v/>
      </c>
      <c r="H1646" s="33" t="str">
        <f t="shared" si="161"/>
        <v/>
      </c>
    </row>
    <row r="1647" spans="1:8" x14ac:dyDescent="0.25">
      <c r="A1647" s="9" t="str">
        <f t="shared" si="157"/>
        <v/>
      </c>
      <c r="B1647" s="10" t="str">
        <f>IF($D$10="End of the Period",IF(A1647="","",IF(OR(payment_frequency="Weekly",payment_frequency="Bi-weekly",payment_frequency="Semi-monthly"),first_payment_date+A1647*VLOOKUP(payment_frequency,periodic_table,2,0),EDATE(first_payment_date,A1647*VLOOKUP(payment_frequency,periodic_table,2,0)))),IF(A1647="","",IF(OR(payment_frequency="Weekly",payment_frequency="Bi-weekly",payment_frequency="Semi-monthly"),first_payment_date+(A1647-1)*VLOOKUP(payment_frequency,periodic_table,2,0),EDATE(first_payment_date,(A1647-1)*VLOOKUP(payment_frequency,periodic_table,2,0)))))</f>
        <v/>
      </c>
      <c r="C1647" s="12" t="str">
        <f t="shared" si="158"/>
        <v/>
      </c>
      <c r="D1647" s="27">
        <f t="shared" si="156"/>
        <v>0</v>
      </c>
      <c r="E1647" s="28"/>
      <c r="F1647" s="12" t="str">
        <f t="shared" si="159"/>
        <v/>
      </c>
      <c r="G1647" s="12" t="str">
        <f t="shared" si="160"/>
        <v/>
      </c>
      <c r="H1647" s="33" t="str">
        <f t="shared" si="161"/>
        <v/>
      </c>
    </row>
    <row r="1648" spans="1:8" x14ac:dyDescent="0.25">
      <c r="A1648" s="9" t="str">
        <f t="shared" si="157"/>
        <v/>
      </c>
      <c r="B1648" s="10" t="str">
        <f>IF($D$10="End of the Period",IF(A1648="","",IF(OR(payment_frequency="Weekly",payment_frequency="Bi-weekly",payment_frequency="Semi-monthly"),first_payment_date+A1648*VLOOKUP(payment_frequency,periodic_table,2,0),EDATE(first_payment_date,A1648*VLOOKUP(payment_frequency,periodic_table,2,0)))),IF(A1648="","",IF(OR(payment_frequency="Weekly",payment_frequency="Bi-weekly",payment_frequency="Semi-monthly"),first_payment_date+(A1648-1)*VLOOKUP(payment_frequency,periodic_table,2,0),EDATE(first_payment_date,(A1648-1)*VLOOKUP(payment_frequency,periodic_table,2,0)))))</f>
        <v/>
      </c>
      <c r="C1648" s="12" t="str">
        <f t="shared" si="158"/>
        <v/>
      </c>
      <c r="D1648" s="27">
        <f t="shared" si="156"/>
        <v>0</v>
      </c>
      <c r="E1648" s="28"/>
      <c r="F1648" s="12" t="str">
        <f t="shared" si="159"/>
        <v/>
      </c>
      <c r="G1648" s="12" t="str">
        <f t="shared" si="160"/>
        <v/>
      </c>
      <c r="H1648" s="33" t="str">
        <f t="shared" si="161"/>
        <v/>
      </c>
    </row>
    <row r="1649" spans="1:16384" x14ac:dyDescent="0.25">
      <c r="A1649" s="9" t="str">
        <f t="shared" si="157"/>
        <v/>
      </c>
      <c r="B1649" s="10" t="str">
        <f>IF($D$10="End of the Period",IF(A1649="","",IF(OR(payment_frequency="Weekly",payment_frequency="Bi-weekly",payment_frequency="Semi-monthly"),first_payment_date+A1649*VLOOKUP(payment_frequency,periodic_table,2,0),EDATE(first_payment_date,A1649*VLOOKUP(payment_frequency,periodic_table,2,0)))),IF(A1649="","",IF(OR(payment_frequency="Weekly",payment_frequency="Bi-weekly",payment_frequency="Semi-monthly"),first_payment_date+(A1649-1)*VLOOKUP(payment_frequency,periodic_table,2,0),EDATE(first_payment_date,(A1649-1)*VLOOKUP(payment_frequency,periodic_table,2,0)))))</f>
        <v/>
      </c>
      <c r="C1649" s="12" t="str">
        <f t="shared" si="158"/>
        <v/>
      </c>
      <c r="D1649" s="27">
        <f t="shared" si="156"/>
        <v>0</v>
      </c>
      <c r="E1649" s="28"/>
      <c r="F1649" s="12" t="str">
        <f t="shared" si="159"/>
        <v/>
      </c>
      <c r="G1649" s="12" t="str">
        <f t="shared" si="160"/>
        <v/>
      </c>
      <c r="H1649" s="33" t="str">
        <f t="shared" si="161"/>
        <v/>
      </c>
    </row>
    <row r="1650" spans="1:16384" s="15" customFormat="1" x14ac:dyDescent="0.25">
      <c r="A1650" s="9" t="str">
        <f t="shared" si="157"/>
        <v/>
      </c>
      <c r="B1650" s="10" t="str">
        <f>IF($D$10="End of the Period",IF(A1650="","",IF(OR(payment_frequency="Weekly",payment_frequency="Bi-weekly",payment_frequency="Semi-monthly"),first_payment_date+A1650*VLOOKUP(payment_frequency,periodic_table,2,0),EDATE(first_payment_date,A1650*VLOOKUP(payment_frequency,periodic_table,2,0)))),IF(A1650="","",IF(OR(payment_frequency="Weekly",payment_frequency="Bi-weekly",payment_frequency="Semi-monthly"),first_payment_date+(A1650-1)*VLOOKUP(payment_frequency,periodic_table,2,0),EDATE(first_payment_date,(A1650-1)*VLOOKUP(payment_frequency,periodic_table,2,0)))))</f>
        <v/>
      </c>
      <c r="C1650" s="12" t="str">
        <f t="shared" si="158"/>
        <v/>
      </c>
      <c r="D1650" s="27">
        <f t="shared" si="156"/>
        <v>0</v>
      </c>
      <c r="E1650" s="28"/>
      <c r="F1650" s="12" t="str">
        <f t="shared" si="159"/>
        <v/>
      </c>
      <c r="G1650" s="12" t="str">
        <f t="shared" si="160"/>
        <v/>
      </c>
      <c r="H1650" s="34" t="str">
        <f t="shared" si="161"/>
        <v/>
      </c>
    </row>
    <row r="1651" spans="1:16384" s="22" customFormat="1" x14ac:dyDescent="0.25">
      <c r="A1651" s="20"/>
      <c r="B1651" s="20"/>
      <c r="C1651" s="21"/>
      <c r="D1651" s="21"/>
      <c r="E1651" s="21"/>
      <c r="F1651" s="21"/>
      <c r="G1651" s="21"/>
      <c r="H1651" s="21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  <c r="BE1651" s="15"/>
      <c r="BF1651" s="15"/>
      <c r="BG1651" s="15"/>
      <c r="BH1651" s="15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5"/>
      <c r="CY1651" s="15"/>
      <c r="CZ1651" s="15"/>
      <c r="DA1651" s="15"/>
      <c r="DB1651" s="15"/>
      <c r="DC1651" s="15"/>
      <c r="DD1651" s="15"/>
      <c r="DE1651" s="15"/>
      <c r="DF1651" s="15"/>
      <c r="DG1651" s="15"/>
      <c r="DH1651" s="15"/>
      <c r="DI1651" s="15"/>
      <c r="DJ1651" s="15"/>
      <c r="DK1651" s="15"/>
      <c r="DL1651" s="15"/>
      <c r="DM1651" s="15"/>
      <c r="DN1651" s="15"/>
      <c r="DO1651" s="15"/>
      <c r="DP1651" s="15"/>
      <c r="DQ1651" s="15"/>
      <c r="DR1651" s="15"/>
      <c r="DS1651" s="15"/>
      <c r="DT1651" s="15"/>
      <c r="DU1651" s="15"/>
      <c r="DV1651" s="15"/>
      <c r="DW1651" s="15"/>
      <c r="DX1651" s="15"/>
      <c r="DY1651" s="15"/>
      <c r="DZ1651" s="15"/>
      <c r="EA1651" s="15"/>
      <c r="EB1651" s="15"/>
      <c r="EC1651" s="15"/>
      <c r="ED1651" s="15"/>
      <c r="EE1651" s="15"/>
      <c r="EF1651" s="15"/>
      <c r="EG1651" s="15"/>
      <c r="EH1651" s="15"/>
      <c r="EI1651" s="15"/>
      <c r="EJ1651" s="15"/>
      <c r="EK1651" s="15"/>
      <c r="EL1651" s="15"/>
      <c r="EM1651" s="15"/>
      <c r="EN1651" s="15"/>
      <c r="EO1651" s="15"/>
      <c r="EP1651" s="15"/>
      <c r="EQ1651" s="15"/>
      <c r="ER1651" s="15"/>
      <c r="ES1651" s="15"/>
      <c r="ET1651" s="15"/>
      <c r="EU1651" s="15"/>
      <c r="EV1651" s="15"/>
      <c r="EW1651" s="15"/>
      <c r="EX1651" s="15"/>
      <c r="EY1651" s="15"/>
      <c r="EZ1651" s="15"/>
      <c r="FA1651" s="15"/>
      <c r="FB1651" s="15"/>
      <c r="FC1651" s="15"/>
      <c r="FD1651" s="15"/>
      <c r="FE1651" s="15"/>
      <c r="FF1651" s="15"/>
      <c r="FG1651" s="15"/>
      <c r="FH1651" s="15"/>
      <c r="FI1651" s="15"/>
      <c r="FJ1651" s="15"/>
      <c r="FK1651" s="15"/>
      <c r="FL1651" s="15"/>
      <c r="FM1651" s="15"/>
      <c r="FN1651" s="15"/>
      <c r="FO1651" s="15"/>
      <c r="FP1651" s="15"/>
      <c r="FQ1651" s="15"/>
      <c r="FR1651" s="15"/>
      <c r="FS1651" s="15"/>
      <c r="FT1651" s="15"/>
      <c r="FU1651" s="15"/>
      <c r="FV1651" s="15"/>
      <c r="FW1651" s="15"/>
      <c r="FX1651" s="15"/>
      <c r="FY1651" s="15"/>
      <c r="FZ1651" s="15"/>
      <c r="GA1651" s="15"/>
      <c r="GB1651" s="15"/>
      <c r="GC1651" s="15"/>
      <c r="GD1651" s="15"/>
      <c r="GE1651" s="15"/>
      <c r="GF1651" s="15"/>
      <c r="GG1651" s="15"/>
      <c r="GH1651" s="15"/>
      <c r="GI1651" s="15"/>
      <c r="GJ1651" s="15"/>
      <c r="GK1651" s="15"/>
      <c r="GL1651" s="15"/>
      <c r="GM1651" s="15"/>
      <c r="GN1651" s="15"/>
      <c r="GO1651" s="15"/>
      <c r="GP1651" s="15"/>
      <c r="GQ1651" s="15"/>
      <c r="GR1651" s="15"/>
      <c r="GS1651" s="15"/>
      <c r="GT1651" s="15"/>
      <c r="GU1651" s="15"/>
      <c r="GV1651" s="15"/>
      <c r="GW1651" s="15"/>
      <c r="GX1651" s="15"/>
      <c r="GY1651" s="15"/>
      <c r="GZ1651" s="15"/>
      <c r="HA1651" s="15"/>
      <c r="HB1651" s="15"/>
      <c r="HC1651" s="15"/>
      <c r="HD1651" s="15"/>
      <c r="HE1651" s="15"/>
      <c r="HF1651" s="15"/>
      <c r="HG1651" s="15"/>
      <c r="HH1651" s="15"/>
      <c r="HI1651" s="15"/>
      <c r="HJ1651" s="15"/>
      <c r="HK1651" s="15"/>
      <c r="HL1651" s="15"/>
      <c r="HM1651" s="15"/>
      <c r="HN1651" s="15"/>
      <c r="HO1651" s="15"/>
      <c r="HP1651" s="15"/>
      <c r="HQ1651" s="15"/>
      <c r="HR1651" s="15"/>
      <c r="HS1651" s="15"/>
      <c r="HT1651" s="15"/>
      <c r="HU1651" s="15"/>
      <c r="HV1651" s="15"/>
      <c r="HW1651" s="15"/>
      <c r="HX1651" s="15"/>
      <c r="HY1651" s="15"/>
      <c r="HZ1651" s="15"/>
      <c r="IA1651" s="15"/>
      <c r="IB1651" s="15"/>
      <c r="IC1651" s="15"/>
      <c r="ID1651" s="15"/>
      <c r="IE1651" s="15"/>
      <c r="IF1651" s="15"/>
      <c r="IG1651" s="15"/>
      <c r="IH1651" s="15"/>
      <c r="II1651" s="15"/>
      <c r="IJ1651" s="15"/>
      <c r="IK1651" s="15"/>
      <c r="IL1651" s="15"/>
      <c r="IM1651" s="15"/>
      <c r="IN1651" s="15"/>
      <c r="IO1651" s="15"/>
      <c r="IP1651" s="15"/>
      <c r="IQ1651" s="15"/>
      <c r="IR1651" s="15"/>
      <c r="IS1651" s="15"/>
      <c r="IT1651" s="15"/>
      <c r="IU1651" s="15"/>
      <c r="IV1651" s="15"/>
      <c r="IW1651" s="15"/>
      <c r="IX1651" s="15"/>
      <c r="IY1651" s="15"/>
      <c r="IZ1651" s="15"/>
      <c r="JA1651" s="15"/>
      <c r="JB1651" s="15"/>
      <c r="JC1651" s="15"/>
      <c r="JD1651" s="15"/>
      <c r="JE1651" s="15"/>
      <c r="JF1651" s="15"/>
      <c r="JG1651" s="15"/>
      <c r="JH1651" s="15"/>
      <c r="JI1651" s="15"/>
      <c r="JJ1651" s="15"/>
      <c r="JK1651" s="15"/>
      <c r="JL1651" s="15"/>
      <c r="JM1651" s="15"/>
      <c r="JN1651" s="15"/>
      <c r="JO1651" s="15"/>
      <c r="JP1651" s="15"/>
      <c r="JQ1651" s="15"/>
      <c r="JR1651" s="15"/>
      <c r="JS1651" s="15"/>
      <c r="JT1651" s="15"/>
      <c r="JU1651" s="15"/>
      <c r="JV1651" s="15"/>
      <c r="JW1651" s="15"/>
      <c r="JX1651" s="15"/>
      <c r="JY1651" s="15"/>
      <c r="JZ1651" s="15"/>
      <c r="KA1651" s="15"/>
      <c r="KB1651" s="15"/>
      <c r="KC1651" s="15"/>
      <c r="KD1651" s="15"/>
      <c r="KE1651" s="15"/>
      <c r="KF1651" s="15"/>
      <c r="KG1651" s="15"/>
      <c r="KH1651" s="15"/>
      <c r="KI1651" s="15"/>
      <c r="KJ1651" s="15"/>
      <c r="KK1651" s="15"/>
      <c r="KL1651" s="15"/>
      <c r="KM1651" s="15"/>
      <c r="KN1651" s="15"/>
      <c r="KO1651" s="15"/>
      <c r="KP1651" s="15"/>
      <c r="KQ1651" s="15"/>
      <c r="KR1651" s="15"/>
      <c r="KS1651" s="15"/>
      <c r="KT1651" s="15"/>
      <c r="KU1651" s="15"/>
      <c r="KV1651" s="15"/>
      <c r="KW1651" s="15"/>
      <c r="KX1651" s="15"/>
      <c r="KY1651" s="15"/>
      <c r="KZ1651" s="15"/>
      <c r="LA1651" s="15"/>
      <c r="LB1651" s="15"/>
      <c r="LC1651" s="15"/>
      <c r="LD1651" s="15"/>
      <c r="LE1651" s="15"/>
      <c r="LF1651" s="15"/>
      <c r="LG1651" s="15"/>
      <c r="LH1651" s="15"/>
      <c r="LI1651" s="15"/>
      <c r="LJ1651" s="15"/>
      <c r="LK1651" s="15"/>
      <c r="LL1651" s="15"/>
      <c r="LM1651" s="15"/>
      <c r="LN1651" s="15"/>
      <c r="LO1651" s="15"/>
      <c r="LP1651" s="15"/>
      <c r="LQ1651" s="15"/>
      <c r="LR1651" s="15"/>
      <c r="LS1651" s="15"/>
      <c r="LT1651" s="15"/>
      <c r="LU1651" s="15"/>
      <c r="LV1651" s="15"/>
      <c r="LW1651" s="15"/>
      <c r="LX1651" s="15"/>
      <c r="LY1651" s="15"/>
      <c r="LZ1651" s="15"/>
      <c r="MA1651" s="15"/>
      <c r="MB1651" s="15"/>
      <c r="MC1651" s="15"/>
      <c r="MD1651" s="15"/>
      <c r="ME1651" s="15"/>
      <c r="MF1651" s="15"/>
      <c r="MG1651" s="15"/>
      <c r="MH1651" s="15"/>
      <c r="MI1651" s="15"/>
      <c r="MJ1651" s="15"/>
      <c r="MK1651" s="15"/>
      <c r="ML1651" s="15"/>
      <c r="MM1651" s="15"/>
      <c r="MN1651" s="15"/>
      <c r="MO1651" s="15"/>
      <c r="MP1651" s="15"/>
      <c r="MQ1651" s="15"/>
      <c r="MR1651" s="15"/>
      <c r="MS1651" s="15"/>
      <c r="MT1651" s="15"/>
      <c r="MU1651" s="15"/>
      <c r="MV1651" s="15"/>
      <c r="MW1651" s="15"/>
      <c r="MX1651" s="15"/>
      <c r="MY1651" s="15"/>
      <c r="MZ1651" s="15"/>
      <c r="NA1651" s="15"/>
      <c r="NB1651" s="15"/>
      <c r="NC1651" s="15"/>
      <c r="ND1651" s="15"/>
      <c r="NE1651" s="15"/>
      <c r="NF1651" s="15"/>
      <c r="NG1651" s="15"/>
      <c r="NH1651" s="15"/>
      <c r="NI1651" s="15"/>
      <c r="NJ1651" s="15"/>
      <c r="NK1651" s="15"/>
      <c r="NL1651" s="15"/>
      <c r="NM1651" s="15"/>
      <c r="NN1651" s="15"/>
      <c r="NO1651" s="15"/>
      <c r="NP1651" s="15"/>
      <c r="NQ1651" s="15"/>
      <c r="NR1651" s="15"/>
      <c r="NS1651" s="15"/>
      <c r="NT1651" s="15"/>
      <c r="NU1651" s="15"/>
      <c r="NV1651" s="15"/>
      <c r="NW1651" s="15"/>
      <c r="NX1651" s="15"/>
      <c r="NY1651" s="15"/>
      <c r="NZ1651" s="15"/>
      <c r="OA1651" s="15"/>
      <c r="OB1651" s="15"/>
      <c r="OC1651" s="15"/>
      <c r="OD1651" s="15"/>
      <c r="OE1651" s="15"/>
      <c r="OF1651" s="15"/>
      <c r="OG1651" s="15"/>
      <c r="OH1651" s="15"/>
      <c r="OI1651" s="15"/>
      <c r="OJ1651" s="15"/>
      <c r="OK1651" s="15"/>
      <c r="OL1651" s="15"/>
      <c r="OM1651" s="15"/>
      <c r="ON1651" s="15"/>
      <c r="OO1651" s="15"/>
      <c r="OP1651" s="15"/>
      <c r="OQ1651" s="15"/>
      <c r="OR1651" s="15"/>
      <c r="OS1651" s="15"/>
      <c r="OT1651" s="15"/>
      <c r="OU1651" s="15"/>
      <c r="OV1651" s="15"/>
      <c r="OW1651" s="15"/>
      <c r="OX1651" s="15"/>
      <c r="OY1651" s="15"/>
      <c r="OZ1651" s="15"/>
      <c r="PA1651" s="15"/>
      <c r="PB1651" s="15"/>
      <c r="PC1651" s="15"/>
      <c r="PD1651" s="15"/>
      <c r="PE1651" s="15"/>
      <c r="PF1651" s="15"/>
      <c r="PG1651" s="15"/>
      <c r="PH1651" s="15"/>
      <c r="PI1651" s="15"/>
      <c r="PJ1651" s="15"/>
      <c r="PK1651" s="15"/>
      <c r="PL1651" s="15"/>
      <c r="PM1651" s="15"/>
      <c r="PN1651" s="15"/>
      <c r="PO1651" s="15"/>
      <c r="PP1651" s="15"/>
      <c r="PQ1651" s="15"/>
      <c r="PR1651" s="15"/>
      <c r="PS1651" s="15"/>
      <c r="PT1651" s="15"/>
      <c r="PU1651" s="15"/>
      <c r="PV1651" s="15"/>
      <c r="PW1651" s="15"/>
      <c r="PX1651" s="15"/>
      <c r="PY1651" s="15"/>
      <c r="PZ1651" s="15"/>
      <c r="QA1651" s="15"/>
      <c r="QB1651" s="15"/>
      <c r="QC1651" s="15"/>
      <c r="QD1651" s="15"/>
      <c r="QE1651" s="15"/>
      <c r="QF1651" s="15"/>
      <c r="QG1651" s="15"/>
      <c r="QH1651" s="15"/>
      <c r="QI1651" s="15"/>
      <c r="QJ1651" s="15"/>
      <c r="QK1651" s="15"/>
      <c r="QL1651" s="15"/>
      <c r="QM1651" s="15"/>
      <c r="QN1651" s="15"/>
      <c r="QO1651" s="15"/>
      <c r="QP1651" s="15"/>
      <c r="QQ1651" s="15"/>
      <c r="QR1651" s="15"/>
      <c r="QS1651" s="15"/>
      <c r="QT1651" s="15"/>
      <c r="QU1651" s="15"/>
      <c r="QV1651" s="15"/>
      <c r="QW1651" s="15"/>
      <c r="QX1651" s="15"/>
      <c r="QY1651" s="15"/>
      <c r="QZ1651" s="15"/>
      <c r="RA1651" s="15"/>
      <c r="RB1651" s="15"/>
      <c r="RC1651" s="15"/>
      <c r="RD1651" s="15"/>
      <c r="RE1651" s="15"/>
      <c r="RF1651" s="15"/>
      <c r="RG1651" s="15"/>
      <c r="RH1651" s="15"/>
      <c r="RI1651" s="15"/>
      <c r="RJ1651" s="15"/>
      <c r="RK1651" s="15"/>
      <c r="RL1651" s="15"/>
      <c r="RM1651" s="15"/>
      <c r="RN1651" s="15"/>
      <c r="RO1651" s="15"/>
      <c r="RP1651" s="15"/>
      <c r="RQ1651" s="15"/>
      <c r="RR1651" s="15"/>
      <c r="RS1651" s="15"/>
      <c r="RT1651" s="15"/>
      <c r="RU1651" s="15"/>
      <c r="RV1651" s="15"/>
      <c r="RW1651" s="15"/>
      <c r="RX1651" s="15"/>
      <c r="RY1651" s="15"/>
      <c r="RZ1651" s="15"/>
      <c r="SA1651" s="15"/>
      <c r="SB1651" s="15"/>
      <c r="SC1651" s="15"/>
      <c r="SD1651" s="15"/>
      <c r="SE1651" s="15"/>
      <c r="SF1651" s="15"/>
      <c r="SG1651" s="15"/>
      <c r="SH1651" s="15"/>
      <c r="SI1651" s="15"/>
      <c r="SJ1651" s="15"/>
      <c r="SK1651" s="15"/>
      <c r="SL1651" s="15"/>
      <c r="SM1651" s="15"/>
      <c r="SN1651" s="15"/>
      <c r="SO1651" s="15"/>
      <c r="SP1651" s="15"/>
      <c r="SQ1651" s="15"/>
      <c r="SR1651" s="15"/>
      <c r="SS1651" s="15"/>
      <c r="ST1651" s="15"/>
      <c r="SU1651" s="15"/>
      <c r="SV1651" s="15"/>
      <c r="SW1651" s="15"/>
      <c r="SX1651" s="15"/>
      <c r="SY1651" s="15"/>
      <c r="SZ1651" s="15"/>
      <c r="TA1651" s="15"/>
      <c r="TB1651" s="15"/>
      <c r="TC1651" s="15"/>
      <c r="TD1651" s="15"/>
      <c r="TE1651" s="15"/>
      <c r="TF1651" s="15"/>
      <c r="TG1651" s="15"/>
      <c r="TH1651" s="15"/>
      <c r="TI1651" s="15"/>
      <c r="TJ1651" s="15"/>
      <c r="TK1651" s="15"/>
      <c r="TL1651" s="15"/>
      <c r="TM1651" s="15"/>
      <c r="TN1651" s="15"/>
      <c r="TO1651" s="15"/>
      <c r="TP1651" s="15"/>
      <c r="TQ1651" s="15"/>
      <c r="TR1651" s="15"/>
      <c r="TS1651" s="15"/>
      <c r="TT1651" s="15"/>
      <c r="TU1651" s="15"/>
      <c r="TV1651" s="15"/>
      <c r="TW1651" s="15"/>
      <c r="TX1651" s="15"/>
      <c r="TY1651" s="15"/>
      <c r="TZ1651" s="15"/>
      <c r="UA1651" s="15"/>
      <c r="UB1651" s="15"/>
      <c r="UC1651" s="15"/>
      <c r="UD1651" s="15"/>
      <c r="UE1651" s="15"/>
      <c r="UF1651" s="15"/>
      <c r="UG1651" s="15"/>
      <c r="UH1651" s="15"/>
      <c r="UI1651" s="15"/>
      <c r="UJ1651" s="15"/>
      <c r="UK1651" s="15"/>
      <c r="UL1651" s="15"/>
      <c r="UM1651" s="15"/>
      <c r="UN1651" s="15"/>
      <c r="UO1651" s="15"/>
      <c r="UP1651" s="15"/>
      <c r="UQ1651" s="15"/>
      <c r="UR1651" s="15"/>
      <c r="US1651" s="15"/>
      <c r="UT1651" s="15"/>
      <c r="UU1651" s="15"/>
      <c r="UV1651" s="15"/>
      <c r="UW1651" s="15"/>
      <c r="UX1651" s="15"/>
      <c r="UY1651" s="15"/>
      <c r="UZ1651" s="15"/>
      <c r="VA1651" s="15"/>
      <c r="VB1651" s="15"/>
      <c r="VC1651" s="15"/>
      <c r="VD1651" s="15"/>
      <c r="VE1651" s="15"/>
      <c r="VF1651" s="15"/>
      <c r="VG1651" s="15"/>
      <c r="VH1651" s="15"/>
      <c r="VI1651" s="15"/>
      <c r="VJ1651" s="15"/>
      <c r="VK1651" s="15"/>
      <c r="VL1651" s="15"/>
      <c r="VM1651" s="15"/>
      <c r="VN1651" s="15"/>
      <c r="VO1651" s="15"/>
      <c r="VP1651" s="15"/>
      <c r="VQ1651" s="15"/>
      <c r="VR1651" s="15"/>
      <c r="VS1651" s="15"/>
      <c r="VT1651" s="15"/>
      <c r="VU1651" s="15"/>
      <c r="VV1651" s="15"/>
      <c r="VW1651" s="15"/>
      <c r="VX1651" s="15"/>
      <c r="VY1651" s="15"/>
      <c r="VZ1651" s="15"/>
      <c r="WA1651" s="15"/>
      <c r="WB1651" s="15"/>
      <c r="WC1651" s="15"/>
      <c r="WD1651" s="15"/>
      <c r="WE1651" s="15"/>
      <c r="WF1651" s="15"/>
      <c r="WG1651" s="15"/>
      <c r="WH1651" s="15"/>
      <c r="WI1651" s="15"/>
      <c r="WJ1651" s="15"/>
      <c r="WK1651" s="15"/>
      <c r="WL1651" s="15"/>
      <c r="WM1651" s="15"/>
      <c r="WN1651" s="15"/>
      <c r="WO1651" s="15"/>
      <c r="WP1651" s="15"/>
      <c r="WQ1651" s="15"/>
      <c r="WR1651" s="15"/>
      <c r="WS1651" s="15"/>
      <c r="WT1651" s="15"/>
      <c r="WU1651" s="15"/>
      <c r="WV1651" s="15"/>
      <c r="WW1651" s="15"/>
      <c r="WX1651" s="15"/>
      <c r="WY1651" s="15"/>
      <c r="WZ1651" s="15"/>
      <c r="XA1651" s="15"/>
      <c r="XB1651" s="15"/>
      <c r="XC1651" s="15"/>
      <c r="XD1651" s="15"/>
      <c r="XE1651" s="15"/>
      <c r="XF1651" s="15"/>
      <c r="XG1651" s="15"/>
      <c r="XH1651" s="15"/>
      <c r="XI1651" s="15"/>
      <c r="XJ1651" s="15"/>
      <c r="XK1651" s="15"/>
      <c r="XL1651" s="15"/>
      <c r="XM1651" s="15"/>
      <c r="XN1651" s="15"/>
      <c r="XO1651" s="15"/>
      <c r="XP1651" s="15"/>
      <c r="XQ1651" s="15"/>
      <c r="XR1651" s="15"/>
      <c r="XS1651" s="15"/>
      <c r="XT1651" s="15"/>
      <c r="XU1651" s="15"/>
      <c r="XV1651" s="15"/>
      <c r="XW1651" s="15"/>
      <c r="XX1651" s="15"/>
      <c r="XY1651" s="15"/>
      <c r="XZ1651" s="15"/>
      <c r="YA1651" s="15"/>
      <c r="YB1651" s="15"/>
      <c r="YC1651" s="15"/>
      <c r="YD1651" s="15"/>
      <c r="YE1651" s="15"/>
      <c r="YF1651" s="15"/>
      <c r="YG1651" s="15"/>
      <c r="YH1651" s="15"/>
      <c r="YI1651" s="15"/>
      <c r="YJ1651" s="15"/>
      <c r="YK1651" s="15"/>
      <c r="YL1651" s="15"/>
      <c r="YM1651" s="15"/>
      <c r="YN1651" s="15"/>
      <c r="YO1651" s="15"/>
      <c r="YP1651" s="15"/>
      <c r="YQ1651" s="15"/>
      <c r="YR1651" s="15"/>
      <c r="YS1651" s="15"/>
      <c r="YT1651" s="15"/>
      <c r="YU1651" s="15"/>
      <c r="YV1651" s="15"/>
      <c r="YW1651" s="15"/>
      <c r="YX1651" s="15"/>
      <c r="YY1651" s="15"/>
      <c r="YZ1651" s="15"/>
      <c r="ZA1651" s="15"/>
      <c r="ZB1651" s="15"/>
      <c r="ZC1651" s="15"/>
      <c r="ZD1651" s="15"/>
      <c r="ZE1651" s="15"/>
      <c r="ZF1651" s="15"/>
      <c r="ZG1651" s="15"/>
      <c r="ZH1651" s="15"/>
      <c r="ZI1651" s="15"/>
      <c r="ZJ1651" s="15"/>
      <c r="ZK1651" s="15"/>
      <c r="ZL1651" s="15"/>
      <c r="ZM1651" s="15"/>
      <c r="ZN1651" s="15"/>
      <c r="ZO1651" s="15"/>
      <c r="ZP1651" s="15"/>
      <c r="ZQ1651" s="15"/>
      <c r="ZR1651" s="15"/>
      <c r="ZS1651" s="15"/>
      <c r="ZT1651" s="15"/>
      <c r="ZU1651" s="15"/>
      <c r="ZV1651" s="15"/>
      <c r="ZW1651" s="15"/>
      <c r="ZX1651" s="15"/>
      <c r="ZY1651" s="15"/>
      <c r="ZZ1651" s="15"/>
      <c r="AAA1651" s="15"/>
      <c r="AAB1651" s="15"/>
      <c r="AAC1651" s="15"/>
      <c r="AAD1651" s="15"/>
      <c r="AAE1651" s="15"/>
      <c r="AAF1651" s="15"/>
      <c r="AAG1651" s="15"/>
      <c r="AAH1651" s="15"/>
      <c r="AAI1651" s="15"/>
      <c r="AAJ1651" s="15"/>
      <c r="AAK1651" s="15"/>
      <c r="AAL1651" s="15"/>
      <c r="AAM1651" s="15"/>
      <c r="AAN1651" s="15"/>
      <c r="AAO1651" s="15"/>
      <c r="AAP1651" s="15"/>
      <c r="AAQ1651" s="15"/>
      <c r="AAR1651" s="15"/>
      <c r="AAS1651" s="15"/>
      <c r="AAT1651" s="15"/>
      <c r="AAU1651" s="15"/>
      <c r="AAV1651" s="15"/>
      <c r="AAW1651" s="15"/>
      <c r="AAX1651" s="15"/>
      <c r="AAY1651" s="15"/>
      <c r="AAZ1651" s="15"/>
      <c r="ABA1651" s="15"/>
      <c r="ABB1651" s="15"/>
      <c r="ABC1651" s="15"/>
      <c r="ABD1651" s="15"/>
      <c r="ABE1651" s="15"/>
      <c r="ABF1651" s="15"/>
      <c r="ABG1651" s="15"/>
      <c r="ABH1651" s="15"/>
      <c r="ABI1651" s="15"/>
      <c r="ABJ1651" s="15"/>
      <c r="ABK1651" s="15"/>
      <c r="ABL1651" s="15"/>
      <c r="ABM1651" s="15"/>
      <c r="ABN1651" s="15"/>
      <c r="ABO1651" s="15"/>
      <c r="ABP1651" s="15"/>
      <c r="ABQ1651" s="15"/>
      <c r="ABR1651" s="15"/>
      <c r="ABS1651" s="15"/>
      <c r="ABT1651" s="15"/>
      <c r="ABU1651" s="15"/>
      <c r="ABV1651" s="15"/>
      <c r="ABW1651" s="15"/>
      <c r="ABX1651" s="15"/>
      <c r="ABY1651" s="15"/>
      <c r="ABZ1651" s="15"/>
      <c r="ACA1651" s="15"/>
      <c r="ACB1651" s="15"/>
      <c r="ACC1651" s="15"/>
      <c r="ACD1651" s="15"/>
      <c r="ACE1651" s="15"/>
      <c r="ACF1651" s="15"/>
      <c r="ACG1651" s="15"/>
      <c r="ACH1651" s="15"/>
      <c r="ACI1651" s="15"/>
      <c r="ACJ1651" s="15"/>
      <c r="ACK1651" s="15"/>
      <c r="ACL1651" s="15"/>
      <c r="ACM1651" s="15"/>
      <c r="ACN1651" s="15"/>
      <c r="ACO1651" s="15"/>
      <c r="ACP1651" s="15"/>
      <c r="ACQ1651" s="15"/>
      <c r="ACR1651" s="15"/>
      <c r="ACS1651" s="15"/>
      <c r="ACT1651" s="15"/>
      <c r="ACU1651" s="15"/>
      <c r="ACV1651" s="15"/>
      <c r="ACW1651" s="15"/>
      <c r="ACX1651" s="15"/>
      <c r="ACY1651" s="15"/>
      <c r="ACZ1651" s="15"/>
      <c r="ADA1651" s="15"/>
      <c r="ADB1651" s="15"/>
      <c r="ADC1651" s="15"/>
      <c r="ADD1651" s="15"/>
      <c r="ADE1651" s="15"/>
      <c r="ADF1651" s="15"/>
      <c r="ADG1651" s="15"/>
      <c r="ADH1651" s="15"/>
      <c r="ADI1651" s="15"/>
      <c r="ADJ1651" s="15"/>
      <c r="ADK1651" s="15"/>
      <c r="ADL1651" s="15"/>
      <c r="ADM1651" s="15"/>
      <c r="ADN1651" s="15"/>
      <c r="ADO1651" s="15"/>
      <c r="ADP1651" s="15"/>
      <c r="ADQ1651" s="15"/>
      <c r="ADR1651" s="15"/>
      <c r="ADS1651" s="15"/>
      <c r="ADT1651" s="15"/>
      <c r="ADU1651" s="15"/>
      <c r="ADV1651" s="15"/>
      <c r="ADW1651" s="15"/>
      <c r="ADX1651" s="15"/>
      <c r="ADY1651" s="15"/>
      <c r="ADZ1651" s="15"/>
      <c r="AEA1651" s="15"/>
      <c r="AEB1651" s="15"/>
      <c r="AEC1651" s="15"/>
      <c r="AED1651" s="15"/>
      <c r="AEE1651" s="15"/>
      <c r="AEF1651" s="15"/>
      <c r="AEG1651" s="15"/>
      <c r="AEH1651" s="15"/>
      <c r="AEI1651" s="15"/>
      <c r="AEJ1651" s="15"/>
      <c r="AEK1651" s="15"/>
      <c r="AEL1651" s="15"/>
      <c r="AEM1651" s="15"/>
      <c r="AEN1651" s="15"/>
      <c r="AEO1651" s="15"/>
      <c r="AEP1651" s="15"/>
      <c r="AEQ1651" s="15"/>
      <c r="AER1651" s="15"/>
      <c r="AES1651" s="15"/>
      <c r="AET1651" s="15"/>
      <c r="AEU1651" s="15"/>
      <c r="AEV1651" s="15"/>
      <c r="AEW1651" s="15"/>
      <c r="AEX1651" s="15"/>
      <c r="AEY1651" s="15"/>
      <c r="AEZ1651" s="15"/>
      <c r="AFA1651" s="15"/>
      <c r="AFB1651" s="15"/>
      <c r="AFC1651" s="15"/>
      <c r="AFD1651" s="15"/>
      <c r="AFE1651" s="15"/>
      <c r="AFF1651" s="15"/>
      <c r="AFG1651" s="15"/>
      <c r="AFH1651" s="15"/>
      <c r="AFI1651" s="15"/>
      <c r="AFJ1651" s="15"/>
      <c r="AFK1651" s="15"/>
      <c r="AFL1651" s="15"/>
      <c r="AFM1651" s="15"/>
      <c r="AFN1651" s="15"/>
      <c r="AFO1651" s="15"/>
      <c r="AFP1651" s="15"/>
      <c r="AFQ1651" s="15"/>
      <c r="AFR1651" s="15"/>
      <c r="AFS1651" s="15"/>
      <c r="AFT1651" s="15"/>
      <c r="AFU1651" s="15"/>
      <c r="AFV1651" s="15"/>
      <c r="AFW1651" s="15"/>
      <c r="AFX1651" s="15"/>
      <c r="AFY1651" s="15"/>
      <c r="AFZ1651" s="15"/>
      <c r="AGA1651" s="15"/>
      <c r="AGB1651" s="15"/>
      <c r="AGC1651" s="15"/>
      <c r="AGD1651" s="15"/>
      <c r="AGE1651" s="15"/>
      <c r="AGF1651" s="15"/>
      <c r="AGG1651" s="15"/>
      <c r="AGH1651" s="15"/>
      <c r="AGI1651" s="15"/>
      <c r="AGJ1651" s="15"/>
      <c r="AGK1651" s="15"/>
      <c r="AGL1651" s="15"/>
      <c r="AGM1651" s="15"/>
      <c r="AGN1651" s="15"/>
      <c r="AGO1651" s="15"/>
      <c r="AGP1651" s="15"/>
      <c r="AGQ1651" s="15"/>
      <c r="AGR1651" s="15"/>
      <c r="AGS1651" s="15"/>
      <c r="AGT1651" s="15"/>
      <c r="AGU1651" s="15"/>
      <c r="AGV1651" s="15"/>
      <c r="AGW1651" s="15"/>
      <c r="AGX1651" s="15"/>
      <c r="AGY1651" s="15"/>
      <c r="AGZ1651" s="15"/>
      <c r="AHA1651" s="15"/>
      <c r="AHB1651" s="15"/>
      <c r="AHC1651" s="15"/>
      <c r="AHD1651" s="15"/>
      <c r="AHE1651" s="15"/>
      <c r="AHF1651" s="15"/>
      <c r="AHG1651" s="15"/>
      <c r="AHH1651" s="15"/>
      <c r="AHI1651" s="15"/>
      <c r="AHJ1651" s="15"/>
      <c r="AHK1651" s="15"/>
      <c r="AHL1651" s="15"/>
      <c r="AHM1651" s="15"/>
      <c r="AHN1651" s="15"/>
      <c r="AHO1651" s="15"/>
      <c r="AHP1651" s="15"/>
      <c r="AHQ1651" s="15"/>
      <c r="AHR1651" s="15"/>
      <c r="AHS1651" s="15"/>
      <c r="AHT1651" s="15"/>
      <c r="AHU1651" s="15"/>
      <c r="AHV1651" s="15"/>
      <c r="AHW1651" s="15"/>
      <c r="AHX1651" s="15"/>
      <c r="AHY1651" s="15"/>
      <c r="AHZ1651" s="15"/>
      <c r="AIA1651" s="15"/>
      <c r="AIB1651" s="15"/>
      <c r="AIC1651" s="15"/>
      <c r="AID1651" s="15"/>
      <c r="AIE1651" s="15"/>
      <c r="AIF1651" s="15"/>
      <c r="AIG1651" s="15"/>
      <c r="AIH1651" s="15"/>
      <c r="AII1651" s="15"/>
      <c r="AIJ1651" s="15"/>
      <c r="AIK1651" s="15"/>
      <c r="AIL1651" s="15"/>
      <c r="AIM1651" s="15"/>
      <c r="AIN1651" s="15"/>
      <c r="AIO1651" s="15"/>
      <c r="AIP1651" s="15"/>
      <c r="AIQ1651" s="15"/>
      <c r="AIR1651" s="15"/>
      <c r="AIS1651" s="15"/>
      <c r="AIT1651" s="15"/>
      <c r="AIU1651" s="15"/>
      <c r="AIV1651" s="15"/>
      <c r="AIW1651" s="15"/>
      <c r="AIX1651" s="15"/>
      <c r="AIY1651" s="15"/>
      <c r="AIZ1651" s="15"/>
      <c r="AJA1651" s="15"/>
      <c r="AJB1651" s="15"/>
      <c r="AJC1651" s="15"/>
      <c r="AJD1651" s="15"/>
      <c r="AJE1651" s="15"/>
      <c r="AJF1651" s="15"/>
      <c r="AJG1651" s="15"/>
      <c r="AJH1651" s="15"/>
      <c r="AJI1651" s="15"/>
      <c r="AJJ1651" s="15"/>
      <c r="AJK1651" s="15"/>
      <c r="AJL1651" s="15"/>
      <c r="AJM1651" s="15"/>
      <c r="AJN1651" s="15"/>
      <c r="AJO1651" s="15"/>
      <c r="AJP1651" s="15"/>
      <c r="AJQ1651" s="15"/>
      <c r="AJR1651" s="15"/>
      <c r="AJS1651" s="15"/>
      <c r="AJT1651" s="15"/>
      <c r="AJU1651" s="15"/>
      <c r="AJV1651" s="15"/>
      <c r="AJW1651" s="15"/>
      <c r="AJX1651" s="15"/>
      <c r="AJY1651" s="15"/>
      <c r="AJZ1651" s="15"/>
      <c r="AKA1651" s="15"/>
      <c r="AKB1651" s="15"/>
      <c r="AKC1651" s="15"/>
      <c r="AKD1651" s="15"/>
      <c r="AKE1651" s="15"/>
      <c r="AKF1651" s="15"/>
      <c r="AKG1651" s="15"/>
      <c r="AKH1651" s="15"/>
      <c r="AKI1651" s="15"/>
      <c r="AKJ1651" s="15"/>
      <c r="AKK1651" s="15"/>
      <c r="AKL1651" s="15"/>
      <c r="AKM1651" s="15"/>
      <c r="AKN1651" s="15"/>
      <c r="AKO1651" s="15"/>
      <c r="AKP1651" s="15"/>
      <c r="AKQ1651" s="15"/>
      <c r="AKR1651" s="15"/>
      <c r="AKS1651" s="15"/>
      <c r="AKT1651" s="15"/>
      <c r="AKU1651" s="15"/>
      <c r="AKV1651" s="15"/>
      <c r="AKW1651" s="15"/>
      <c r="AKX1651" s="15"/>
      <c r="AKY1651" s="15"/>
      <c r="AKZ1651" s="15"/>
      <c r="ALA1651" s="15"/>
      <c r="ALB1651" s="15"/>
      <c r="ALC1651" s="15"/>
      <c r="ALD1651" s="15"/>
      <c r="ALE1651" s="15"/>
      <c r="ALF1651" s="15"/>
      <c r="ALG1651" s="15"/>
      <c r="ALH1651" s="15"/>
      <c r="ALI1651" s="15"/>
      <c r="ALJ1651" s="15"/>
      <c r="ALK1651" s="15"/>
      <c r="ALL1651" s="15"/>
      <c r="ALM1651" s="15"/>
      <c r="ALN1651" s="15"/>
      <c r="ALO1651" s="15"/>
      <c r="ALP1651" s="15"/>
      <c r="ALQ1651" s="15"/>
      <c r="ALR1651" s="15"/>
      <c r="ALS1651" s="15"/>
      <c r="ALT1651" s="15"/>
      <c r="ALU1651" s="15"/>
      <c r="ALV1651" s="15"/>
      <c r="ALW1651" s="15"/>
      <c r="ALX1651" s="15"/>
      <c r="ALY1651" s="15"/>
      <c r="ALZ1651" s="15"/>
      <c r="AMA1651" s="15"/>
      <c r="AMB1651" s="15"/>
      <c r="AMC1651" s="15"/>
      <c r="AMD1651" s="15"/>
      <c r="AME1651" s="15"/>
      <c r="AMF1651" s="15"/>
      <c r="AMG1651" s="15"/>
      <c r="AMH1651" s="15"/>
      <c r="AMI1651" s="15"/>
      <c r="AMJ1651" s="15"/>
      <c r="AMK1651" s="15"/>
      <c r="AML1651" s="15"/>
      <c r="AMM1651" s="15"/>
      <c r="AMN1651" s="15"/>
      <c r="AMO1651" s="15"/>
      <c r="AMP1651" s="15"/>
      <c r="AMQ1651" s="15"/>
      <c r="AMR1651" s="15"/>
      <c r="AMS1651" s="15"/>
      <c r="AMT1651" s="15"/>
      <c r="AMU1651" s="15"/>
      <c r="AMV1651" s="15"/>
      <c r="AMW1651" s="15"/>
      <c r="AMX1651" s="15"/>
      <c r="AMY1651" s="15"/>
      <c r="AMZ1651" s="15"/>
      <c r="ANA1651" s="15"/>
      <c r="ANB1651" s="15"/>
      <c r="ANC1651" s="15"/>
      <c r="AND1651" s="15"/>
      <c r="ANE1651" s="15"/>
      <c r="ANF1651" s="15"/>
      <c r="ANG1651" s="15"/>
      <c r="ANH1651" s="15"/>
      <c r="ANI1651" s="15"/>
      <c r="ANJ1651" s="15"/>
      <c r="ANK1651" s="15"/>
      <c r="ANL1651" s="15"/>
      <c r="ANM1651" s="15"/>
      <c r="ANN1651" s="15"/>
      <c r="ANO1651" s="15"/>
      <c r="ANP1651" s="15"/>
      <c r="ANQ1651" s="15"/>
      <c r="ANR1651" s="15"/>
      <c r="ANS1651" s="15"/>
      <c r="ANT1651" s="15"/>
      <c r="ANU1651" s="15"/>
      <c r="ANV1651" s="15"/>
      <c r="ANW1651" s="15"/>
      <c r="ANX1651" s="15"/>
      <c r="ANY1651" s="15"/>
      <c r="ANZ1651" s="15"/>
      <c r="AOA1651" s="15"/>
      <c r="AOB1651" s="15"/>
      <c r="AOC1651" s="15"/>
      <c r="AOD1651" s="15"/>
      <c r="AOE1651" s="15"/>
      <c r="AOF1651" s="15"/>
      <c r="AOG1651" s="15"/>
      <c r="AOH1651" s="15"/>
      <c r="AOI1651" s="15"/>
      <c r="AOJ1651" s="15"/>
      <c r="AOK1651" s="15"/>
      <c r="AOL1651" s="15"/>
      <c r="AOM1651" s="15"/>
      <c r="AON1651" s="15"/>
      <c r="AOO1651" s="15"/>
      <c r="AOP1651" s="15"/>
      <c r="AOQ1651" s="15"/>
      <c r="AOR1651" s="15"/>
      <c r="AOS1651" s="15"/>
      <c r="AOT1651" s="15"/>
      <c r="AOU1651" s="15"/>
      <c r="AOV1651" s="15"/>
      <c r="AOW1651" s="15"/>
      <c r="AOX1651" s="15"/>
      <c r="AOY1651" s="15"/>
      <c r="AOZ1651" s="15"/>
      <c r="APA1651" s="15"/>
      <c r="APB1651" s="15"/>
      <c r="APC1651" s="15"/>
      <c r="APD1651" s="15"/>
      <c r="APE1651" s="15"/>
      <c r="APF1651" s="15"/>
      <c r="APG1651" s="15"/>
      <c r="APH1651" s="15"/>
      <c r="API1651" s="15"/>
      <c r="APJ1651" s="15"/>
      <c r="APK1651" s="15"/>
      <c r="APL1651" s="15"/>
      <c r="APM1651" s="15"/>
      <c r="APN1651" s="15"/>
      <c r="APO1651" s="15"/>
      <c r="APP1651" s="15"/>
      <c r="APQ1651" s="15"/>
      <c r="APR1651" s="15"/>
      <c r="APS1651" s="15"/>
      <c r="APT1651" s="15"/>
      <c r="APU1651" s="15"/>
      <c r="APV1651" s="15"/>
      <c r="APW1651" s="15"/>
      <c r="APX1651" s="15"/>
      <c r="APY1651" s="15"/>
      <c r="APZ1651" s="15"/>
      <c r="AQA1651" s="15"/>
      <c r="AQB1651" s="15"/>
      <c r="AQC1651" s="15"/>
      <c r="AQD1651" s="15"/>
      <c r="AQE1651" s="15"/>
      <c r="AQF1651" s="15"/>
      <c r="AQG1651" s="15"/>
      <c r="AQH1651" s="15"/>
      <c r="AQI1651" s="15"/>
      <c r="AQJ1651" s="15"/>
      <c r="AQK1651" s="15"/>
      <c r="AQL1651" s="15"/>
      <c r="AQM1651" s="15"/>
      <c r="AQN1651" s="15"/>
      <c r="AQO1651" s="15"/>
      <c r="AQP1651" s="15"/>
      <c r="AQQ1651" s="15"/>
      <c r="AQR1651" s="15"/>
      <c r="AQS1651" s="15"/>
      <c r="AQT1651" s="15"/>
      <c r="AQU1651" s="15"/>
      <c r="AQV1651" s="15"/>
      <c r="AQW1651" s="15"/>
      <c r="AQX1651" s="15"/>
      <c r="AQY1651" s="15"/>
      <c r="AQZ1651" s="15"/>
      <c r="ARA1651" s="15"/>
      <c r="ARB1651" s="15"/>
      <c r="ARC1651" s="15"/>
      <c r="ARD1651" s="15"/>
      <c r="ARE1651" s="15"/>
      <c r="ARF1651" s="15"/>
      <c r="ARG1651" s="15"/>
      <c r="ARH1651" s="15"/>
      <c r="ARI1651" s="15"/>
      <c r="ARJ1651" s="15"/>
      <c r="ARK1651" s="15"/>
      <c r="ARL1651" s="15"/>
      <c r="ARM1651" s="15"/>
      <c r="ARN1651" s="15"/>
      <c r="ARO1651" s="15"/>
      <c r="ARP1651" s="15"/>
      <c r="ARQ1651" s="15"/>
      <c r="ARR1651" s="15"/>
      <c r="ARS1651" s="15"/>
      <c r="ART1651" s="15"/>
      <c r="ARU1651" s="15"/>
      <c r="ARV1651" s="15"/>
      <c r="ARW1651" s="15"/>
      <c r="ARX1651" s="15"/>
      <c r="ARY1651" s="15"/>
      <c r="ARZ1651" s="15"/>
      <c r="ASA1651" s="15"/>
      <c r="ASB1651" s="15"/>
      <c r="ASC1651" s="15"/>
      <c r="ASD1651" s="15"/>
      <c r="ASE1651" s="15"/>
      <c r="ASF1651" s="15"/>
      <c r="ASG1651" s="15"/>
      <c r="ASH1651" s="15"/>
      <c r="ASI1651" s="15"/>
      <c r="ASJ1651" s="15"/>
      <c r="ASK1651" s="15"/>
      <c r="ASL1651" s="15"/>
      <c r="ASM1651" s="15"/>
      <c r="ASN1651" s="15"/>
      <c r="ASO1651" s="15"/>
      <c r="ASP1651" s="15"/>
      <c r="ASQ1651" s="15"/>
      <c r="ASR1651" s="15"/>
      <c r="ASS1651" s="15"/>
      <c r="AST1651" s="15"/>
      <c r="ASU1651" s="15"/>
      <c r="ASV1651" s="15"/>
      <c r="ASW1651" s="15"/>
      <c r="ASX1651" s="15"/>
      <c r="ASY1651" s="15"/>
      <c r="ASZ1651" s="15"/>
      <c r="ATA1651" s="15"/>
      <c r="ATB1651" s="15"/>
      <c r="ATC1651" s="15"/>
      <c r="ATD1651" s="15"/>
      <c r="ATE1651" s="15"/>
      <c r="ATF1651" s="15"/>
      <c r="ATG1651" s="15"/>
      <c r="ATH1651" s="15"/>
      <c r="ATI1651" s="15"/>
      <c r="ATJ1651" s="15"/>
      <c r="ATK1651" s="15"/>
      <c r="ATL1651" s="15"/>
      <c r="ATM1651" s="15"/>
      <c r="ATN1651" s="15"/>
      <c r="ATO1651" s="15"/>
      <c r="ATP1651" s="15"/>
      <c r="ATQ1651" s="15"/>
      <c r="ATR1651" s="15"/>
      <c r="ATS1651" s="15"/>
      <c r="ATT1651" s="15"/>
      <c r="ATU1651" s="15"/>
      <c r="ATV1651" s="15"/>
      <c r="ATW1651" s="15"/>
      <c r="ATX1651" s="15"/>
      <c r="ATY1651" s="15"/>
      <c r="ATZ1651" s="15"/>
      <c r="AUA1651" s="15"/>
      <c r="AUB1651" s="15"/>
      <c r="AUC1651" s="15"/>
      <c r="AUD1651" s="15"/>
      <c r="AUE1651" s="15"/>
      <c r="AUF1651" s="15"/>
      <c r="AUG1651" s="15"/>
      <c r="AUH1651" s="15"/>
      <c r="AUI1651" s="15"/>
      <c r="AUJ1651" s="15"/>
      <c r="AUK1651" s="15"/>
      <c r="AUL1651" s="15"/>
      <c r="AUM1651" s="15"/>
      <c r="AUN1651" s="15"/>
      <c r="AUO1651" s="15"/>
      <c r="AUP1651" s="15"/>
      <c r="AUQ1651" s="15"/>
      <c r="AUR1651" s="15"/>
      <c r="AUS1651" s="15"/>
      <c r="AUT1651" s="15"/>
      <c r="AUU1651" s="15"/>
      <c r="AUV1651" s="15"/>
      <c r="AUW1651" s="15"/>
      <c r="AUX1651" s="15"/>
      <c r="AUY1651" s="15"/>
      <c r="AUZ1651" s="15"/>
      <c r="AVA1651" s="15"/>
      <c r="AVB1651" s="15"/>
      <c r="AVC1651" s="15"/>
      <c r="AVD1651" s="15"/>
      <c r="AVE1651" s="15"/>
      <c r="AVF1651" s="15"/>
      <c r="AVG1651" s="15"/>
      <c r="AVH1651" s="15"/>
      <c r="AVI1651" s="15"/>
      <c r="AVJ1651" s="15"/>
      <c r="AVK1651" s="15"/>
      <c r="AVL1651" s="15"/>
      <c r="AVM1651" s="15"/>
      <c r="AVN1651" s="15"/>
      <c r="AVO1651" s="15"/>
      <c r="AVP1651" s="15"/>
      <c r="AVQ1651" s="15"/>
      <c r="AVR1651" s="15"/>
      <c r="AVS1651" s="15"/>
      <c r="AVT1651" s="15"/>
      <c r="AVU1651" s="15"/>
      <c r="AVV1651" s="15"/>
      <c r="AVW1651" s="15"/>
      <c r="AVX1651" s="15"/>
      <c r="AVY1651" s="15"/>
      <c r="AVZ1651" s="15"/>
      <c r="AWA1651" s="15"/>
      <c r="AWB1651" s="15"/>
      <c r="AWC1651" s="15"/>
      <c r="AWD1651" s="15"/>
      <c r="AWE1651" s="15"/>
      <c r="AWF1651" s="15"/>
      <c r="AWG1651" s="15"/>
      <c r="AWH1651" s="15"/>
      <c r="AWI1651" s="15"/>
      <c r="AWJ1651" s="15"/>
      <c r="AWK1651" s="15"/>
      <c r="AWL1651" s="15"/>
      <c r="AWM1651" s="15"/>
      <c r="AWN1651" s="15"/>
      <c r="AWO1651" s="15"/>
      <c r="AWP1651" s="15"/>
      <c r="AWQ1651" s="15"/>
      <c r="AWR1651" s="15"/>
      <c r="AWS1651" s="15"/>
      <c r="AWT1651" s="15"/>
      <c r="AWU1651" s="15"/>
      <c r="AWV1651" s="15"/>
      <c r="AWW1651" s="15"/>
      <c r="AWX1651" s="15"/>
      <c r="AWY1651" s="15"/>
      <c r="AWZ1651" s="15"/>
      <c r="AXA1651" s="15"/>
      <c r="AXB1651" s="15"/>
      <c r="AXC1651" s="15"/>
      <c r="AXD1651" s="15"/>
      <c r="AXE1651" s="15"/>
      <c r="AXF1651" s="15"/>
      <c r="AXG1651" s="15"/>
      <c r="AXH1651" s="15"/>
      <c r="AXI1651" s="15"/>
      <c r="AXJ1651" s="15"/>
      <c r="AXK1651" s="15"/>
      <c r="AXL1651" s="15"/>
      <c r="AXM1651" s="15"/>
      <c r="AXN1651" s="15"/>
      <c r="AXO1651" s="15"/>
      <c r="AXP1651" s="15"/>
      <c r="AXQ1651" s="15"/>
      <c r="AXR1651" s="15"/>
      <c r="AXS1651" s="15"/>
      <c r="AXT1651" s="15"/>
      <c r="AXU1651" s="15"/>
      <c r="AXV1651" s="15"/>
      <c r="AXW1651" s="15"/>
      <c r="AXX1651" s="15"/>
      <c r="AXY1651" s="15"/>
      <c r="AXZ1651" s="15"/>
      <c r="AYA1651" s="15"/>
      <c r="AYB1651" s="15"/>
      <c r="AYC1651" s="15"/>
      <c r="AYD1651" s="15"/>
      <c r="AYE1651" s="15"/>
      <c r="AYF1651" s="15"/>
      <c r="AYG1651" s="15"/>
      <c r="AYH1651" s="15"/>
      <c r="AYI1651" s="15"/>
      <c r="AYJ1651" s="15"/>
      <c r="AYK1651" s="15"/>
      <c r="AYL1651" s="15"/>
      <c r="AYM1651" s="15"/>
      <c r="AYN1651" s="15"/>
      <c r="AYO1651" s="15"/>
      <c r="AYP1651" s="15"/>
      <c r="AYQ1651" s="15"/>
      <c r="AYR1651" s="15"/>
      <c r="AYS1651" s="15"/>
      <c r="AYT1651" s="15"/>
      <c r="AYU1651" s="15"/>
      <c r="AYV1651" s="15"/>
      <c r="AYW1651" s="15"/>
      <c r="AYX1651" s="15"/>
      <c r="AYY1651" s="15"/>
      <c r="AYZ1651" s="15"/>
      <c r="AZA1651" s="15"/>
      <c r="AZB1651" s="15"/>
      <c r="AZC1651" s="15"/>
      <c r="AZD1651" s="15"/>
      <c r="AZE1651" s="15"/>
      <c r="AZF1651" s="15"/>
      <c r="AZG1651" s="15"/>
      <c r="AZH1651" s="15"/>
      <c r="AZI1651" s="15"/>
      <c r="AZJ1651" s="15"/>
      <c r="AZK1651" s="15"/>
      <c r="AZL1651" s="15"/>
      <c r="AZM1651" s="15"/>
      <c r="AZN1651" s="15"/>
      <c r="AZO1651" s="15"/>
      <c r="AZP1651" s="15"/>
      <c r="AZQ1651" s="15"/>
      <c r="AZR1651" s="15"/>
      <c r="AZS1651" s="15"/>
      <c r="AZT1651" s="15"/>
      <c r="AZU1651" s="15"/>
      <c r="AZV1651" s="15"/>
      <c r="AZW1651" s="15"/>
      <c r="AZX1651" s="15"/>
      <c r="AZY1651" s="15"/>
      <c r="AZZ1651" s="15"/>
      <c r="BAA1651" s="15"/>
      <c r="BAB1651" s="15"/>
      <c r="BAC1651" s="15"/>
      <c r="BAD1651" s="15"/>
      <c r="BAE1651" s="15"/>
      <c r="BAF1651" s="15"/>
      <c r="BAG1651" s="15"/>
      <c r="BAH1651" s="15"/>
      <c r="BAI1651" s="15"/>
      <c r="BAJ1651" s="15"/>
      <c r="BAK1651" s="15"/>
      <c r="BAL1651" s="15"/>
      <c r="BAM1651" s="15"/>
      <c r="BAN1651" s="15"/>
      <c r="BAO1651" s="15"/>
      <c r="BAP1651" s="15"/>
      <c r="BAQ1651" s="15"/>
      <c r="BAR1651" s="15"/>
      <c r="BAS1651" s="15"/>
      <c r="BAT1651" s="15"/>
      <c r="BAU1651" s="15"/>
      <c r="BAV1651" s="15"/>
      <c r="BAW1651" s="15"/>
      <c r="BAX1651" s="15"/>
      <c r="BAY1651" s="15"/>
      <c r="BAZ1651" s="15"/>
      <c r="BBA1651" s="15"/>
      <c r="BBB1651" s="15"/>
      <c r="BBC1651" s="15"/>
      <c r="BBD1651" s="15"/>
      <c r="BBE1651" s="15"/>
      <c r="BBF1651" s="15"/>
      <c r="BBG1651" s="15"/>
      <c r="BBH1651" s="15"/>
      <c r="BBI1651" s="15"/>
      <c r="BBJ1651" s="15"/>
      <c r="BBK1651" s="15"/>
      <c r="BBL1651" s="15"/>
      <c r="BBM1651" s="15"/>
      <c r="BBN1651" s="15"/>
      <c r="BBO1651" s="15"/>
      <c r="BBP1651" s="15"/>
      <c r="BBQ1651" s="15"/>
      <c r="BBR1651" s="15"/>
      <c r="BBS1651" s="15"/>
      <c r="BBT1651" s="15"/>
      <c r="BBU1651" s="15"/>
      <c r="BBV1651" s="15"/>
      <c r="BBW1651" s="15"/>
      <c r="BBX1651" s="15"/>
      <c r="BBY1651" s="15"/>
      <c r="BBZ1651" s="15"/>
      <c r="BCA1651" s="15"/>
      <c r="BCB1651" s="15"/>
      <c r="BCC1651" s="15"/>
      <c r="BCD1651" s="15"/>
      <c r="BCE1651" s="15"/>
      <c r="BCF1651" s="15"/>
      <c r="BCG1651" s="15"/>
      <c r="BCH1651" s="15"/>
      <c r="BCI1651" s="15"/>
      <c r="BCJ1651" s="15"/>
      <c r="BCK1651" s="15"/>
      <c r="BCL1651" s="15"/>
      <c r="BCM1651" s="15"/>
      <c r="BCN1651" s="15"/>
      <c r="BCO1651" s="15"/>
      <c r="BCP1651" s="15"/>
      <c r="BCQ1651" s="15"/>
      <c r="BCR1651" s="15"/>
      <c r="BCS1651" s="15"/>
      <c r="BCT1651" s="15"/>
      <c r="BCU1651" s="15"/>
      <c r="BCV1651" s="15"/>
      <c r="BCW1651" s="15"/>
      <c r="BCX1651" s="15"/>
      <c r="BCY1651" s="15"/>
      <c r="BCZ1651" s="15"/>
      <c r="BDA1651" s="15"/>
      <c r="BDB1651" s="15"/>
      <c r="BDC1651" s="15"/>
      <c r="BDD1651" s="15"/>
      <c r="BDE1651" s="15"/>
      <c r="BDF1651" s="15"/>
      <c r="BDG1651" s="15"/>
      <c r="BDH1651" s="15"/>
      <c r="BDI1651" s="15"/>
      <c r="BDJ1651" s="15"/>
      <c r="BDK1651" s="15"/>
      <c r="BDL1651" s="15"/>
      <c r="BDM1651" s="15"/>
      <c r="BDN1651" s="15"/>
      <c r="BDO1651" s="15"/>
      <c r="BDP1651" s="15"/>
      <c r="BDQ1651" s="15"/>
      <c r="BDR1651" s="15"/>
      <c r="BDS1651" s="15"/>
      <c r="BDT1651" s="15"/>
      <c r="BDU1651" s="15"/>
      <c r="BDV1651" s="15"/>
      <c r="BDW1651" s="15"/>
      <c r="BDX1651" s="15"/>
      <c r="BDY1651" s="15"/>
      <c r="BDZ1651" s="15"/>
      <c r="BEA1651" s="15"/>
      <c r="BEB1651" s="15"/>
      <c r="BEC1651" s="15"/>
      <c r="BED1651" s="15"/>
      <c r="BEE1651" s="15"/>
      <c r="BEF1651" s="15"/>
      <c r="BEG1651" s="15"/>
      <c r="BEH1651" s="15"/>
      <c r="BEI1651" s="15"/>
      <c r="BEJ1651" s="15"/>
      <c r="BEK1651" s="15"/>
      <c r="BEL1651" s="15"/>
      <c r="BEM1651" s="15"/>
      <c r="BEN1651" s="15"/>
      <c r="BEO1651" s="15"/>
      <c r="BEP1651" s="15"/>
      <c r="BEQ1651" s="15"/>
      <c r="BER1651" s="15"/>
      <c r="BES1651" s="15"/>
      <c r="BET1651" s="15"/>
      <c r="BEU1651" s="15"/>
      <c r="BEV1651" s="15"/>
      <c r="BEW1651" s="15"/>
      <c r="BEX1651" s="15"/>
      <c r="BEY1651" s="15"/>
      <c r="BEZ1651" s="15"/>
      <c r="BFA1651" s="15"/>
      <c r="BFB1651" s="15"/>
      <c r="BFC1651" s="15"/>
      <c r="BFD1651" s="15"/>
      <c r="BFE1651" s="15"/>
      <c r="BFF1651" s="15"/>
      <c r="BFG1651" s="15"/>
      <c r="BFH1651" s="15"/>
      <c r="BFI1651" s="15"/>
      <c r="BFJ1651" s="15"/>
      <c r="BFK1651" s="15"/>
      <c r="BFL1651" s="15"/>
      <c r="BFM1651" s="15"/>
      <c r="BFN1651" s="15"/>
      <c r="BFO1651" s="15"/>
      <c r="BFP1651" s="15"/>
      <c r="BFQ1651" s="15"/>
      <c r="BFR1651" s="15"/>
      <c r="BFS1651" s="15"/>
      <c r="BFT1651" s="15"/>
      <c r="BFU1651" s="15"/>
      <c r="BFV1651" s="15"/>
      <c r="BFW1651" s="15"/>
      <c r="BFX1651" s="15"/>
      <c r="BFY1651" s="15"/>
      <c r="BFZ1651" s="15"/>
      <c r="BGA1651" s="15"/>
      <c r="BGB1651" s="15"/>
      <c r="BGC1651" s="15"/>
      <c r="BGD1651" s="15"/>
      <c r="BGE1651" s="15"/>
      <c r="BGF1651" s="15"/>
      <c r="BGG1651" s="15"/>
      <c r="BGH1651" s="15"/>
      <c r="BGI1651" s="15"/>
      <c r="BGJ1651" s="15"/>
      <c r="BGK1651" s="15"/>
      <c r="BGL1651" s="15"/>
      <c r="BGM1651" s="15"/>
      <c r="BGN1651" s="15"/>
      <c r="BGO1651" s="15"/>
      <c r="BGP1651" s="15"/>
      <c r="BGQ1651" s="15"/>
      <c r="BGR1651" s="15"/>
      <c r="BGS1651" s="15"/>
      <c r="BGT1651" s="15"/>
      <c r="BGU1651" s="15"/>
      <c r="BGV1651" s="15"/>
      <c r="BGW1651" s="15"/>
      <c r="BGX1651" s="15"/>
      <c r="BGY1651" s="15"/>
      <c r="BGZ1651" s="15"/>
      <c r="BHA1651" s="15"/>
      <c r="BHB1651" s="15"/>
      <c r="BHC1651" s="15"/>
      <c r="BHD1651" s="15"/>
      <c r="BHE1651" s="15"/>
      <c r="BHF1651" s="15"/>
      <c r="BHG1651" s="15"/>
      <c r="BHH1651" s="15"/>
      <c r="BHI1651" s="15"/>
      <c r="BHJ1651" s="15"/>
      <c r="BHK1651" s="15"/>
      <c r="BHL1651" s="15"/>
      <c r="BHM1651" s="15"/>
      <c r="BHN1651" s="15"/>
      <c r="BHO1651" s="15"/>
      <c r="BHP1651" s="15"/>
      <c r="BHQ1651" s="15"/>
      <c r="BHR1651" s="15"/>
      <c r="BHS1651" s="15"/>
      <c r="BHT1651" s="15"/>
      <c r="BHU1651" s="15"/>
      <c r="BHV1651" s="15"/>
      <c r="BHW1651" s="15"/>
      <c r="BHX1651" s="15"/>
      <c r="BHY1651" s="15"/>
      <c r="BHZ1651" s="15"/>
      <c r="BIA1651" s="15"/>
      <c r="BIB1651" s="15"/>
      <c r="BIC1651" s="15"/>
      <c r="BID1651" s="15"/>
      <c r="BIE1651" s="15"/>
      <c r="BIF1651" s="15"/>
      <c r="BIG1651" s="15"/>
      <c r="BIH1651" s="15"/>
      <c r="BII1651" s="15"/>
      <c r="BIJ1651" s="15"/>
      <c r="BIK1651" s="15"/>
      <c r="BIL1651" s="15"/>
      <c r="BIM1651" s="15"/>
      <c r="BIN1651" s="15"/>
      <c r="BIO1651" s="15"/>
      <c r="BIP1651" s="15"/>
      <c r="BIQ1651" s="15"/>
      <c r="BIR1651" s="15"/>
      <c r="BIS1651" s="15"/>
      <c r="BIT1651" s="15"/>
      <c r="BIU1651" s="15"/>
      <c r="BIV1651" s="15"/>
      <c r="BIW1651" s="15"/>
      <c r="BIX1651" s="15"/>
      <c r="BIY1651" s="15"/>
      <c r="BIZ1651" s="15"/>
      <c r="BJA1651" s="15"/>
      <c r="BJB1651" s="15"/>
      <c r="BJC1651" s="15"/>
      <c r="BJD1651" s="15"/>
      <c r="BJE1651" s="15"/>
      <c r="BJF1651" s="15"/>
      <c r="BJG1651" s="15"/>
      <c r="BJH1651" s="15"/>
      <c r="BJI1651" s="15"/>
      <c r="BJJ1651" s="15"/>
      <c r="BJK1651" s="15"/>
      <c r="BJL1651" s="15"/>
      <c r="BJM1651" s="15"/>
      <c r="BJN1651" s="15"/>
      <c r="BJO1651" s="15"/>
      <c r="BJP1651" s="15"/>
      <c r="BJQ1651" s="15"/>
      <c r="BJR1651" s="15"/>
      <c r="BJS1651" s="15"/>
      <c r="BJT1651" s="15"/>
      <c r="BJU1651" s="15"/>
      <c r="BJV1651" s="15"/>
      <c r="BJW1651" s="15"/>
      <c r="BJX1651" s="15"/>
      <c r="BJY1651" s="15"/>
      <c r="BJZ1651" s="15"/>
      <c r="BKA1651" s="15"/>
      <c r="BKB1651" s="15"/>
      <c r="BKC1651" s="15"/>
      <c r="BKD1651" s="15"/>
      <c r="BKE1651" s="15"/>
      <c r="BKF1651" s="15"/>
      <c r="BKG1651" s="15"/>
      <c r="BKH1651" s="15"/>
      <c r="BKI1651" s="15"/>
      <c r="BKJ1651" s="15"/>
      <c r="BKK1651" s="15"/>
      <c r="BKL1651" s="15"/>
      <c r="BKM1651" s="15"/>
      <c r="BKN1651" s="15"/>
      <c r="BKO1651" s="15"/>
      <c r="BKP1651" s="15"/>
      <c r="BKQ1651" s="15"/>
      <c r="BKR1651" s="15"/>
      <c r="BKS1651" s="15"/>
      <c r="BKT1651" s="15"/>
      <c r="BKU1651" s="15"/>
      <c r="BKV1651" s="15"/>
      <c r="BKW1651" s="15"/>
      <c r="BKX1651" s="15"/>
      <c r="BKY1651" s="15"/>
      <c r="BKZ1651" s="15"/>
      <c r="BLA1651" s="15"/>
      <c r="BLB1651" s="15"/>
      <c r="BLC1651" s="15"/>
      <c r="BLD1651" s="15"/>
      <c r="BLE1651" s="15"/>
      <c r="BLF1651" s="15"/>
      <c r="BLG1651" s="15"/>
      <c r="BLH1651" s="15"/>
      <c r="BLI1651" s="15"/>
      <c r="BLJ1651" s="15"/>
      <c r="BLK1651" s="15"/>
      <c r="BLL1651" s="15"/>
      <c r="BLM1651" s="15"/>
      <c r="BLN1651" s="15"/>
      <c r="BLO1651" s="15"/>
      <c r="BLP1651" s="15"/>
      <c r="BLQ1651" s="15"/>
      <c r="BLR1651" s="15"/>
      <c r="BLS1651" s="15"/>
      <c r="BLT1651" s="15"/>
      <c r="BLU1651" s="15"/>
      <c r="BLV1651" s="15"/>
      <c r="BLW1651" s="15"/>
      <c r="BLX1651" s="15"/>
      <c r="BLY1651" s="15"/>
      <c r="BLZ1651" s="15"/>
      <c r="BMA1651" s="15"/>
      <c r="BMB1651" s="15"/>
      <c r="BMC1651" s="15"/>
      <c r="BMD1651" s="15"/>
      <c r="BME1651" s="15"/>
      <c r="BMF1651" s="15"/>
      <c r="BMG1651" s="15"/>
      <c r="BMH1651" s="15"/>
      <c r="BMI1651" s="15"/>
      <c r="BMJ1651" s="15"/>
      <c r="BMK1651" s="15"/>
      <c r="BML1651" s="15"/>
      <c r="BMM1651" s="15"/>
      <c r="BMN1651" s="15"/>
      <c r="BMO1651" s="15"/>
      <c r="BMP1651" s="15"/>
      <c r="BMQ1651" s="15"/>
      <c r="BMR1651" s="15"/>
      <c r="BMS1651" s="15"/>
      <c r="BMT1651" s="15"/>
      <c r="BMU1651" s="15"/>
      <c r="BMV1651" s="15"/>
      <c r="BMW1651" s="15"/>
      <c r="BMX1651" s="15"/>
      <c r="BMY1651" s="15"/>
      <c r="BMZ1651" s="15"/>
      <c r="BNA1651" s="15"/>
      <c r="BNB1651" s="15"/>
      <c r="BNC1651" s="15"/>
      <c r="BND1651" s="15"/>
      <c r="BNE1651" s="15"/>
      <c r="BNF1651" s="15"/>
      <c r="BNG1651" s="15"/>
      <c r="BNH1651" s="15"/>
      <c r="BNI1651" s="15"/>
      <c r="BNJ1651" s="15"/>
      <c r="BNK1651" s="15"/>
      <c r="BNL1651" s="15"/>
      <c r="BNM1651" s="15"/>
      <c r="BNN1651" s="15"/>
      <c r="BNO1651" s="15"/>
      <c r="BNP1651" s="15"/>
      <c r="BNQ1651" s="15"/>
      <c r="BNR1651" s="15"/>
      <c r="BNS1651" s="15"/>
      <c r="BNT1651" s="15"/>
      <c r="BNU1651" s="15"/>
      <c r="BNV1651" s="15"/>
      <c r="BNW1651" s="15"/>
      <c r="BNX1651" s="15"/>
      <c r="BNY1651" s="15"/>
      <c r="BNZ1651" s="15"/>
      <c r="BOA1651" s="15"/>
      <c r="BOB1651" s="15"/>
      <c r="BOC1651" s="15"/>
      <c r="BOD1651" s="15"/>
      <c r="BOE1651" s="15"/>
      <c r="BOF1651" s="15"/>
      <c r="BOG1651" s="15"/>
      <c r="BOH1651" s="15"/>
      <c r="BOI1651" s="15"/>
      <c r="BOJ1651" s="15"/>
      <c r="BOK1651" s="15"/>
      <c r="BOL1651" s="15"/>
      <c r="BOM1651" s="15"/>
      <c r="BON1651" s="15"/>
      <c r="BOO1651" s="15"/>
      <c r="BOP1651" s="15"/>
      <c r="BOQ1651" s="15"/>
      <c r="BOR1651" s="15"/>
      <c r="BOS1651" s="15"/>
      <c r="BOT1651" s="15"/>
      <c r="BOU1651" s="15"/>
      <c r="BOV1651" s="15"/>
      <c r="BOW1651" s="15"/>
      <c r="BOX1651" s="15"/>
      <c r="BOY1651" s="15"/>
      <c r="BOZ1651" s="15"/>
      <c r="BPA1651" s="15"/>
      <c r="BPB1651" s="15"/>
      <c r="BPC1651" s="15"/>
      <c r="BPD1651" s="15"/>
      <c r="BPE1651" s="15"/>
      <c r="BPF1651" s="15"/>
      <c r="BPG1651" s="15"/>
      <c r="BPH1651" s="15"/>
      <c r="BPI1651" s="15"/>
      <c r="BPJ1651" s="15"/>
      <c r="BPK1651" s="15"/>
      <c r="BPL1651" s="15"/>
      <c r="BPM1651" s="15"/>
      <c r="BPN1651" s="15"/>
      <c r="BPO1651" s="15"/>
      <c r="BPP1651" s="15"/>
      <c r="BPQ1651" s="15"/>
      <c r="BPR1651" s="15"/>
      <c r="BPS1651" s="15"/>
      <c r="BPT1651" s="15"/>
      <c r="BPU1651" s="15"/>
      <c r="BPV1651" s="15"/>
      <c r="BPW1651" s="15"/>
      <c r="BPX1651" s="15"/>
      <c r="BPY1651" s="15"/>
      <c r="BPZ1651" s="15"/>
      <c r="BQA1651" s="15"/>
      <c r="BQB1651" s="15"/>
      <c r="BQC1651" s="15"/>
      <c r="BQD1651" s="15"/>
      <c r="BQE1651" s="15"/>
      <c r="BQF1651" s="15"/>
      <c r="BQG1651" s="15"/>
      <c r="BQH1651" s="15"/>
      <c r="BQI1651" s="15"/>
      <c r="BQJ1651" s="15"/>
      <c r="BQK1651" s="15"/>
      <c r="BQL1651" s="15"/>
      <c r="BQM1651" s="15"/>
      <c r="BQN1651" s="15"/>
      <c r="BQO1651" s="15"/>
      <c r="BQP1651" s="15"/>
      <c r="BQQ1651" s="15"/>
      <c r="BQR1651" s="15"/>
      <c r="BQS1651" s="15"/>
      <c r="BQT1651" s="15"/>
      <c r="BQU1651" s="15"/>
      <c r="BQV1651" s="15"/>
      <c r="BQW1651" s="15"/>
      <c r="BQX1651" s="15"/>
      <c r="BQY1651" s="15"/>
      <c r="BQZ1651" s="15"/>
      <c r="BRA1651" s="15"/>
      <c r="BRB1651" s="15"/>
      <c r="BRC1651" s="15"/>
      <c r="BRD1651" s="15"/>
      <c r="BRE1651" s="15"/>
      <c r="BRF1651" s="15"/>
      <c r="BRG1651" s="15"/>
      <c r="BRH1651" s="15"/>
      <c r="BRI1651" s="15"/>
      <c r="BRJ1651" s="15"/>
      <c r="BRK1651" s="15"/>
      <c r="BRL1651" s="15"/>
      <c r="BRM1651" s="15"/>
      <c r="BRN1651" s="15"/>
      <c r="BRO1651" s="15"/>
      <c r="BRP1651" s="15"/>
      <c r="BRQ1651" s="15"/>
      <c r="BRR1651" s="15"/>
      <c r="BRS1651" s="15"/>
      <c r="BRT1651" s="15"/>
      <c r="BRU1651" s="15"/>
      <c r="BRV1651" s="15"/>
      <c r="BRW1651" s="15"/>
      <c r="BRX1651" s="15"/>
      <c r="BRY1651" s="15"/>
      <c r="BRZ1651" s="15"/>
      <c r="BSA1651" s="15"/>
      <c r="BSB1651" s="15"/>
      <c r="BSC1651" s="15"/>
      <c r="BSD1651" s="15"/>
      <c r="BSE1651" s="15"/>
      <c r="BSF1651" s="15"/>
      <c r="BSG1651" s="15"/>
      <c r="BSH1651" s="15"/>
      <c r="BSI1651" s="15"/>
      <c r="BSJ1651" s="15"/>
      <c r="BSK1651" s="15"/>
      <c r="BSL1651" s="15"/>
      <c r="BSM1651" s="15"/>
      <c r="BSN1651" s="15"/>
      <c r="BSO1651" s="15"/>
      <c r="BSP1651" s="15"/>
      <c r="BSQ1651" s="15"/>
      <c r="BSR1651" s="15"/>
      <c r="BSS1651" s="15"/>
      <c r="BST1651" s="15"/>
      <c r="BSU1651" s="15"/>
      <c r="BSV1651" s="15"/>
      <c r="BSW1651" s="15"/>
      <c r="BSX1651" s="15"/>
      <c r="BSY1651" s="15"/>
      <c r="BSZ1651" s="15"/>
      <c r="BTA1651" s="15"/>
      <c r="BTB1651" s="15"/>
      <c r="BTC1651" s="15"/>
      <c r="BTD1651" s="15"/>
      <c r="BTE1651" s="15"/>
      <c r="BTF1651" s="15"/>
      <c r="BTG1651" s="15"/>
      <c r="BTH1651" s="15"/>
      <c r="BTI1651" s="15"/>
      <c r="BTJ1651" s="15"/>
      <c r="BTK1651" s="15"/>
      <c r="BTL1651" s="15"/>
      <c r="BTM1651" s="15"/>
      <c r="BTN1651" s="15"/>
      <c r="BTO1651" s="15"/>
      <c r="BTP1651" s="15"/>
      <c r="BTQ1651" s="15"/>
      <c r="BTR1651" s="15"/>
      <c r="BTS1651" s="15"/>
      <c r="BTT1651" s="15"/>
      <c r="BTU1651" s="15"/>
      <c r="BTV1651" s="15"/>
      <c r="BTW1651" s="15"/>
      <c r="BTX1651" s="15"/>
      <c r="BTY1651" s="15"/>
      <c r="BTZ1651" s="15"/>
      <c r="BUA1651" s="15"/>
      <c r="BUB1651" s="15"/>
      <c r="BUC1651" s="15"/>
      <c r="BUD1651" s="15"/>
      <c r="BUE1651" s="15"/>
      <c r="BUF1651" s="15"/>
      <c r="BUG1651" s="15"/>
      <c r="BUH1651" s="15"/>
      <c r="BUI1651" s="15"/>
      <c r="BUJ1651" s="15"/>
      <c r="BUK1651" s="15"/>
      <c r="BUL1651" s="15"/>
      <c r="BUM1651" s="15"/>
      <c r="BUN1651" s="15"/>
      <c r="BUO1651" s="15"/>
      <c r="BUP1651" s="15"/>
      <c r="BUQ1651" s="15"/>
      <c r="BUR1651" s="15"/>
      <c r="BUS1651" s="15"/>
      <c r="BUT1651" s="15"/>
      <c r="BUU1651" s="15"/>
      <c r="BUV1651" s="15"/>
      <c r="BUW1651" s="15"/>
      <c r="BUX1651" s="15"/>
      <c r="BUY1651" s="15"/>
      <c r="BUZ1651" s="15"/>
      <c r="BVA1651" s="15"/>
      <c r="BVB1651" s="15"/>
      <c r="BVC1651" s="15"/>
      <c r="BVD1651" s="15"/>
      <c r="BVE1651" s="15"/>
      <c r="BVF1651" s="15"/>
      <c r="BVG1651" s="15"/>
      <c r="BVH1651" s="15"/>
      <c r="BVI1651" s="15"/>
      <c r="BVJ1651" s="15"/>
      <c r="BVK1651" s="15"/>
      <c r="BVL1651" s="15"/>
      <c r="BVM1651" s="15"/>
      <c r="BVN1651" s="15"/>
      <c r="BVO1651" s="15"/>
      <c r="BVP1651" s="15"/>
      <c r="BVQ1651" s="15"/>
      <c r="BVR1651" s="15"/>
      <c r="BVS1651" s="15"/>
      <c r="BVT1651" s="15"/>
      <c r="BVU1651" s="15"/>
      <c r="BVV1651" s="15"/>
      <c r="BVW1651" s="15"/>
      <c r="BVX1651" s="15"/>
      <c r="BVY1651" s="15"/>
      <c r="BVZ1651" s="15"/>
      <c r="BWA1651" s="15"/>
      <c r="BWB1651" s="15"/>
      <c r="BWC1651" s="15"/>
      <c r="BWD1651" s="15"/>
      <c r="BWE1651" s="15"/>
      <c r="BWF1651" s="15"/>
      <c r="BWG1651" s="15"/>
      <c r="BWH1651" s="15"/>
      <c r="BWI1651" s="15"/>
      <c r="BWJ1651" s="15"/>
      <c r="BWK1651" s="15"/>
      <c r="BWL1651" s="15"/>
      <c r="BWM1651" s="15"/>
      <c r="BWN1651" s="15"/>
      <c r="BWO1651" s="15"/>
      <c r="BWP1651" s="15"/>
      <c r="BWQ1651" s="15"/>
      <c r="BWR1651" s="15"/>
      <c r="BWS1651" s="15"/>
      <c r="BWT1651" s="15"/>
      <c r="BWU1651" s="15"/>
      <c r="BWV1651" s="15"/>
      <c r="BWW1651" s="15"/>
      <c r="BWX1651" s="15"/>
      <c r="BWY1651" s="15"/>
      <c r="BWZ1651" s="15"/>
      <c r="BXA1651" s="15"/>
      <c r="BXB1651" s="15"/>
      <c r="BXC1651" s="15"/>
      <c r="BXD1651" s="15"/>
      <c r="BXE1651" s="15"/>
      <c r="BXF1651" s="15"/>
      <c r="BXG1651" s="15"/>
      <c r="BXH1651" s="15"/>
      <c r="BXI1651" s="15"/>
      <c r="BXJ1651" s="15"/>
      <c r="BXK1651" s="15"/>
      <c r="BXL1651" s="15"/>
      <c r="BXM1651" s="15"/>
      <c r="BXN1651" s="15"/>
      <c r="BXO1651" s="15"/>
      <c r="BXP1651" s="15"/>
      <c r="BXQ1651" s="15"/>
      <c r="BXR1651" s="15"/>
      <c r="BXS1651" s="15"/>
      <c r="BXT1651" s="15"/>
      <c r="BXU1651" s="15"/>
      <c r="BXV1651" s="15"/>
      <c r="BXW1651" s="15"/>
      <c r="BXX1651" s="15"/>
      <c r="BXY1651" s="15"/>
      <c r="BXZ1651" s="15"/>
      <c r="BYA1651" s="15"/>
      <c r="BYB1651" s="15"/>
      <c r="BYC1651" s="15"/>
      <c r="BYD1651" s="15"/>
      <c r="BYE1651" s="15"/>
      <c r="BYF1651" s="15"/>
      <c r="BYG1651" s="15"/>
      <c r="BYH1651" s="15"/>
      <c r="BYI1651" s="15"/>
      <c r="BYJ1651" s="15"/>
      <c r="BYK1651" s="15"/>
      <c r="BYL1651" s="15"/>
      <c r="BYM1651" s="15"/>
      <c r="BYN1651" s="15"/>
      <c r="BYO1651" s="15"/>
      <c r="BYP1651" s="15"/>
      <c r="BYQ1651" s="15"/>
      <c r="BYR1651" s="15"/>
      <c r="BYS1651" s="15"/>
      <c r="BYT1651" s="15"/>
      <c r="BYU1651" s="15"/>
      <c r="BYV1651" s="15"/>
      <c r="BYW1651" s="15"/>
      <c r="BYX1651" s="15"/>
      <c r="BYY1651" s="15"/>
      <c r="BYZ1651" s="15"/>
      <c r="BZA1651" s="15"/>
      <c r="BZB1651" s="15"/>
      <c r="BZC1651" s="15"/>
      <c r="BZD1651" s="15"/>
      <c r="BZE1651" s="15"/>
      <c r="BZF1651" s="15"/>
      <c r="BZG1651" s="15"/>
      <c r="BZH1651" s="15"/>
      <c r="BZI1651" s="15"/>
      <c r="BZJ1651" s="15"/>
      <c r="BZK1651" s="15"/>
      <c r="BZL1651" s="15"/>
      <c r="BZM1651" s="15"/>
      <c r="BZN1651" s="15"/>
      <c r="BZO1651" s="15"/>
      <c r="BZP1651" s="15"/>
      <c r="BZQ1651" s="15"/>
      <c r="BZR1651" s="15"/>
      <c r="BZS1651" s="15"/>
      <c r="BZT1651" s="15"/>
      <c r="BZU1651" s="15"/>
      <c r="BZV1651" s="15"/>
      <c r="BZW1651" s="15"/>
      <c r="BZX1651" s="15"/>
      <c r="BZY1651" s="15"/>
      <c r="BZZ1651" s="15"/>
      <c r="CAA1651" s="15"/>
      <c r="CAB1651" s="15"/>
      <c r="CAC1651" s="15"/>
      <c r="CAD1651" s="15"/>
      <c r="CAE1651" s="15"/>
      <c r="CAF1651" s="15"/>
      <c r="CAG1651" s="15"/>
      <c r="CAH1651" s="15"/>
      <c r="CAI1651" s="15"/>
      <c r="CAJ1651" s="15"/>
      <c r="CAK1651" s="15"/>
      <c r="CAL1651" s="15"/>
      <c r="CAM1651" s="15"/>
      <c r="CAN1651" s="15"/>
      <c r="CAO1651" s="15"/>
      <c r="CAP1651" s="15"/>
      <c r="CAQ1651" s="15"/>
      <c r="CAR1651" s="15"/>
      <c r="CAS1651" s="15"/>
      <c r="CAT1651" s="15"/>
      <c r="CAU1651" s="15"/>
      <c r="CAV1651" s="15"/>
      <c r="CAW1651" s="15"/>
      <c r="CAX1651" s="15"/>
      <c r="CAY1651" s="15"/>
      <c r="CAZ1651" s="15"/>
      <c r="CBA1651" s="15"/>
      <c r="CBB1651" s="15"/>
      <c r="CBC1651" s="15"/>
      <c r="CBD1651" s="15"/>
      <c r="CBE1651" s="15"/>
      <c r="CBF1651" s="15"/>
      <c r="CBG1651" s="15"/>
      <c r="CBH1651" s="15"/>
      <c r="CBI1651" s="15"/>
      <c r="CBJ1651" s="15"/>
      <c r="CBK1651" s="15"/>
      <c r="CBL1651" s="15"/>
      <c r="CBM1651" s="15"/>
      <c r="CBN1651" s="15"/>
      <c r="CBO1651" s="15"/>
      <c r="CBP1651" s="15"/>
      <c r="CBQ1651" s="15"/>
      <c r="CBR1651" s="15"/>
      <c r="CBS1651" s="15"/>
      <c r="CBT1651" s="15"/>
      <c r="CBU1651" s="15"/>
      <c r="CBV1651" s="15"/>
      <c r="CBW1651" s="15"/>
      <c r="CBX1651" s="15"/>
      <c r="CBY1651" s="15"/>
      <c r="CBZ1651" s="15"/>
      <c r="CCA1651" s="15"/>
      <c r="CCB1651" s="15"/>
      <c r="CCC1651" s="15"/>
      <c r="CCD1651" s="15"/>
      <c r="CCE1651" s="15"/>
      <c r="CCF1651" s="15"/>
      <c r="CCG1651" s="15"/>
      <c r="CCH1651" s="15"/>
      <c r="CCI1651" s="15"/>
      <c r="CCJ1651" s="15"/>
      <c r="CCK1651" s="15"/>
      <c r="CCL1651" s="15"/>
      <c r="CCM1651" s="15"/>
      <c r="CCN1651" s="15"/>
      <c r="CCO1651" s="15"/>
      <c r="CCP1651" s="15"/>
      <c r="CCQ1651" s="15"/>
      <c r="CCR1651" s="15"/>
      <c r="CCS1651" s="15"/>
      <c r="CCT1651" s="15"/>
      <c r="CCU1651" s="15"/>
      <c r="CCV1651" s="15"/>
      <c r="CCW1651" s="15"/>
      <c r="CCX1651" s="15"/>
      <c r="CCY1651" s="15"/>
      <c r="CCZ1651" s="15"/>
      <c r="CDA1651" s="15"/>
      <c r="CDB1651" s="15"/>
      <c r="CDC1651" s="15"/>
      <c r="CDD1651" s="15"/>
      <c r="CDE1651" s="15"/>
      <c r="CDF1651" s="15"/>
      <c r="CDG1651" s="15"/>
      <c r="CDH1651" s="15"/>
      <c r="CDI1651" s="15"/>
      <c r="CDJ1651" s="15"/>
      <c r="CDK1651" s="15"/>
      <c r="CDL1651" s="15"/>
      <c r="CDM1651" s="15"/>
      <c r="CDN1651" s="15"/>
      <c r="CDO1651" s="15"/>
      <c r="CDP1651" s="15"/>
      <c r="CDQ1651" s="15"/>
      <c r="CDR1651" s="15"/>
      <c r="CDS1651" s="15"/>
      <c r="CDT1651" s="15"/>
      <c r="CDU1651" s="15"/>
      <c r="CDV1651" s="15"/>
      <c r="CDW1651" s="15"/>
      <c r="CDX1651" s="15"/>
      <c r="CDY1651" s="15"/>
      <c r="CDZ1651" s="15"/>
      <c r="CEA1651" s="15"/>
      <c r="CEB1651" s="15"/>
      <c r="CEC1651" s="15"/>
      <c r="CED1651" s="15"/>
      <c r="CEE1651" s="15"/>
      <c r="CEF1651" s="15"/>
      <c r="CEG1651" s="15"/>
      <c r="CEH1651" s="15"/>
      <c r="CEI1651" s="15"/>
      <c r="CEJ1651" s="15"/>
      <c r="CEK1651" s="15"/>
      <c r="CEL1651" s="15"/>
      <c r="CEM1651" s="15"/>
      <c r="CEN1651" s="15"/>
      <c r="CEO1651" s="15"/>
      <c r="CEP1651" s="15"/>
      <c r="CEQ1651" s="15"/>
      <c r="CER1651" s="15"/>
      <c r="CES1651" s="15"/>
      <c r="CET1651" s="15"/>
      <c r="CEU1651" s="15"/>
      <c r="CEV1651" s="15"/>
      <c r="CEW1651" s="15"/>
      <c r="CEX1651" s="15"/>
      <c r="CEY1651" s="15"/>
      <c r="CEZ1651" s="15"/>
      <c r="CFA1651" s="15"/>
      <c r="CFB1651" s="15"/>
      <c r="CFC1651" s="15"/>
      <c r="CFD1651" s="15"/>
      <c r="CFE1651" s="15"/>
      <c r="CFF1651" s="15"/>
      <c r="CFG1651" s="15"/>
      <c r="CFH1651" s="15"/>
      <c r="CFI1651" s="15"/>
      <c r="CFJ1651" s="15"/>
      <c r="CFK1651" s="15"/>
      <c r="CFL1651" s="15"/>
      <c r="CFM1651" s="15"/>
      <c r="CFN1651" s="15"/>
      <c r="CFO1651" s="15"/>
      <c r="CFP1651" s="15"/>
      <c r="CFQ1651" s="15"/>
      <c r="CFR1651" s="15"/>
      <c r="CFS1651" s="15"/>
      <c r="CFT1651" s="15"/>
      <c r="CFU1651" s="15"/>
      <c r="CFV1651" s="15"/>
      <c r="CFW1651" s="15"/>
      <c r="CFX1651" s="15"/>
      <c r="CFY1651" s="15"/>
      <c r="CFZ1651" s="15"/>
      <c r="CGA1651" s="15"/>
      <c r="CGB1651" s="15"/>
      <c r="CGC1651" s="15"/>
      <c r="CGD1651" s="15"/>
      <c r="CGE1651" s="15"/>
      <c r="CGF1651" s="15"/>
      <c r="CGG1651" s="15"/>
      <c r="CGH1651" s="15"/>
      <c r="CGI1651" s="15"/>
      <c r="CGJ1651" s="15"/>
      <c r="CGK1651" s="15"/>
      <c r="CGL1651" s="15"/>
      <c r="CGM1651" s="15"/>
      <c r="CGN1651" s="15"/>
      <c r="CGO1651" s="15"/>
      <c r="CGP1651" s="15"/>
      <c r="CGQ1651" s="15"/>
      <c r="CGR1651" s="15"/>
      <c r="CGS1651" s="15"/>
      <c r="CGT1651" s="15"/>
      <c r="CGU1651" s="15"/>
      <c r="CGV1651" s="15"/>
      <c r="CGW1651" s="15"/>
      <c r="CGX1651" s="15"/>
      <c r="CGY1651" s="15"/>
      <c r="CGZ1651" s="15"/>
      <c r="CHA1651" s="15"/>
      <c r="CHB1651" s="15"/>
      <c r="CHC1651" s="15"/>
      <c r="CHD1651" s="15"/>
      <c r="CHE1651" s="15"/>
      <c r="CHF1651" s="15"/>
      <c r="CHG1651" s="15"/>
      <c r="CHH1651" s="15"/>
      <c r="CHI1651" s="15"/>
      <c r="CHJ1651" s="15"/>
      <c r="CHK1651" s="15"/>
      <c r="CHL1651" s="15"/>
      <c r="CHM1651" s="15"/>
      <c r="CHN1651" s="15"/>
      <c r="CHO1651" s="15"/>
      <c r="CHP1651" s="15"/>
      <c r="CHQ1651" s="15"/>
      <c r="CHR1651" s="15"/>
      <c r="CHS1651" s="15"/>
      <c r="CHT1651" s="15"/>
      <c r="CHU1651" s="15"/>
      <c r="CHV1651" s="15"/>
      <c r="CHW1651" s="15"/>
      <c r="CHX1651" s="15"/>
      <c r="CHY1651" s="15"/>
      <c r="CHZ1651" s="15"/>
      <c r="CIA1651" s="15"/>
      <c r="CIB1651" s="15"/>
      <c r="CIC1651" s="15"/>
      <c r="CID1651" s="15"/>
      <c r="CIE1651" s="15"/>
      <c r="CIF1651" s="15"/>
      <c r="CIG1651" s="15"/>
      <c r="CIH1651" s="15"/>
      <c r="CII1651" s="15"/>
      <c r="CIJ1651" s="15"/>
      <c r="CIK1651" s="15"/>
      <c r="CIL1651" s="15"/>
      <c r="CIM1651" s="15"/>
      <c r="CIN1651" s="15"/>
      <c r="CIO1651" s="15"/>
      <c r="CIP1651" s="15"/>
      <c r="CIQ1651" s="15"/>
      <c r="CIR1651" s="15"/>
      <c r="CIS1651" s="15"/>
      <c r="CIT1651" s="15"/>
      <c r="CIU1651" s="15"/>
      <c r="CIV1651" s="15"/>
      <c r="CIW1651" s="15"/>
      <c r="CIX1651" s="15"/>
      <c r="CIY1651" s="15"/>
      <c r="CIZ1651" s="15"/>
      <c r="CJA1651" s="15"/>
      <c r="CJB1651" s="15"/>
      <c r="CJC1651" s="15"/>
      <c r="CJD1651" s="15"/>
      <c r="CJE1651" s="15"/>
      <c r="CJF1651" s="15"/>
      <c r="CJG1651" s="15"/>
      <c r="CJH1651" s="15"/>
      <c r="CJI1651" s="15"/>
      <c r="CJJ1651" s="15"/>
      <c r="CJK1651" s="15"/>
      <c r="CJL1651" s="15"/>
      <c r="CJM1651" s="15"/>
      <c r="CJN1651" s="15"/>
      <c r="CJO1651" s="15"/>
      <c r="CJP1651" s="15"/>
      <c r="CJQ1651" s="15"/>
      <c r="CJR1651" s="15"/>
      <c r="CJS1651" s="15"/>
      <c r="CJT1651" s="15"/>
      <c r="CJU1651" s="15"/>
      <c r="CJV1651" s="15"/>
      <c r="CJW1651" s="15"/>
      <c r="CJX1651" s="15"/>
      <c r="CJY1651" s="15"/>
      <c r="CJZ1651" s="15"/>
      <c r="CKA1651" s="15"/>
      <c r="CKB1651" s="15"/>
      <c r="CKC1651" s="15"/>
      <c r="CKD1651" s="15"/>
      <c r="CKE1651" s="15"/>
      <c r="CKF1651" s="15"/>
      <c r="CKG1651" s="15"/>
      <c r="CKH1651" s="15"/>
      <c r="CKI1651" s="15"/>
      <c r="CKJ1651" s="15"/>
      <c r="CKK1651" s="15"/>
      <c r="CKL1651" s="15"/>
      <c r="CKM1651" s="15"/>
      <c r="CKN1651" s="15"/>
      <c r="CKO1651" s="15"/>
      <c r="CKP1651" s="15"/>
      <c r="CKQ1651" s="15"/>
      <c r="CKR1651" s="15"/>
      <c r="CKS1651" s="15"/>
      <c r="CKT1651" s="15"/>
      <c r="CKU1651" s="15"/>
      <c r="CKV1651" s="15"/>
      <c r="CKW1651" s="15"/>
      <c r="CKX1651" s="15"/>
      <c r="CKY1651" s="15"/>
      <c r="CKZ1651" s="15"/>
      <c r="CLA1651" s="15"/>
      <c r="CLB1651" s="15"/>
      <c r="CLC1651" s="15"/>
      <c r="CLD1651" s="15"/>
      <c r="CLE1651" s="15"/>
      <c r="CLF1651" s="15"/>
      <c r="CLG1651" s="15"/>
      <c r="CLH1651" s="15"/>
      <c r="CLI1651" s="15"/>
      <c r="CLJ1651" s="15"/>
      <c r="CLK1651" s="15"/>
      <c r="CLL1651" s="15"/>
      <c r="CLM1651" s="15"/>
      <c r="CLN1651" s="15"/>
      <c r="CLO1651" s="15"/>
      <c r="CLP1651" s="15"/>
      <c r="CLQ1651" s="15"/>
      <c r="CLR1651" s="15"/>
      <c r="CLS1651" s="15"/>
      <c r="CLT1651" s="15"/>
      <c r="CLU1651" s="15"/>
      <c r="CLV1651" s="15"/>
      <c r="CLW1651" s="15"/>
      <c r="CLX1651" s="15"/>
      <c r="CLY1651" s="15"/>
      <c r="CLZ1651" s="15"/>
      <c r="CMA1651" s="15"/>
      <c r="CMB1651" s="15"/>
      <c r="CMC1651" s="15"/>
      <c r="CMD1651" s="15"/>
      <c r="CME1651" s="15"/>
      <c r="CMF1651" s="15"/>
      <c r="CMG1651" s="15"/>
      <c r="CMH1651" s="15"/>
      <c r="CMI1651" s="15"/>
      <c r="CMJ1651" s="15"/>
      <c r="CMK1651" s="15"/>
      <c r="CML1651" s="15"/>
      <c r="CMM1651" s="15"/>
      <c r="CMN1651" s="15"/>
      <c r="CMO1651" s="15"/>
      <c r="CMP1651" s="15"/>
      <c r="CMQ1651" s="15"/>
      <c r="CMR1651" s="15"/>
      <c r="CMS1651" s="15"/>
      <c r="CMT1651" s="15"/>
      <c r="CMU1651" s="15"/>
      <c r="CMV1651" s="15"/>
      <c r="CMW1651" s="15"/>
      <c r="CMX1651" s="15"/>
      <c r="CMY1651" s="15"/>
      <c r="CMZ1651" s="15"/>
      <c r="CNA1651" s="15"/>
      <c r="CNB1651" s="15"/>
      <c r="CNC1651" s="15"/>
      <c r="CND1651" s="15"/>
      <c r="CNE1651" s="15"/>
      <c r="CNF1651" s="15"/>
      <c r="CNG1651" s="15"/>
      <c r="CNH1651" s="15"/>
      <c r="CNI1651" s="15"/>
      <c r="CNJ1651" s="15"/>
      <c r="CNK1651" s="15"/>
      <c r="CNL1651" s="15"/>
      <c r="CNM1651" s="15"/>
      <c r="CNN1651" s="15"/>
      <c r="CNO1651" s="15"/>
      <c r="CNP1651" s="15"/>
      <c r="CNQ1651" s="15"/>
      <c r="CNR1651" s="15"/>
      <c r="CNS1651" s="15"/>
      <c r="CNT1651" s="15"/>
      <c r="CNU1651" s="15"/>
      <c r="CNV1651" s="15"/>
      <c r="CNW1651" s="15"/>
      <c r="CNX1651" s="15"/>
      <c r="CNY1651" s="15"/>
      <c r="CNZ1651" s="15"/>
      <c r="COA1651" s="15"/>
      <c r="COB1651" s="15"/>
      <c r="COC1651" s="15"/>
      <c r="COD1651" s="15"/>
      <c r="COE1651" s="15"/>
      <c r="COF1651" s="15"/>
      <c r="COG1651" s="15"/>
      <c r="COH1651" s="15"/>
      <c r="COI1651" s="15"/>
      <c r="COJ1651" s="15"/>
      <c r="COK1651" s="15"/>
      <c r="COL1651" s="15"/>
      <c r="COM1651" s="15"/>
      <c r="CON1651" s="15"/>
      <c r="COO1651" s="15"/>
      <c r="COP1651" s="15"/>
      <c r="COQ1651" s="15"/>
      <c r="COR1651" s="15"/>
      <c r="COS1651" s="15"/>
      <c r="COT1651" s="15"/>
      <c r="COU1651" s="15"/>
      <c r="COV1651" s="15"/>
      <c r="COW1651" s="15"/>
      <c r="COX1651" s="15"/>
      <c r="COY1651" s="15"/>
      <c r="COZ1651" s="15"/>
      <c r="CPA1651" s="15"/>
      <c r="CPB1651" s="15"/>
      <c r="CPC1651" s="15"/>
      <c r="CPD1651" s="15"/>
      <c r="CPE1651" s="15"/>
      <c r="CPF1651" s="15"/>
      <c r="CPG1651" s="15"/>
      <c r="CPH1651" s="15"/>
      <c r="CPI1651" s="15"/>
      <c r="CPJ1651" s="15"/>
      <c r="CPK1651" s="15"/>
      <c r="CPL1651" s="15"/>
      <c r="CPM1651" s="15"/>
      <c r="CPN1651" s="15"/>
      <c r="CPO1651" s="15"/>
      <c r="CPP1651" s="15"/>
      <c r="CPQ1651" s="15"/>
      <c r="CPR1651" s="15"/>
      <c r="CPS1651" s="15"/>
      <c r="CPT1651" s="15"/>
      <c r="CPU1651" s="15"/>
      <c r="CPV1651" s="15"/>
      <c r="CPW1651" s="15"/>
      <c r="CPX1651" s="15"/>
      <c r="CPY1651" s="15"/>
      <c r="CPZ1651" s="15"/>
      <c r="CQA1651" s="15"/>
      <c r="CQB1651" s="15"/>
      <c r="CQC1651" s="15"/>
      <c r="CQD1651" s="15"/>
      <c r="CQE1651" s="15"/>
      <c r="CQF1651" s="15"/>
      <c r="CQG1651" s="15"/>
      <c r="CQH1651" s="15"/>
      <c r="CQI1651" s="15"/>
      <c r="CQJ1651" s="15"/>
      <c r="CQK1651" s="15"/>
      <c r="CQL1651" s="15"/>
      <c r="CQM1651" s="15"/>
      <c r="CQN1651" s="15"/>
      <c r="CQO1651" s="15"/>
      <c r="CQP1651" s="15"/>
      <c r="CQQ1651" s="15"/>
      <c r="CQR1651" s="15"/>
      <c r="CQS1651" s="15"/>
      <c r="CQT1651" s="15"/>
      <c r="CQU1651" s="15"/>
      <c r="CQV1651" s="15"/>
      <c r="CQW1651" s="15"/>
      <c r="CQX1651" s="15"/>
      <c r="CQY1651" s="15"/>
      <c r="CQZ1651" s="15"/>
      <c r="CRA1651" s="15"/>
      <c r="CRB1651" s="15"/>
      <c r="CRC1651" s="15"/>
      <c r="CRD1651" s="15"/>
      <c r="CRE1651" s="15"/>
      <c r="CRF1651" s="15"/>
      <c r="CRG1651" s="15"/>
      <c r="CRH1651" s="15"/>
      <c r="CRI1651" s="15"/>
      <c r="CRJ1651" s="15"/>
      <c r="CRK1651" s="15"/>
      <c r="CRL1651" s="15"/>
      <c r="CRM1651" s="15"/>
      <c r="CRN1651" s="15"/>
      <c r="CRO1651" s="15"/>
      <c r="CRP1651" s="15"/>
      <c r="CRQ1651" s="15"/>
      <c r="CRR1651" s="15"/>
      <c r="CRS1651" s="15"/>
      <c r="CRT1651" s="15"/>
      <c r="CRU1651" s="15"/>
      <c r="CRV1651" s="15"/>
      <c r="CRW1651" s="15"/>
      <c r="CRX1651" s="15"/>
      <c r="CRY1651" s="15"/>
      <c r="CRZ1651" s="15"/>
      <c r="CSA1651" s="15"/>
      <c r="CSB1651" s="15"/>
      <c r="CSC1651" s="15"/>
      <c r="CSD1651" s="15"/>
      <c r="CSE1651" s="15"/>
      <c r="CSF1651" s="15"/>
      <c r="CSG1651" s="15"/>
      <c r="CSH1651" s="15"/>
      <c r="CSI1651" s="15"/>
      <c r="CSJ1651" s="15"/>
      <c r="CSK1651" s="15"/>
      <c r="CSL1651" s="15"/>
      <c r="CSM1651" s="15"/>
      <c r="CSN1651" s="15"/>
      <c r="CSO1651" s="15"/>
      <c r="CSP1651" s="15"/>
      <c r="CSQ1651" s="15"/>
      <c r="CSR1651" s="15"/>
      <c r="CSS1651" s="15"/>
      <c r="CST1651" s="15"/>
      <c r="CSU1651" s="15"/>
      <c r="CSV1651" s="15"/>
      <c r="CSW1651" s="15"/>
      <c r="CSX1651" s="15"/>
      <c r="CSY1651" s="15"/>
      <c r="CSZ1651" s="15"/>
      <c r="CTA1651" s="15"/>
      <c r="CTB1651" s="15"/>
      <c r="CTC1651" s="15"/>
      <c r="CTD1651" s="15"/>
      <c r="CTE1651" s="15"/>
      <c r="CTF1651" s="15"/>
      <c r="CTG1651" s="15"/>
      <c r="CTH1651" s="15"/>
      <c r="CTI1651" s="15"/>
      <c r="CTJ1651" s="15"/>
      <c r="CTK1651" s="15"/>
      <c r="CTL1651" s="15"/>
      <c r="CTM1651" s="15"/>
      <c r="CTN1651" s="15"/>
      <c r="CTO1651" s="15"/>
      <c r="CTP1651" s="15"/>
      <c r="CTQ1651" s="15"/>
      <c r="CTR1651" s="15"/>
      <c r="CTS1651" s="15"/>
      <c r="CTT1651" s="15"/>
      <c r="CTU1651" s="15"/>
      <c r="CTV1651" s="15"/>
      <c r="CTW1651" s="15"/>
      <c r="CTX1651" s="15"/>
      <c r="CTY1651" s="15"/>
      <c r="CTZ1651" s="15"/>
      <c r="CUA1651" s="15"/>
      <c r="CUB1651" s="15"/>
      <c r="CUC1651" s="15"/>
      <c r="CUD1651" s="15"/>
      <c r="CUE1651" s="15"/>
      <c r="CUF1651" s="15"/>
      <c r="CUG1651" s="15"/>
      <c r="CUH1651" s="15"/>
      <c r="CUI1651" s="15"/>
      <c r="CUJ1651" s="15"/>
      <c r="CUK1651" s="15"/>
      <c r="CUL1651" s="15"/>
      <c r="CUM1651" s="15"/>
      <c r="CUN1651" s="15"/>
      <c r="CUO1651" s="15"/>
      <c r="CUP1651" s="15"/>
      <c r="CUQ1651" s="15"/>
      <c r="CUR1651" s="15"/>
      <c r="CUS1651" s="15"/>
      <c r="CUT1651" s="15"/>
      <c r="CUU1651" s="15"/>
      <c r="CUV1651" s="15"/>
      <c r="CUW1651" s="15"/>
      <c r="CUX1651" s="15"/>
      <c r="CUY1651" s="15"/>
      <c r="CUZ1651" s="15"/>
      <c r="CVA1651" s="15"/>
      <c r="CVB1651" s="15"/>
      <c r="CVC1651" s="15"/>
      <c r="CVD1651" s="15"/>
      <c r="CVE1651" s="15"/>
      <c r="CVF1651" s="15"/>
      <c r="CVG1651" s="15"/>
      <c r="CVH1651" s="15"/>
      <c r="CVI1651" s="15"/>
      <c r="CVJ1651" s="15"/>
      <c r="CVK1651" s="15"/>
      <c r="CVL1651" s="15"/>
      <c r="CVM1651" s="15"/>
      <c r="CVN1651" s="15"/>
      <c r="CVO1651" s="15"/>
      <c r="CVP1651" s="15"/>
      <c r="CVQ1651" s="15"/>
      <c r="CVR1651" s="15"/>
      <c r="CVS1651" s="15"/>
      <c r="CVT1651" s="15"/>
      <c r="CVU1651" s="15"/>
      <c r="CVV1651" s="15"/>
      <c r="CVW1651" s="15"/>
      <c r="CVX1651" s="15"/>
      <c r="CVY1651" s="15"/>
      <c r="CVZ1651" s="15"/>
      <c r="CWA1651" s="15"/>
      <c r="CWB1651" s="15"/>
      <c r="CWC1651" s="15"/>
      <c r="CWD1651" s="15"/>
      <c r="CWE1651" s="15"/>
      <c r="CWF1651" s="15"/>
      <c r="CWG1651" s="15"/>
      <c r="CWH1651" s="15"/>
      <c r="CWI1651" s="15"/>
      <c r="CWJ1651" s="15"/>
      <c r="CWK1651" s="15"/>
      <c r="CWL1651" s="15"/>
      <c r="CWM1651" s="15"/>
      <c r="CWN1651" s="15"/>
      <c r="CWO1651" s="15"/>
      <c r="CWP1651" s="15"/>
      <c r="CWQ1651" s="15"/>
      <c r="CWR1651" s="15"/>
      <c r="CWS1651" s="15"/>
      <c r="CWT1651" s="15"/>
      <c r="CWU1651" s="15"/>
      <c r="CWV1651" s="15"/>
      <c r="CWW1651" s="15"/>
      <c r="CWX1651" s="15"/>
      <c r="CWY1651" s="15"/>
      <c r="CWZ1651" s="15"/>
      <c r="CXA1651" s="15"/>
      <c r="CXB1651" s="15"/>
      <c r="CXC1651" s="15"/>
      <c r="CXD1651" s="15"/>
      <c r="CXE1651" s="15"/>
      <c r="CXF1651" s="15"/>
      <c r="CXG1651" s="15"/>
      <c r="CXH1651" s="15"/>
      <c r="CXI1651" s="15"/>
      <c r="CXJ1651" s="15"/>
      <c r="CXK1651" s="15"/>
      <c r="CXL1651" s="15"/>
      <c r="CXM1651" s="15"/>
      <c r="CXN1651" s="15"/>
      <c r="CXO1651" s="15"/>
      <c r="CXP1651" s="15"/>
      <c r="CXQ1651" s="15"/>
      <c r="CXR1651" s="15"/>
      <c r="CXS1651" s="15"/>
      <c r="CXT1651" s="15"/>
      <c r="CXU1651" s="15"/>
      <c r="CXV1651" s="15"/>
      <c r="CXW1651" s="15"/>
      <c r="CXX1651" s="15"/>
      <c r="CXY1651" s="15"/>
      <c r="CXZ1651" s="15"/>
      <c r="CYA1651" s="15"/>
      <c r="CYB1651" s="15"/>
      <c r="CYC1651" s="15"/>
      <c r="CYD1651" s="15"/>
      <c r="CYE1651" s="15"/>
      <c r="CYF1651" s="15"/>
      <c r="CYG1651" s="15"/>
      <c r="CYH1651" s="15"/>
      <c r="CYI1651" s="15"/>
      <c r="CYJ1651" s="15"/>
      <c r="CYK1651" s="15"/>
      <c r="CYL1651" s="15"/>
      <c r="CYM1651" s="15"/>
      <c r="CYN1651" s="15"/>
      <c r="CYO1651" s="15"/>
      <c r="CYP1651" s="15"/>
      <c r="CYQ1651" s="15"/>
      <c r="CYR1651" s="15"/>
      <c r="CYS1651" s="15"/>
      <c r="CYT1651" s="15"/>
      <c r="CYU1651" s="15"/>
      <c r="CYV1651" s="15"/>
      <c r="CYW1651" s="15"/>
      <c r="CYX1651" s="15"/>
      <c r="CYY1651" s="15"/>
      <c r="CYZ1651" s="15"/>
      <c r="CZA1651" s="15"/>
      <c r="CZB1651" s="15"/>
      <c r="CZC1651" s="15"/>
      <c r="CZD1651" s="15"/>
      <c r="CZE1651" s="15"/>
      <c r="CZF1651" s="15"/>
      <c r="CZG1651" s="15"/>
      <c r="CZH1651" s="15"/>
      <c r="CZI1651" s="15"/>
      <c r="CZJ1651" s="15"/>
      <c r="CZK1651" s="15"/>
      <c r="CZL1651" s="15"/>
      <c r="CZM1651" s="15"/>
      <c r="CZN1651" s="15"/>
      <c r="CZO1651" s="15"/>
      <c r="CZP1651" s="15"/>
      <c r="CZQ1651" s="15"/>
      <c r="CZR1651" s="15"/>
      <c r="CZS1651" s="15"/>
      <c r="CZT1651" s="15"/>
      <c r="CZU1651" s="15"/>
      <c r="CZV1651" s="15"/>
      <c r="CZW1651" s="15"/>
      <c r="CZX1651" s="15"/>
      <c r="CZY1651" s="15"/>
      <c r="CZZ1651" s="15"/>
      <c r="DAA1651" s="15"/>
      <c r="DAB1651" s="15"/>
      <c r="DAC1651" s="15"/>
      <c r="DAD1651" s="15"/>
      <c r="DAE1651" s="15"/>
      <c r="DAF1651" s="15"/>
      <c r="DAG1651" s="15"/>
      <c r="DAH1651" s="15"/>
      <c r="DAI1651" s="15"/>
      <c r="DAJ1651" s="15"/>
      <c r="DAK1651" s="15"/>
      <c r="DAL1651" s="15"/>
      <c r="DAM1651" s="15"/>
      <c r="DAN1651" s="15"/>
      <c r="DAO1651" s="15"/>
      <c r="DAP1651" s="15"/>
      <c r="DAQ1651" s="15"/>
      <c r="DAR1651" s="15"/>
      <c r="DAS1651" s="15"/>
      <c r="DAT1651" s="15"/>
      <c r="DAU1651" s="15"/>
      <c r="DAV1651" s="15"/>
      <c r="DAW1651" s="15"/>
      <c r="DAX1651" s="15"/>
      <c r="DAY1651" s="15"/>
      <c r="DAZ1651" s="15"/>
      <c r="DBA1651" s="15"/>
      <c r="DBB1651" s="15"/>
      <c r="DBC1651" s="15"/>
      <c r="DBD1651" s="15"/>
      <c r="DBE1651" s="15"/>
      <c r="DBF1651" s="15"/>
      <c r="DBG1651" s="15"/>
      <c r="DBH1651" s="15"/>
      <c r="DBI1651" s="15"/>
      <c r="DBJ1651" s="15"/>
      <c r="DBK1651" s="15"/>
      <c r="DBL1651" s="15"/>
      <c r="DBM1651" s="15"/>
      <c r="DBN1651" s="15"/>
      <c r="DBO1651" s="15"/>
      <c r="DBP1651" s="15"/>
      <c r="DBQ1651" s="15"/>
      <c r="DBR1651" s="15"/>
      <c r="DBS1651" s="15"/>
      <c r="DBT1651" s="15"/>
      <c r="DBU1651" s="15"/>
      <c r="DBV1651" s="15"/>
      <c r="DBW1651" s="15"/>
      <c r="DBX1651" s="15"/>
      <c r="DBY1651" s="15"/>
      <c r="DBZ1651" s="15"/>
      <c r="DCA1651" s="15"/>
      <c r="DCB1651" s="15"/>
      <c r="DCC1651" s="15"/>
      <c r="DCD1651" s="15"/>
      <c r="DCE1651" s="15"/>
      <c r="DCF1651" s="15"/>
      <c r="DCG1651" s="15"/>
      <c r="DCH1651" s="15"/>
      <c r="DCI1651" s="15"/>
      <c r="DCJ1651" s="15"/>
      <c r="DCK1651" s="15"/>
      <c r="DCL1651" s="15"/>
      <c r="DCM1651" s="15"/>
      <c r="DCN1651" s="15"/>
      <c r="DCO1651" s="15"/>
      <c r="DCP1651" s="15"/>
      <c r="DCQ1651" s="15"/>
      <c r="DCR1651" s="15"/>
      <c r="DCS1651" s="15"/>
      <c r="DCT1651" s="15"/>
      <c r="DCU1651" s="15"/>
      <c r="DCV1651" s="15"/>
      <c r="DCW1651" s="15"/>
      <c r="DCX1651" s="15"/>
      <c r="DCY1651" s="15"/>
      <c r="DCZ1651" s="15"/>
      <c r="DDA1651" s="15"/>
      <c r="DDB1651" s="15"/>
      <c r="DDC1651" s="15"/>
      <c r="DDD1651" s="15"/>
      <c r="DDE1651" s="15"/>
      <c r="DDF1651" s="15"/>
      <c r="DDG1651" s="15"/>
      <c r="DDH1651" s="15"/>
      <c r="DDI1651" s="15"/>
      <c r="DDJ1651" s="15"/>
      <c r="DDK1651" s="15"/>
      <c r="DDL1651" s="15"/>
      <c r="DDM1651" s="15"/>
      <c r="DDN1651" s="15"/>
      <c r="DDO1651" s="15"/>
      <c r="DDP1651" s="15"/>
      <c r="DDQ1651" s="15"/>
      <c r="DDR1651" s="15"/>
      <c r="DDS1651" s="15"/>
      <c r="DDT1651" s="15"/>
      <c r="DDU1651" s="15"/>
      <c r="DDV1651" s="15"/>
      <c r="DDW1651" s="15"/>
      <c r="DDX1651" s="15"/>
      <c r="DDY1651" s="15"/>
      <c r="DDZ1651" s="15"/>
      <c r="DEA1651" s="15"/>
      <c r="DEB1651" s="15"/>
      <c r="DEC1651" s="15"/>
      <c r="DED1651" s="15"/>
      <c r="DEE1651" s="15"/>
      <c r="DEF1651" s="15"/>
      <c r="DEG1651" s="15"/>
      <c r="DEH1651" s="15"/>
      <c r="DEI1651" s="15"/>
      <c r="DEJ1651" s="15"/>
      <c r="DEK1651" s="15"/>
      <c r="DEL1651" s="15"/>
      <c r="DEM1651" s="15"/>
      <c r="DEN1651" s="15"/>
      <c r="DEO1651" s="15"/>
      <c r="DEP1651" s="15"/>
      <c r="DEQ1651" s="15"/>
      <c r="DER1651" s="15"/>
      <c r="DES1651" s="15"/>
      <c r="DET1651" s="15"/>
      <c r="DEU1651" s="15"/>
      <c r="DEV1651" s="15"/>
      <c r="DEW1651" s="15"/>
      <c r="DEX1651" s="15"/>
      <c r="DEY1651" s="15"/>
      <c r="DEZ1651" s="15"/>
      <c r="DFA1651" s="15"/>
      <c r="DFB1651" s="15"/>
      <c r="DFC1651" s="15"/>
      <c r="DFD1651" s="15"/>
      <c r="DFE1651" s="15"/>
      <c r="DFF1651" s="15"/>
      <c r="DFG1651" s="15"/>
      <c r="DFH1651" s="15"/>
      <c r="DFI1651" s="15"/>
      <c r="DFJ1651" s="15"/>
      <c r="DFK1651" s="15"/>
      <c r="DFL1651" s="15"/>
      <c r="DFM1651" s="15"/>
      <c r="DFN1651" s="15"/>
      <c r="DFO1651" s="15"/>
      <c r="DFP1651" s="15"/>
      <c r="DFQ1651" s="15"/>
      <c r="DFR1651" s="15"/>
      <c r="DFS1651" s="15"/>
      <c r="DFT1651" s="15"/>
      <c r="DFU1651" s="15"/>
      <c r="DFV1651" s="15"/>
      <c r="DFW1651" s="15"/>
      <c r="DFX1651" s="15"/>
      <c r="DFY1651" s="15"/>
      <c r="DFZ1651" s="15"/>
      <c r="DGA1651" s="15"/>
      <c r="DGB1651" s="15"/>
      <c r="DGC1651" s="15"/>
      <c r="DGD1651" s="15"/>
      <c r="DGE1651" s="15"/>
      <c r="DGF1651" s="15"/>
      <c r="DGG1651" s="15"/>
      <c r="DGH1651" s="15"/>
      <c r="DGI1651" s="15"/>
      <c r="DGJ1651" s="15"/>
      <c r="DGK1651" s="15"/>
      <c r="DGL1651" s="15"/>
      <c r="DGM1651" s="15"/>
      <c r="DGN1651" s="15"/>
      <c r="DGO1651" s="15"/>
      <c r="DGP1651" s="15"/>
      <c r="DGQ1651" s="15"/>
      <c r="DGR1651" s="15"/>
      <c r="DGS1651" s="15"/>
      <c r="DGT1651" s="15"/>
      <c r="DGU1651" s="15"/>
      <c r="DGV1651" s="15"/>
      <c r="DGW1651" s="15"/>
      <c r="DGX1651" s="15"/>
      <c r="DGY1651" s="15"/>
      <c r="DGZ1651" s="15"/>
      <c r="DHA1651" s="15"/>
      <c r="DHB1651" s="15"/>
      <c r="DHC1651" s="15"/>
      <c r="DHD1651" s="15"/>
      <c r="DHE1651" s="15"/>
      <c r="DHF1651" s="15"/>
      <c r="DHG1651" s="15"/>
      <c r="DHH1651" s="15"/>
      <c r="DHI1651" s="15"/>
      <c r="DHJ1651" s="15"/>
      <c r="DHK1651" s="15"/>
      <c r="DHL1651" s="15"/>
      <c r="DHM1651" s="15"/>
      <c r="DHN1651" s="15"/>
      <c r="DHO1651" s="15"/>
      <c r="DHP1651" s="15"/>
      <c r="DHQ1651" s="15"/>
      <c r="DHR1651" s="15"/>
      <c r="DHS1651" s="15"/>
      <c r="DHT1651" s="15"/>
      <c r="DHU1651" s="15"/>
      <c r="DHV1651" s="15"/>
      <c r="DHW1651" s="15"/>
      <c r="DHX1651" s="15"/>
      <c r="DHY1651" s="15"/>
      <c r="DHZ1651" s="15"/>
      <c r="DIA1651" s="15"/>
      <c r="DIB1651" s="15"/>
      <c r="DIC1651" s="15"/>
      <c r="DID1651" s="15"/>
      <c r="DIE1651" s="15"/>
      <c r="DIF1651" s="15"/>
      <c r="DIG1651" s="15"/>
      <c r="DIH1651" s="15"/>
      <c r="DII1651" s="15"/>
      <c r="DIJ1651" s="15"/>
      <c r="DIK1651" s="15"/>
      <c r="DIL1651" s="15"/>
      <c r="DIM1651" s="15"/>
      <c r="DIN1651" s="15"/>
      <c r="DIO1651" s="15"/>
      <c r="DIP1651" s="15"/>
      <c r="DIQ1651" s="15"/>
      <c r="DIR1651" s="15"/>
      <c r="DIS1651" s="15"/>
      <c r="DIT1651" s="15"/>
      <c r="DIU1651" s="15"/>
      <c r="DIV1651" s="15"/>
      <c r="DIW1651" s="15"/>
      <c r="DIX1651" s="15"/>
      <c r="DIY1651" s="15"/>
      <c r="DIZ1651" s="15"/>
      <c r="DJA1651" s="15"/>
      <c r="DJB1651" s="15"/>
      <c r="DJC1651" s="15"/>
      <c r="DJD1651" s="15"/>
      <c r="DJE1651" s="15"/>
      <c r="DJF1651" s="15"/>
      <c r="DJG1651" s="15"/>
      <c r="DJH1651" s="15"/>
      <c r="DJI1651" s="15"/>
      <c r="DJJ1651" s="15"/>
      <c r="DJK1651" s="15"/>
      <c r="DJL1651" s="15"/>
      <c r="DJM1651" s="15"/>
      <c r="DJN1651" s="15"/>
      <c r="DJO1651" s="15"/>
      <c r="DJP1651" s="15"/>
      <c r="DJQ1651" s="15"/>
      <c r="DJR1651" s="15"/>
      <c r="DJS1651" s="15"/>
      <c r="DJT1651" s="15"/>
      <c r="DJU1651" s="15"/>
      <c r="DJV1651" s="15"/>
      <c r="DJW1651" s="15"/>
      <c r="DJX1651" s="15"/>
      <c r="DJY1651" s="15"/>
      <c r="DJZ1651" s="15"/>
      <c r="DKA1651" s="15"/>
      <c r="DKB1651" s="15"/>
      <c r="DKC1651" s="15"/>
      <c r="DKD1651" s="15"/>
      <c r="DKE1651" s="15"/>
      <c r="DKF1651" s="15"/>
      <c r="DKG1651" s="15"/>
      <c r="DKH1651" s="15"/>
      <c r="DKI1651" s="15"/>
      <c r="DKJ1651" s="15"/>
      <c r="DKK1651" s="15"/>
      <c r="DKL1651" s="15"/>
      <c r="DKM1651" s="15"/>
      <c r="DKN1651" s="15"/>
      <c r="DKO1651" s="15"/>
      <c r="DKP1651" s="15"/>
      <c r="DKQ1651" s="15"/>
      <c r="DKR1651" s="15"/>
      <c r="DKS1651" s="15"/>
      <c r="DKT1651" s="15"/>
      <c r="DKU1651" s="15"/>
      <c r="DKV1651" s="15"/>
      <c r="DKW1651" s="15"/>
      <c r="DKX1651" s="15"/>
      <c r="DKY1651" s="15"/>
      <c r="DKZ1651" s="15"/>
      <c r="DLA1651" s="15"/>
      <c r="DLB1651" s="15"/>
      <c r="DLC1651" s="15"/>
      <c r="DLD1651" s="15"/>
      <c r="DLE1651" s="15"/>
      <c r="DLF1651" s="15"/>
      <c r="DLG1651" s="15"/>
      <c r="DLH1651" s="15"/>
      <c r="DLI1651" s="15"/>
      <c r="DLJ1651" s="15"/>
      <c r="DLK1651" s="15"/>
      <c r="DLL1651" s="15"/>
      <c r="DLM1651" s="15"/>
      <c r="DLN1651" s="15"/>
      <c r="DLO1651" s="15"/>
      <c r="DLP1651" s="15"/>
      <c r="DLQ1651" s="15"/>
      <c r="DLR1651" s="15"/>
      <c r="DLS1651" s="15"/>
      <c r="DLT1651" s="15"/>
      <c r="DLU1651" s="15"/>
      <c r="DLV1651" s="15"/>
      <c r="DLW1651" s="15"/>
      <c r="DLX1651" s="15"/>
      <c r="DLY1651" s="15"/>
      <c r="DLZ1651" s="15"/>
      <c r="DMA1651" s="15"/>
      <c r="DMB1651" s="15"/>
      <c r="DMC1651" s="15"/>
      <c r="DMD1651" s="15"/>
      <c r="DME1651" s="15"/>
      <c r="DMF1651" s="15"/>
      <c r="DMG1651" s="15"/>
      <c r="DMH1651" s="15"/>
      <c r="DMI1651" s="15"/>
      <c r="DMJ1651" s="15"/>
      <c r="DMK1651" s="15"/>
      <c r="DML1651" s="15"/>
      <c r="DMM1651" s="15"/>
      <c r="DMN1651" s="15"/>
      <c r="DMO1651" s="15"/>
      <c r="DMP1651" s="15"/>
      <c r="DMQ1651" s="15"/>
      <c r="DMR1651" s="15"/>
      <c r="DMS1651" s="15"/>
      <c r="DMT1651" s="15"/>
      <c r="DMU1651" s="15"/>
      <c r="DMV1651" s="15"/>
      <c r="DMW1651" s="15"/>
      <c r="DMX1651" s="15"/>
      <c r="DMY1651" s="15"/>
      <c r="DMZ1651" s="15"/>
      <c r="DNA1651" s="15"/>
      <c r="DNB1651" s="15"/>
      <c r="DNC1651" s="15"/>
      <c r="DND1651" s="15"/>
      <c r="DNE1651" s="15"/>
      <c r="DNF1651" s="15"/>
      <c r="DNG1651" s="15"/>
      <c r="DNH1651" s="15"/>
      <c r="DNI1651" s="15"/>
      <c r="DNJ1651" s="15"/>
      <c r="DNK1651" s="15"/>
      <c r="DNL1651" s="15"/>
      <c r="DNM1651" s="15"/>
      <c r="DNN1651" s="15"/>
      <c r="DNO1651" s="15"/>
      <c r="DNP1651" s="15"/>
      <c r="DNQ1651" s="15"/>
      <c r="DNR1651" s="15"/>
      <c r="DNS1651" s="15"/>
      <c r="DNT1651" s="15"/>
      <c r="DNU1651" s="15"/>
      <c r="DNV1651" s="15"/>
      <c r="DNW1651" s="15"/>
      <c r="DNX1651" s="15"/>
      <c r="DNY1651" s="15"/>
      <c r="DNZ1651" s="15"/>
      <c r="DOA1651" s="15"/>
      <c r="DOB1651" s="15"/>
      <c r="DOC1651" s="15"/>
      <c r="DOD1651" s="15"/>
      <c r="DOE1651" s="15"/>
      <c r="DOF1651" s="15"/>
      <c r="DOG1651" s="15"/>
      <c r="DOH1651" s="15"/>
      <c r="DOI1651" s="15"/>
      <c r="DOJ1651" s="15"/>
      <c r="DOK1651" s="15"/>
      <c r="DOL1651" s="15"/>
      <c r="DOM1651" s="15"/>
      <c r="DON1651" s="15"/>
      <c r="DOO1651" s="15"/>
      <c r="DOP1651" s="15"/>
      <c r="DOQ1651" s="15"/>
      <c r="DOR1651" s="15"/>
      <c r="DOS1651" s="15"/>
      <c r="DOT1651" s="15"/>
      <c r="DOU1651" s="15"/>
      <c r="DOV1651" s="15"/>
      <c r="DOW1651" s="15"/>
      <c r="DOX1651" s="15"/>
      <c r="DOY1651" s="15"/>
      <c r="DOZ1651" s="15"/>
      <c r="DPA1651" s="15"/>
      <c r="DPB1651" s="15"/>
      <c r="DPC1651" s="15"/>
      <c r="DPD1651" s="15"/>
      <c r="DPE1651" s="15"/>
      <c r="DPF1651" s="15"/>
      <c r="DPG1651" s="15"/>
      <c r="DPH1651" s="15"/>
      <c r="DPI1651" s="15"/>
      <c r="DPJ1651" s="15"/>
      <c r="DPK1651" s="15"/>
      <c r="DPL1651" s="15"/>
      <c r="DPM1651" s="15"/>
      <c r="DPN1651" s="15"/>
      <c r="DPO1651" s="15"/>
      <c r="DPP1651" s="15"/>
      <c r="DPQ1651" s="15"/>
      <c r="DPR1651" s="15"/>
      <c r="DPS1651" s="15"/>
      <c r="DPT1651" s="15"/>
      <c r="DPU1651" s="15"/>
      <c r="DPV1651" s="15"/>
      <c r="DPW1651" s="15"/>
      <c r="DPX1651" s="15"/>
      <c r="DPY1651" s="15"/>
      <c r="DPZ1651" s="15"/>
      <c r="DQA1651" s="15"/>
      <c r="DQB1651" s="15"/>
      <c r="DQC1651" s="15"/>
      <c r="DQD1651" s="15"/>
      <c r="DQE1651" s="15"/>
      <c r="DQF1651" s="15"/>
      <c r="DQG1651" s="15"/>
      <c r="DQH1651" s="15"/>
      <c r="DQI1651" s="15"/>
      <c r="DQJ1651" s="15"/>
      <c r="DQK1651" s="15"/>
      <c r="DQL1651" s="15"/>
      <c r="DQM1651" s="15"/>
      <c r="DQN1651" s="15"/>
      <c r="DQO1651" s="15"/>
      <c r="DQP1651" s="15"/>
      <c r="DQQ1651" s="15"/>
      <c r="DQR1651" s="15"/>
      <c r="DQS1651" s="15"/>
      <c r="DQT1651" s="15"/>
      <c r="DQU1651" s="15"/>
      <c r="DQV1651" s="15"/>
      <c r="DQW1651" s="15"/>
      <c r="DQX1651" s="15"/>
      <c r="DQY1651" s="15"/>
      <c r="DQZ1651" s="15"/>
      <c r="DRA1651" s="15"/>
      <c r="DRB1651" s="15"/>
      <c r="DRC1651" s="15"/>
      <c r="DRD1651" s="15"/>
      <c r="DRE1651" s="15"/>
      <c r="DRF1651" s="15"/>
      <c r="DRG1651" s="15"/>
      <c r="DRH1651" s="15"/>
      <c r="DRI1651" s="15"/>
      <c r="DRJ1651" s="15"/>
      <c r="DRK1651" s="15"/>
      <c r="DRL1651" s="15"/>
      <c r="DRM1651" s="15"/>
      <c r="DRN1651" s="15"/>
      <c r="DRO1651" s="15"/>
      <c r="DRP1651" s="15"/>
      <c r="DRQ1651" s="15"/>
      <c r="DRR1651" s="15"/>
      <c r="DRS1651" s="15"/>
      <c r="DRT1651" s="15"/>
      <c r="DRU1651" s="15"/>
      <c r="DRV1651" s="15"/>
      <c r="DRW1651" s="15"/>
      <c r="DRX1651" s="15"/>
      <c r="DRY1651" s="15"/>
      <c r="DRZ1651" s="15"/>
      <c r="DSA1651" s="15"/>
      <c r="DSB1651" s="15"/>
      <c r="DSC1651" s="15"/>
      <c r="DSD1651" s="15"/>
      <c r="DSE1651" s="15"/>
      <c r="DSF1651" s="15"/>
      <c r="DSG1651" s="15"/>
      <c r="DSH1651" s="15"/>
      <c r="DSI1651" s="15"/>
      <c r="DSJ1651" s="15"/>
      <c r="DSK1651" s="15"/>
      <c r="DSL1651" s="15"/>
      <c r="DSM1651" s="15"/>
      <c r="DSN1651" s="15"/>
      <c r="DSO1651" s="15"/>
      <c r="DSP1651" s="15"/>
      <c r="DSQ1651" s="15"/>
      <c r="DSR1651" s="15"/>
      <c r="DSS1651" s="15"/>
      <c r="DST1651" s="15"/>
      <c r="DSU1651" s="15"/>
      <c r="DSV1651" s="15"/>
      <c r="DSW1651" s="15"/>
      <c r="DSX1651" s="15"/>
      <c r="DSY1651" s="15"/>
      <c r="DSZ1651" s="15"/>
      <c r="DTA1651" s="15"/>
      <c r="DTB1651" s="15"/>
      <c r="DTC1651" s="15"/>
      <c r="DTD1651" s="15"/>
      <c r="DTE1651" s="15"/>
      <c r="DTF1651" s="15"/>
      <c r="DTG1651" s="15"/>
      <c r="DTH1651" s="15"/>
      <c r="DTI1651" s="15"/>
      <c r="DTJ1651" s="15"/>
      <c r="DTK1651" s="15"/>
      <c r="DTL1651" s="15"/>
      <c r="DTM1651" s="15"/>
      <c r="DTN1651" s="15"/>
      <c r="DTO1651" s="15"/>
      <c r="DTP1651" s="15"/>
      <c r="DTQ1651" s="15"/>
      <c r="DTR1651" s="15"/>
      <c r="DTS1651" s="15"/>
      <c r="DTT1651" s="15"/>
      <c r="DTU1651" s="15"/>
      <c r="DTV1651" s="15"/>
      <c r="DTW1651" s="15"/>
      <c r="DTX1651" s="15"/>
      <c r="DTY1651" s="15"/>
      <c r="DTZ1651" s="15"/>
      <c r="DUA1651" s="15"/>
      <c r="DUB1651" s="15"/>
      <c r="DUC1651" s="15"/>
      <c r="DUD1651" s="15"/>
      <c r="DUE1651" s="15"/>
      <c r="DUF1651" s="15"/>
      <c r="DUG1651" s="15"/>
      <c r="DUH1651" s="15"/>
      <c r="DUI1651" s="15"/>
      <c r="DUJ1651" s="15"/>
      <c r="DUK1651" s="15"/>
      <c r="DUL1651" s="15"/>
      <c r="DUM1651" s="15"/>
      <c r="DUN1651" s="15"/>
      <c r="DUO1651" s="15"/>
      <c r="DUP1651" s="15"/>
      <c r="DUQ1651" s="15"/>
      <c r="DUR1651" s="15"/>
      <c r="DUS1651" s="15"/>
      <c r="DUT1651" s="15"/>
      <c r="DUU1651" s="15"/>
      <c r="DUV1651" s="15"/>
      <c r="DUW1651" s="15"/>
      <c r="DUX1651" s="15"/>
      <c r="DUY1651" s="15"/>
      <c r="DUZ1651" s="15"/>
      <c r="DVA1651" s="15"/>
      <c r="DVB1651" s="15"/>
      <c r="DVC1651" s="15"/>
      <c r="DVD1651" s="15"/>
      <c r="DVE1651" s="15"/>
      <c r="DVF1651" s="15"/>
      <c r="DVG1651" s="15"/>
      <c r="DVH1651" s="15"/>
      <c r="DVI1651" s="15"/>
      <c r="DVJ1651" s="15"/>
      <c r="DVK1651" s="15"/>
      <c r="DVL1651" s="15"/>
      <c r="DVM1651" s="15"/>
      <c r="DVN1651" s="15"/>
      <c r="DVO1651" s="15"/>
      <c r="DVP1651" s="15"/>
      <c r="DVQ1651" s="15"/>
      <c r="DVR1651" s="15"/>
      <c r="DVS1651" s="15"/>
      <c r="DVT1651" s="15"/>
      <c r="DVU1651" s="15"/>
      <c r="DVV1651" s="15"/>
      <c r="DVW1651" s="15"/>
      <c r="DVX1651" s="15"/>
      <c r="DVY1651" s="15"/>
      <c r="DVZ1651" s="15"/>
      <c r="DWA1651" s="15"/>
      <c r="DWB1651" s="15"/>
      <c r="DWC1651" s="15"/>
      <c r="DWD1651" s="15"/>
      <c r="DWE1651" s="15"/>
      <c r="DWF1651" s="15"/>
      <c r="DWG1651" s="15"/>
      <c r="DWH1651" s="15"/>
      <c r="DWI1651" s="15"/>
      <c r="DWJ1651" s="15"/>
      <c r="DWK1651" s="15"/>
      <c r="DWL1651" s="15"/>
      <c r="DWM1651" s="15"/>
      <c r="DWN1651" s="15"/>
      <c r="DWO1651" s="15"/>
      <c r="DWP1651" s="15"/>
      <c r="DWQ1651" s="15"/>
      <c r="DWR1651" s="15"/>
      <c r="DWS1651" s="15"/>
      <c r="DWT1651" s="15"/>
      <c r="DWU1651" s="15"/>
      <c r="DWV1651" s="15"/>
      <c r="DWW1651" s="15"/>
      <c r="DWX1651" s="15"/>
      <c r="DWY1651" s="15"/>
      <c r="DWZ1651" s="15"/>
      <c r="DXA1651" s="15"/>
      <c r="DXB1651" s="15"/>
      <c r="DXC1651" s="15"/>
      <c r="DXD1651" s="15"/>
      <c r="DXE1651" s="15"/>
      <c r="DXF1651" s="15"/>
      <c r="DXG1651" s="15"/>
      <c r="DXH1651" s="15"/>
      <c r="DXI1651" s="15"/>
      <c r="DXJ1651" s="15"/>
      <c r="DXK1651" s="15"/>
      <c r="DXL1651" s="15"/>
      <c r="DXM1651" s="15"/>
      <c r="DXN1651" s="15"/>
      <c r="DXO1651" s="15"/>
      <c r="DXP1651" s="15"/>
      <c r="DXQ1651" s="15"/>
      <c r="DXR1651" s="15"/>
      <c r="DXS1651" s="15"/>
      <c r="DXT1651" s="15"/>
      <c r="DXU1651" s="15"/>
      <c r="DXV1651" s="15"/>
      <c r="DXW1651" s="15"/>
      <c r="DXX1651" s="15"/>
      <c r="DXY1651" s="15"/>
      <c r="DXZ1651" s="15"/>
      <c r="DYA1651" s="15"/>
      <c r="DYB1651" s="15"/>
      <c r="DYC1651" s="15"/>
      <c r="DYD1651" s="15"/>
      <c r="DYE1651" s="15"/>
      <c r="DYF1651" s="15"/>
      <c r="DYG1651" s="15"/>
      <c r="DYH1651" s="15"/>
      <c r="DYI1651" s="15"/>
      <c r="DYJ1651" s="15"/>
      <c r="DYK1651" s="15"/>
      <c r="DYL1651" s="15"/>
      <c r="DYM1651" s="15"/>
      <c r="DYN1651" s="15"/>
      <c r="DYO1651" s="15"/>
      <c r="DYP1651" s="15"/>
      <c r="DYQ1651" s="15"/>
      <c r="DYR1651" s="15"/>
      <c r="DYS1651" s="15"/>
      <c r="DYT1651" s="15"/>
      <c r="DYU1651" s="15"/>
      <c r="DYV1651" s="15"/>
      <c r="DYW1651" s="15"/>
      <c r="DYX1651" s="15"/>
      <c r="DYY1651" s="15"/>
      <c r="DYZ1651" s="15"/>
      <c r="DZA1651" s="15"/>
      <c r="DZB1651" s="15"/>
      <c r="DZC1651" s="15"/>
      <c r="DZD1651" s="15"/>
      <c r="DZE1651" s="15"/>
      <c r="DZF1651" s="15"/>
      <c r="DZG1651" s="15"/>
      <c r="DZH1651" s="15"/>
      <c r="DZI1651" s="15"/>
      <c r="DZJ1651" s="15"/>
      <c r="DZK1651" s="15"/>
      <c r="DZL1651" s="15"/>
      <c r="DZM1651" s="15"/>
      <c r="DZN1651" s="15"/>
      <c r="DZO1651" s="15"/>
      <c r="DZP1651" s="15"/>
      <c r="DZQ1651" s="15"/>
      <c r="DZR1651" s="15"/>
      <c r="DZS1651" s="15"/>
      <c r="DZT1651" s="15"/>
      <c r="DZU1651" s="15"/>
      <c r="DZV1651" s="15"/>
      <c r="DZW1651" s="15"/>
      <c r="DZX1651" s="15"/>
      <c r="DZY1651" s="15"/>
      <c r="DZZ1651" s="15"/>
      <c r="EAA1651" s="15"/>
      <c r="EAB1651" s="15"/>
      <c r="EAC1651" s="15"/>
      <c r="EAD1651" s="15"/>
      <c r="EAE1651" s="15"/>
      <c r="EAF1651" s="15"/>
      <c r="EAG1651" s="15"/>
      <c r="EAH1651" s="15"/>
      <c r="EAI1651" s="15"/>
      <c r="EAJ1651" s="15"/>
      <c r="EAK1651" s="15"/>
      <c r="EAL1651" s="15"/>
      <c r="EAM1651" s="15"/>
      <c r="EAN1651" s="15"/>
      <c r="EAO1651" s="15"/>
      <c r="EAP1651" s="15"/>
      <c r="EAQ1651" s="15"/>
      <c r="EAR1651" s="15"/>
      <c r="EAS1651" s="15"/>
      <c r="EAT1651" s="15"/>
      <c r="EAU1651" s="15"/>
      <c r="EAV1651" s="15"/>
      <c r="EAW1651" s="15"/>
      <c r="EAX1651" s="15"/>
      <c r="EAY1651" s="15"/>
      <c r="EAZ1651" s="15"/>
      <c r="EBA1651" s="15"/>
      <c r="EBB1651" s="15"/>
      <c r="EBC1651" s="15"/>
      <c r="EBD1651" s="15"/>
      <c r="EBE1651" s="15"/>
      <c r="EBF1651" s="15"/>
      <c r="EBG1651" s="15"/>
      <c r="EBH1651" s="15"/>
      <c r="EBI1651" s="15"/>
      <c r="EBJ1651" s="15"/>
      <c r="EBK1651" s="15"/>
      <c r="EBL1651" s="15"/>
      <c r="EBM1651" s="15"/>
      <c r="EBN1651" s="15"/>
      <c r="EBO1651" s="15"/>
      <c r="EBP1651" s="15"/>
      <c r="EBQ1651" s="15"/>
      <c r="EBR1651" s="15"/>
      <c r="EBS1651" s="15"/>
      <c r="EBT1651" s="15"/>
      <c r="EBU1651" s="15"/>
      <c r="EBV1651" s="15"/>
      <c r="EBW1651" s="15"/>
      <c r="EBX1651" s="15"/>
      <c r="EBY1651" s="15"/>
      <c r="EBZ1651" s="15"/>
      <c r="ECA1651" s="15"/>
      <c r="ECB1651" s="15"/>
      <c r="ECC1651" s="15"/>
      <c r="ECD1651" s="15"/>
      <c r="ECE1651" s="15"/>
      <c r="ECF1651" s="15"/>
      <c r="ECG1651" s="15"/>
      <c r="ECH1651" s="15"/>
      <c r="ECI1651" s="15"/>
      <c r="ECJ1651" s="15"/>
      <c r="ECK1651" s="15"/>
      <c r="ECL1651" s="15"/>
      <c r="ECM1651" s="15"/>
      <c r="ECN1651" s="15"/>
      <c r="ECO1651" s="15"/>
      <c r="ECP1651" s="15"/>
      <c r="ECQ1651" s="15"/>
      <c r="ECR1651" s="15"/>
      <c r="ECS1651" s="15"/>
      <c r="ECT1651" s="15"/>
      <c r="ECU1651" s="15"/>
      <c r="ECV1651" s="15"/>
      <c r="ECW1651" s="15"/>
      <c r="ECX1651" s="15"/>
      <c r="ECY1651" s="15"/>
      <c r="ECZ1651" s="15"/>
      <c r="EDA1651" s="15"/>
      <c r="EDB1651" s="15"/>
      <c r="EDC1651" s="15"/>
      <c r="EDD1651" s="15"/>
      <c r="EDE1651" s="15"/>
      <c r="EDF1651" s="15"/>
      <c r="EDG1651" s="15"/>
      <c r="EDH1651" s="15"/>
      <c r="EDI1651" s="15"/>
      <c r="EDJ1651" s="15"/>
      <c r="EDK1651" s="15"/>
      <c r="EDL1651" s="15"/>
      <c r="EDM1651" s="15"/>
      <c r="EDN1651" s="15"/>
      <c r="EDO1651" s="15"/>
      <c r="EDP1651" s="15"/>
      <c r="EDQ1651" s="15"/>
      <c r="EDR1651" s="15"/>
      <c r="EDS1651" s="15"/>
      <c r="EDT1651" s="15"/>
      <c r="EDU1651" s="15"/>
      <c r="EDV1651" s="15"/>
      <c r="EDW1651" s="15"/>
      <c r="EDX1651" s="15"/>
      <c r="EDY1651" s="15"/>
      <c r="EDZ1651" s="15"/>
      <c r="EEA1651" s="15"/>
      <c r="EEB1651" s="15"/>
      <c r="EEC1651" s="15"/>
      <c r="EED1651" s="15"/>
      <c r="EEE1651" s="15"/>
      <c r="EEF1651" s="15"/>
      <c r="EEG1651" s="15"/>
      <c r="EEH1651" s="15"/>
      <c r="EEI1651" s="15"/>
      <c r="EEJ1651" s="15"/>
      <c r="EEK1651" s="15"/>
      <c r="EEL1651" s="15"/>
      <c r="EEM1651" s="15"/>
      <c r="EEN1651" s="15"/>
      <c r="EEO1651" s="15"/>
      <c r="EEP1651" s="15"/>
      <c r="EEQ1651" s="15"/>
      <c r="EER1651" s="15"/>
      <c r="EES1651" s="15"/>
      <c r="EET1651" s="15"/>
      <c r="EEU1651" s="15"/>
      <c r="EEV1651" s="15"/>
      <c r="EEW1651" s="15"/>
      <c r="EEX1651" s="15"/>
      <c r="EEY1651" s="15"/>
      <c r="EEZ1651" s="15"/>
      <c r="EFA1651" s="15"/>
      <c r="EFB1651" s="15"/>
      <c r="EFC1651" s="15"/>
      <c r="EFD1651" s="15"/>
      <c r="EFE1651" s="15"/>
      <c r="EFF1651" s="15"/>
      <c r="EFG1651" s="15"/>
      <c r="EFH1651" s="15"/>
      <c r="EFI1651" s="15"/>
      <c r="EFJ1651" s="15"/>
      <c r="EFK1651" s="15"/>
      <c r="EFL1651" s="15"/>
      <c r="EFM1651" s="15"/>
      <c r="EFN1651" s="15"/>
      <c r="EFO1651" s="15"/>
      <c r="EFP1651" s="15"/>
      <c r="EFQ1651" s="15"/>
      <c r="EFR1651" s="15"/>
      <c r="EFS1651" s="15"/>
      <c r="EFT1651" s="15"/>
      <c r="EFU1651" s="15"/>
      <c r="EFV1651" s="15"/>
      <c r="EFW1651" s="15"/>
      <c r="EFX1651" s="15"/>
      <c r="EFY1651" s="15"/>
      <c r="EFZ1651" s="15"/>
      <c r="EGA1651" s="15"/>
      <c r="EGB1651" s="15"/>
      <c r="EGC1651" s="15"/>
      <c r="EGD1651" s="15"/>
      <c r="EGE1651" s="15"/>
      <c r="EGF1651" s="15"/>
      <c r="EGG1651" s="15"/>
      <c r="EGH1651" s="15"/>
      <c r="EGI1651" s="15"/>
      <c r="EGJ1651" s="15"/>
      <c r="EGK1651" s="15"/>
      <c r="EGL1651" s="15"/>
      <c r="EGM1651" s="15"/>
      <c r="EGN1651" s="15"/>
      <c r="EGO1651" s="15"/>
      <c r="EGP1651" s="15"/>
      <c r="EGQ1651" s="15"/>
      <c r="EGR1651" s="15"/>
      <c r="EGS1651" s="15"/>
      <c r="EGT1651" s="15"/>
      <c r="EGU1651" s="15"/>
      <c r="EGV1651" s="15"/>
      <c r="EGW1651" s="15"/>
      <c r="EGX1651" s="15"/>
      <c r="EGY1651" s="15"/>
      <c r="EGZ1651" s="15"/>
      <c r="EHA1651" s="15"/>
      <c r="EHB1651" s="15"/>
      <c r="EHC1651" s="15"/>
      <c r="EHD1651" s="15"/>
      <c r="EHE1651" s="15"/>
      <c r="EHF1651" s="15"/>
      <c r="EHG1651" s="15"/>
      <c r="EHH1651" s="15"/>
      <c r="EHI1651" s="15"/>
      <c r="EHJ1651" s="15"/>
      <c r="EHK1651" s="15"/>
      <c r="EHL1651" s="15"/>
      <c r="EHM1651" s="15"/>
      <c r="EHN1651" s="15"/>
      <c r="EHO1651" s="15"/>
      <c r="EHP1651" s="15"/>
      <c r="EHQ1651" s="15"/>
      <c r="EHR1651" s="15"/>
      <c r="EHS1651" s="15"/>
      <c r="EHT1651" s="15"/>
      <c r="EHU1651" s="15"/>
      <c r="EHV1651" s="15"/>
      <c r="EHW1651" s="15"/>
      <c r="EHX1651" s="15"/>
      <c r="EHY1651" s="15"/>
      <c r="EHZ1651" s="15"/>
      <c r="EIA1651" s="15"/>
      <c r="EIB1651" s="15"/>
      <c r="EIC1651" s="15"/>
      <c r="EID1651" s="15"/>
      <c r="EIE1651" s="15"/>
      <c r="EIF1651" s="15"/>
      <c r="EIG1651" s="15"/>
      <c r="EIH1651" s="15"/>
      <c r="EII1651" s="15"/>
      <c r="EIJ1651" s="15"/>
      <c r="EIK1651" s="15"/>
      <c r="EIL1651" s="15"/>
      <c r="EIM1651" s="15"/>
      <c r="EIN1651" s="15"/>
      <c r="EIO1651" s="15"/>
      <c r="EIP1651" s="15"/>
      <c r="EIQ1651" s="15"/>
      <c r="EIR1651" s="15"/>
      <c r="EIS1651" s="15"/>
      <c r="EIT1651" s="15"/>
      <c r="EIU1651" s="15"/>
      <c r="EIV1651" s="15"/>
      <c r="EIW1651" s="15"/>
      <c r="EIX1651" s="15"/>
      <c r="EIY1651" s="15"/>
      <c r="EIZ1651" s="15"/>
      <c r="EJA1651" s="15"/>
      <c r="EJB1651" s="15"/>
      <c r="EJC1651" s="15"/>
      <c r="EJD1651" s="15"/>
      <c r="EJE1651" s="15"/>
      <c r="EJF1651" s="15"/>
      <c r="EJG1651" s="15"/>
      <c r="EJH1651" s="15"/>
      <c r="EJI1651" s="15"/>
      <c r="EJJ1651" s="15"/>
      <c r="EJK1651" s="15"/>
      <c r="EJL1651" s="15"/>
      <c r="EJM1651" s="15"/>
      <c r="EJN1651" s="15"/>
      <c r="EJO1651" s="15"/>
      <c r="EJP1651" s="15"/>
      <c r="EJQ1651" s="15"/>
      <c r="EJR1651" s="15"/>
      <c r="EJS1651" s="15"/>
      <c r="EJT1651" s="15"/>
      <c r="EJU1651" s="15"/>
      <c r="EJV1651" s="15"/>
      <c r="EJW1651" s="15"/>
      <c r="EJX1651" s="15"/>
      <c r="EJY1651" s="15"/>
      <c r="EJZ1651" s="15"/>
      <c r="EKA1651" s="15"/>
      <c r="EKB1651" s="15"/>
      <c r="EKC1651" s="15"/>
      <c r="EKD1651" s="15"/>
      <c r="EKE1651" s="15"/>
      <c r="EKF1651" s="15"/>
      <c r="EKG1651" s="15"/>
      <c r="EKH1651" s="15"/>
      <c r="EKI1651" s="15"/>
      <c r="EKJ1651" s="15"/>
      <c r="EKK1651" s="15"/>
      <c r="EKL1651" s="15"/>
      <c r="EKM1651" s="15"/>
      <c r="EKN1651" s="15"/>
      <c r="EKO1651" s="15"/>
      <c r="EKP1651" s="15"/>
      <c r="EKQ1651" s="15"/>
      <c r="EKR1651" s="15"/>
      <c r="EKS1651" s="15"/>
      <c r="EKT1651" s="15"/>
      <c r="EKU1651" s="15"/>
      <c r="EKV1651" s="15"/>
      <c r="EKW1651" s="15"/>
      <c r="EKX1651" s="15"/>
      <c r="EKY1651" s="15"/>
      <c r="EKZ1651" s="15"/>
      <c r="ELA1651" s="15"/>
      <c r="ELB1651" s="15"/>
      <c r="ELC1651" s="15"/>
      <c r="ELD1651" s="15"/>
      <c r="ELE1651" s="15"/>
      <c r="ELF1651" s="15"/>
      <c r="ELG1651" s="15"/>
      <c r="ELH1651" s="15"/>
      <c r="ELI1651" s="15"/>
      <c r="ELJ1651" s="15"/>
      <c r="ELK1651" s="15"/>
      <c r="ELL1651" s="15"/>
      <c r="ELM1651" s="15"/>
      <c r="ELN1651" s="15"/>
      <c r="ELO1651" s="15"/>
      <c r="ELP1651" s="15"/>
      <c r="ELQ1651" s="15"/>
      <c r="ELR1651" s="15"/>
      <c r="ELS1651" s="15"/>
      <c r="ELT1651" s="15"/>
      <c r="ELU1651" s="15"/>
      <c r="ELV1651" s="15"/>
      <c r="ELW1651" s="15"/>
      <c r="ELX1651" s="15"/>
      <c r="ELY1651" s="15"/>
      <c r="ELZ1651" s="15"/>
      <c r="EMA1651" s="15"/>
      <c r="EMB1651" s="15"/>
      <c r="EMC1651" s="15"/>
      <c r="EMD1651" s="15"/>
      <c r="EME1651" s="15"/>
      <c r="EMF1651" s="15"/>
      <c r="EMG1651" s="15"/>
      <c r="EMH1651" s="15"/>
      <c r="EMI1651" s="15"/>
      <c r="EMJ1651" s="15"/>
      <c r="EMK1651" s="15"/>
      <c r="EML1651" s="15"/>
      <c r="EMM1651" s="15"/>
      <c r="EMN1651" s="15"/>
      <c r="EMO1651" s="15"/>
      <c r="EMP1651" s="15"/>
      <c r="EMQ1651" s="15"/>
      <c r="EMR1651" s="15"/>
      <c r="EMS1651" s="15"/>
      <c r="EMT1651" s="15"/>
      <c r="EMU1651" s="15"/>
      <c r="EMV1651" s="15"/>
      <c r="EMW1651" s="15"/>
      <c r="EMX1651" s="15"/>
      <c r="EMY1651" s="15"/>
      <c r="EMZ1651" s="15"/>
      <c r="ENA1651" s="15"/>
      <c r="ENB1651" s="15"/>
      <c r="ENC1651" s="15"/>
      <c r="END1651" s="15"/>
      <c r="ENE1651" s="15"/>
      <c r="ENF1651" s="15"/>
      <c r="ENG1651" s="15"/>
      <c r="ENH1651" s="15"/>
      <c r="ENI1651" s="15"/>
      <c r="ENJ1651" s="15"/>
      <c r="ENK1651" s="15"/>
      <c r="ENL1651" s="15"/>
      <c r="ENM1651" s="15"/>
      <c r="ENN1651" s="15"/>
      <c r="ENO1651" s="15"/>
      <c r="ENP1651" s="15"/>
      <c r="ENQ1651" s="15"/>
      <c r="ENR1651" s="15"/>
      <c r="ENS1651" s="15"/>
      <c r="ENT1651" s="15"/>
      <c r="ENU1651" s="15"/>
      <c r="ENV1651" s="15"/>
      <c r="ENW1651" s="15"/>
      <c r="ENX1651" s="15"/>
      <c r="ENY1651" s="15"/>
      <c r="ENZ1651" s="15"/>
      <c r="EOA1651" s="15"/>
      <c r="EOB1651" s="15"/>
      <c r="EOC1651" s="15"/>
      <c r="EOD1651" s="15"/>
      <c r="EOE1651" s="15"/>
      <c r="EOF1651" s="15"/>
      <c r="EOG1651" s="15"/>
      <c r="EOH1651" s="15"/>
      <c r="EOI1651" s="15"/>
      <c r="EOJ1651" s="15"/>
      <c r="EOK1651" s="15"/>
      <c r="EOL1651" s="15"/>
      <c r="EOM1651" s="15"/>
      <c r="EON1651" s="15"/>
      <c r="EOO1651" s="15"/>
      <c r="EOP1651" s="15"/>
      <c r="EOQ1651" s="15"/>
      <c r="EOR1651" s="15"/>
      <c r="EOS1651" s="15"/>
      <c r="EOT1651" s="15"/>
      <c r="EOU1651" s="15"/>
      <c r="EOV1651" s="15"/>
      <c r="EOW1651" s="15"/>
      <c r="EOX1651" s="15"/>
      <c r="EOY1651" s="15"/>
      <c r="EOZ1651" s="15"/>
      <c r="EPA1651" s="15"/>
      <c r="EPB1651" s="15"/>
      <c r="EPC1651" s="15"/>
      <c r="EPD1651" s="15"/>
      <c r="EPE1651" s="15"/>
      <c r="EPF1651" s="15"/>
      <c r="EPG1651" s="15"/>
      <c r="EPH1651" s="15"/>
      <c r="EPI1651" s="15"/>
      <c r="EPJ1651" s="15"/>
      <c r="EPK1651" s="15"/>
      <c r="EPL1651" s="15"/>
      <c r="EPM1651" s="15"/>
      <c r="EPN1651" s="15"/>
      <c r="EPO1651" s="15"/>
      <c r="EPP1651" s="15"/>
      <c r="EPQ1651" s="15"/>
      <c r="EPR1651" s="15"/>
      <c r="EPS1651" s="15"/>
      <c r="EPT1651" s="15"/>
      <c r="EPU1651" s="15"/>
      <c r="EPV1651" s="15"/>
      <c r="EPW1651" s="15"/>
      <c r="EPX1651" s="15"/>
      <c r="EPY1651" s="15"/>
      <c r="EPZ1651" s="15"/>
      <c r="EQA1651" s="15"/>
      <c r="EQB1651" s="15"/>
      <c r="EQC1651" s="15"/>
      <c r="EQD1651" s="15"/>
      <c r="EQE1651" s="15"/>
      <c r="EQF1651" s="15"/>
      <c r="EQG1651" s="15"/>
      <c r="EQH1651" s="15"/>
      <c r="EQI1651" s="15"/>
      <c r="EQJ1651" s="15"/>
      <c r="EQK1651" s="15"/>
      <c r="EQL1651" s="15"/>
      <c r="EQM1651" s="15"/>
      <c r="EQN1651" s="15"/>
      <c r="EQO1651" s="15"/>
      <c r="EQP1651" s="15"/>
      <c r="EQQ1651" s="15"/>
      <c r="EQR1651" s="15"/>
      <c r="EQS1651" s="15"/>
      <c r="EQT1651" s="15"/>
      <c r="EQU1651" s="15"/>
      <c r="EQV1651" s="15"/>
      <c r="EQW1651" s="15"/>
      <c r="EQX1651" s="15"/>
      <c r="EQY1651" s="15"/>
      <c r="EQZ1651" s="15"/>
      <c r="ERA1651" s="15"/>
      <c r="ERB1651" s="15"/>
      <c r="ERC1651" s="15"/>
      <c r="ERD1651" s="15"/>
      <c r="ERE1651" s="15"/>
      <c r="ERF1651" s="15"/>
      <c r="ERG1651" s="15"/>
      <c r="ERH1651" s="15"/>
      <c r="ERI1651" s="15"/>
      <c r="ERJ1651" s="15"/>
      <c r="ERK1651" s="15"/>
      <c r="ERL1651" s="15"/>
      <c r="ERM1651" s="15"/>
      <c r="ERN1651" s="15"/>
      <c r="ERO1651" s="15"/>
      <c r="ERP1651" s="15"/>
      <c r="ERQ1651" s="15"/>
      <c r="ERR1651" s="15"/>
      <c r="ERS1651" s="15"/>
      <c r="ERT1651" s="15"/>
      <c r="ERU1651" s="15"/>
      <c r="ERV1651" s="15"/>
      <c r="ERW1651" s="15"/>
      <c r="ERX1651" s="15"/>
      <c r="ERY1651" s="15"/>
      <c r="ERZ1651" s="15"/>
      <c r="ESA1651" s="15"/>
      <c r="ESB1651" s="15"/>
      <c r="ESC1651" s="15"/>
      <c r="ESD1651" s="15"/>
      <c r="ESE1651" s="15"/>
      <c r="ESF1651" s="15"/>
      <c r="ESG1651" s="15"/>
      <c r="ESH1651" s="15"/>
      <c r="ESI1651" s="15"/>
      <c r="ESJ1651" s="15"/>
      <c r="ESK1651" s="15"/>
      <c r="ESL1651" s="15"/>
      <c r="ESM1651" s="15"/>
      <c r="ESN1651" s="15"/>
      <c r="ESO1651" s="15"/>
      <c r="ESP1651" s="15"/>
      <c r="ESQ1651" s="15"/>
      <c r="ESR1651" s="15"/>
      <c r="ESS1651" s="15"/>
      <c r="EST1651" s="15"/>
      <c r="ESU1651" s="15"/>
      <c r="ESV1651" s="15"/>
      <c r="ESW1651" s="15"/>
      <c r="ESX1651" s="15"/>
      <c r="ESY1651" s="15"/>
      <c r="ESZ1651" s="15"/>
      <c r="ETA1651" s="15"/>
      <c r="ETB1651" s="15"/>
      <c r="ETC1651" s="15"/>
      <c r="ETD1651" s="15"/>
      <c r="ETE1651" s="15"/>
      <c r="ETF1651" s="15"/>
      <c r="ETG1651" s="15"/>
      <c r="ETH1651" s="15"/>
      <c r="ETI1651" s="15"/>
      <c r="ETJ1651" s="15"/>
      <c r="ETK1651" s="15"/>
      <c r="ETL1651" s="15"/>
      <c r="ETM1651" s="15"/>
      <c r="ETN1651" s="15"/>
      <c r="ETO1651" s="15"/>
      <c r="ETP1651" s="15"/>
      <c r="ETQ1651" s="15"/>
      <c r="ETR1651" s="15"/>
      <c r="ETS1651" s="15"/>
      <c r="ETT1651" s="15"/>
      <c r="ETU1651" s="15"/>
      <c r="ETV1651" s="15"/>
      <c r="ETW1651" s="15"/>
      <c r="ETX1651" s="15"/>
      <c r="ETY1651" s="15"/>
      <c r="ETZ1651" s="15"/>
      <c r="EUA1651" s="15"/>
      <c r="EUB1651" s="15"/>
      <c r="EUC1651" s="15"/>
      <c r="EUD1651" s="15"/>
      <c r="EUE1651" s="15"/>
      <c r="EUF1651" s="15"/>
      <c r="EUG1651" s="15"/>
      <c r="EUH1651" s="15"/>
      <c r="EUI1651" s="15"/>
      <c r="EUJ1651" s="15"/>
      <c r="EUK1651" s="15"/>
      <c r="EUL1651" s="15"/>
      <c r="EUM1651" s="15"/>
      <c r="EUN1651" s="15"/>
      <c r="EUO1651" s="15"/>
      <c r="EUP1651" s="15"/>
      <c r="EUQ1651" s="15"/>
      <c r="EUR1651" s="15"/>
      <c r="EUS1651" s="15"/>
      <c r="EUT1651" s="15"/>
      <c r="EUU1651" s="15"/>
      <c r="EUV1651" s="15"/>
      <c r="EUW1651" s="15"/>
      <c r="EUX1651" s="15"/>
      <c r="EUY1651" s="15"/>
      <c r="EUZ1651" s="15"/>
      <c r="EVA1651" s="15"/>
      <c r="EVB1651" s="15"/>
      <c r="EVC1651" s="15"/>
      <c r="EVD1651" s="15"/>
      <c r="EVE1651" s="15"/>
      <c r="EVF1651" s="15"/>
      <c r="EVG1651" s="15"/>
      <c r="EVH1651" s="15"/>
      <c r="EVI1651" s="15"/>
      <c r="EVJ1651" s="15"/>
      <c r="EVK1651" s="15"/>
      <c r="EVL1651" s="15"/>
      <c r="EVM1651" s="15"/>
      <c r="EVN1651" s="15"/>
      <c r="EVO1651" s="15"/>
      <c r="EVP1651" s="15"/>
      <c r="EVQ1651" s="15"/>
      <c r="EVR1651" s="15"/>
      <c r="EVS1651" s="15"/>
      <c r="EVT1651" s="15"/>
      <c r="EVU1651" s="15"/>
      <c r="EVV1651" s="15"/>
      <c r="EVW1651" s="15"/>
      <c r="EVX1651" s="15"/>
      <c r="EVY1651" s="15"/>
      <c r="EVZ1651" s="15"/>
      <c r="EWA1651" s="15"/>
      <c r="EWB1651" s="15"/>
      <c r="EWC1651" s="15"/>
      <c r="EWD1651" s="15"/>
      <c r="EWE1651" s="15"/>
      <c r="EWF1651" s="15"/>
      <c r="EWG1651" s="15"/>
      <c r="EWH1651" s="15"/>
      <c r="EWI1651" s="15"/>
      <c r="EWJ1651" s="15"/>
      <c r="EWK1651" s="15"/>
      <c r="EWL1651" s="15"/>
      <c r="EWM1651" s="15"/>
      <c r="EWN1651" s="15"/>
      <c r="EWO1651" s="15"/>
      <c r="EWP1651" s="15"/>
      <c r="EWQ1651" s="15"/>
      <c r="EWR1651" s="15"/>
      <c r="EWS1651" s="15"/>
      <c r="EWT1651" s="15"/>
      <c r="EWU1651" s="15"/>
      <c r="EWV1651" s="15"/>
      <c r="EWW1651" s="15"/>
      <c r="EWX1651" s="15"/>
      <c r="EWY1651" s="15"/>
      <c r="EWZ1651" s="15"/>
      <c r="EXA1651" s="15"/>
      <c r="EXB1651" s="15"/>
      <c r="EXC1651" s="15"/>
      <c r="EXD1651" s="15"/>
      <c r="EXE1651" s="15"/>
      <c r="EXF1651" s="15"/>
      <c r="EXG1651" s="15"/>
      <c r="EXH1651" s="15"/>
      <c r="EXI1651" s="15"/>
      <c r="EXJ1651" s="15"/>
      <c r="EXK1651" s="15"/>
      <c r="EXL1651" s="15"/>
      <c r="EXM1651" s="15"/>
      <c r="EXN1651" s="15"/>
      <c r="EXO1651" s="15"/>
      <c r="EXP1651" s="15"/>
      <c r="EXQ1651" s="15"/>
      <c r="EXR1651" s="15"/>
      <c r="EXS1651" s="15"/>
      <c r="EXT1651" s="15"/>
      <c r="EXU1651" s="15"/>
      <c r="EXV1651" s="15"/>
      <c r="EXW1651" s="15"/>
      <c r="EXX1651" s="15"/>
      <c r="EXY1651" s="15"/>
      <c r="EXZ1651" s="15"/>
      <c r="EYA1651" s="15"/>
      <c r="EYB1651" s="15"/>
      <c r="EYC1651" s="15"/>
      <c r="EYD1651" s="15"/>
      <c r="EYE1651" s="15"/>
      <c r="EYF1651" s="15"/>
      <c r="EYG1651" s="15"/>
      <c r="EYH1651" s="15"/>
      <c r="EYI1651" s="15"/>
      <c r="EYJ1651" s="15"/>
      <c r="EYK1651" s="15"/>
      <c r="EYL1651" s="15"/>
      <c r="EYM1651" s="15"/>
      <c r="EYN1651" s="15"/>
      <c r="EYO1651" s="15"/>
      <c r="EYP1651" s="15"/>
      <c r="EYQ1651" s="15"/>
      <c r="EYR1651" s="15"/>
      <c r="EYS1651" s="15"/>
      <c r="EYT1651" s="15"/>
      <c r="EYU1651" s="15"/>
      <c r="EYV1651" s="15"/>
      <c r="EYW1651" s="15"/>
      <c r="EYX1651" s="15"/>
      <c r="EYY1651" s="15"/>
      <c r="EYZ1651" s="15"/>
      <c r="EZA1651" s="15"/>
      <c r="EZB1651" s="15"/>
      <c r="EZC1651" s="15"/>
      <c r="EZD1651" s="15"/>
      <c r="EZE1651" s="15"/>
      <c r="EZF1651" s="15"/>
      <c r="EZG1651" s="15"/>
      <c r="EZH1651" s="15"/>
      <c r="EZI1651" s="15"/>
      <c r="EZJ1651" s="15"/>
      <c r="EZK1651" s="15"/>
      <c r="EZL1651" s="15"/>
      <c r="EZM1651" s="15"/>
      <c r="EZN1651" s="15"/>
      <c r="EZO1651" s="15"/>
      <c r="EZP1651" s="15"/>
      <c r="EZQ1651" s="15"/>
      <c r="EZR1651" s="15"/>
      <c r="EZS1651" s="15"/>
      <c r="EZT1651" s="15"/>
      <c r="EZU1651" s="15"/>
      <c r="EZV1651" s="15"/>
      <c r="EZW1651" s="15"/>
      <c r="EZX1651" s="15"/>
      <c r="EZY1651" s="15"/>
      <c r="EZZ1651" s="15"/>
      <c r="FAA1651" s="15"/>
      <c r="FAB1651" s="15"/>
      <c r="FAC1651" s="15"/>
      <c r="FAD1651" s="15"/>
      <c r="FAE1651" s="15"/>
      <c r="FAF1651" s="15"/>
      <c r="FAG1651" s="15"/>
      <c r="FAH1651" s="15"/>
      <c r="FAI1651" s="15"/>
      <c r="FAJ1651" s="15"/>
      <c r="FAK1651" s="15"/>
      <c r="FAL1651" s="15"/>
      <c r="FAM1651" s="15"/>
      <c r="FAN1651" s="15"/>
      <c r="FAO1651" s="15"/>
      <c r="FAP1651" s="15"/>
      <c r="FAQ1651" s="15"/>
      <c r="FAR1651" s="15"/>
      <c r="FAS1651" s="15"/>
      <c r="FAT1651" s="15"/>
      <c r="FAU1651" s="15"/>
      <c r="FAV1651" s="15"/>
      <c r="FAW1651" s="15"/>
      <c r="FAX1651" s="15"/>
      <c r="FAY1651" s="15"/>
      <c r="FAZ1651" s="15"/>
      <c r="FBA1651" s="15"/>
      <c r="FBB1651" s="15"/>
      <c r="FBC1651" s="15"/>
      <c r="FBD1651" s="15"/>
      <c r="FBE1651" s="15"/>
      <c r="FBF1651" s="15"/>
      <c r="FBG1651" s="15"/>
      <c r="FBH1651" s="15"/>
      <c r="FBI1651" s="15"/>
      <c r="FBJ1651" s="15"/>
      <c r="FBK1651" s="15"/>
      <c r="FBL1651" s="15"/>
      <c r="FBM1651" s="15"/>
      <c r="FBN1651" s="15"/>
      <c r="FBO1651" s="15"/>
      <c r="FBP1651" s="15"/>
      <c r="FBQ1651" s="15"/>
      <c r="FBR1651" s="15"/>
      <c r="FBS1651" s="15"/>
      <c r="FBT1651" s="15"/>
      <c r="FBU1651" s="15"/>
      <c r="FBV1651" s="15"/>
      <c r="FBW1651" s="15"/>
      <c r="FBX1651" s="15"/>
      <c r="FBY1651" s="15"/>
      <c r="FBZ1651" s="15"/>
      <c r="FCA1651" s="15"/>
      <c r="FCB1651" s="15"/>
      <c r="FCC1651" s="15"/>
      <c r="FCD1651" s="15"/>
      <c r="FCE1651" s="15"/>
      <c r="FCF1651" s="15"/>
      <c r="FCG1651" s="15"/>
      <c r="FCH1651" s="15"/>
      <c r="FCI1651" s="15"/>
      <c r="FCJ1651" s="15"/>
      <c r="FCK1651" s="15"/>
      <c r="FCL1651" s="15"/>
      <c r="FCM1651" s="15"/>
      <c r="FCN1651" s="15"/>
      <c r="FCO1651" s="15"/>
      <c r="FCP1651" s="15"/>
      <c r="FCQ1651" s="15"/>
      <c r="FCR1651" s="15"/>
      <c r="FCS1651" s="15"/>
      <c r="FCT1651" s="15"/>
      <c r="FCU1651" s="15"/>
      <c r="FCV1651" s="15"/>
      <c r="FCW1651" s="15"/>
      <c r="FCX1651" s="15"/>
      <c r="FCY1651" s="15"/>
      <c r="FCZ1651" s="15"/>
      <c r="FDA1651" s="15"/>
      <c r="FDB1651" s="15"/>
      <c r="FDC1651" s="15"/>
      <c r="FDD1651" s="15"/>
      <c r="FDE1651" s="15"/>
      <c r="FDF1651" s="15"/>
      <c r="FDG1651" s="15"/>
      <c r="FDH1651" s="15"/>
      <c r="FDI1651" s="15"/>
      <c r="FDJ1651" s="15"/>
      <c r="FDK1651" s="15"/>
      <c r="FDL1651" s="15"/>
      <c r="FDM1651" s="15"/>
      <c r="FDN1651" s="15"/>
      <c r="FDO1651" s="15"/>
      <c r="FDP1651" s="15"/>
      <c r="FDQ1651" s="15"/>
      <c r="FDR1651" s="15"/>
      <c r="FDS1651" s="15"/>
      <c r="FDT1651" s="15"/>
      <c r="FDU1651" s="15"/>
      <c r="FDV1651" s="15"/>
      <c r="FDW1651" s="15"/>
      <c r="FDX1651" s="15"/>
      <c r="FDY1651" s="15"/>
      <c r="FDZ1651" s="15"/>
      <c r="FEA1651" s="15"/>
      <c r="FEB1651" s="15"/>
      <c r="FEC1651" s="15"/>
      <c r="FED1651" s="15"/>
      <c r="FEE1651" s="15"/>
      <c r="FEF1651" s="15"/>
      <c r="FEG1651" s="15"/>
      <c r="FEH1651" s="15"/>
      <c r="FEI1651" s="15"/>
      <c r="FEJ1651" s="15"/>
      <c r="FEK1651" s="15"/>
      <c r="FEL1651" s="15"/>
      <c r="FEM1651" s="15"/>
      <c r="FEN1651" s="15"/>
      <c r="FEO1651" s="15"/>
      <c r="FEP1651" s="15"/>
      <c r="FEQ1651" s="15"/>
      <c r="FER1651" s="15"/>
      <c r="FES1651" s="15"/>
      <c r="FET1651" s="15"/>
      <c r="FEU1651" s="15"/>
      <c r="FEV1651" s="15"/>
      <c r="FEW1651" s="15"/>
      <c r="FEX1651" s="15"/>
      <c r="FEY1651" s="15"/>
      <c r="FEZ1651" s="15"/>
      <c r="FFA1651" s="15"/>
      <c r="FFB1651" s="15"/>
      <c r="FFC1651" s="15"/>
      <c r="FFD1651" s="15"/>
      <c r="FFE1651" s="15"/>
      <c r="FFF1651" s="15"/>
      <c r="FFG1651" s="15"/>
      <c r="FFH1651" s="15"/>
      <c r="FFI1651" s="15"/>
      <c r="FFJ1651" s="15"/>
      <c r="FFK1651" s="15"/>
      <c r="FFL1651" s="15"/>
      <c r="FFM1651" s="15"/>
      <c r="FFN1651" s="15"/>
      <c r="FFO1651" s="15"/>
      <c r="FFP1651" s="15"/>
      <c r="FFQ1651" s="15"/>
      <c r="FFR1651" s="15"/>
      <c r="FFS1651" s="15"/>
      <c r="FFT1651" s="15"/>
      <c r="FFU1651" s="15"/>
      <c r="FFV1651" s="15"/>
      <c r="FFW1651" s="15"/>
      <c r="FFX1651" s="15"/>
      <c r="FFY1651" s="15"/>
      <c r="FFZ1651" s="15"/>
      <c r="FGA1651" s="15"/>
      <c r="FGB1651" s="15"/>
      <c r="FGC1651" s="15"/>
      <c r="FGD1651" s="15"/>
      <c r="FGE1651" s="15"/>
      <c r="FGF1651" s="15"/>
      <c r="FGG1651" s="15"/>
      <c r="FGH1651" s="15"/>
      <c r="FGI1651" s="15"/>
      <c r="FGJ1651" s="15"/>
      <c r="FGK1651" s="15"/>
      <c r="FGL1651" s="15"/>
      <c r="FGM1651" s="15"/>
      <c r="FGN1651" s="15"/>
      <c r="FGO1651" s="15"/>
      <c r="FGP1651" s="15"/>
      <c r="FGQ1651" s="15"/>
      <c r="FGR1651" s="15"/>
      <c r="FGS1651" s="15"/>
      <c r="FGT1651" s="15"/>
      <c r="FGU1651" s="15"/>
      <c r="FGV1651" s="15"/>
      <c r="FGW1651" s="15"/>
      <c r="FGX1651" s="15"/>
      <c r="FGY1651" s="15"/>
      <c r="FGZ1651" s="15"/>
      <c r="FHA1651" s="15"/>
      <c r="FHB1651" s="15"/>
      <c r="FHC1651" s="15"/>
      <c r="FHD1651" s="15"/>
      <c r="FHE1651" s="15"/>
      <c r="FHF1651" s="15"/>
      <c r="FHG1651" s="15"/>
      <c r="FHH1651" s="15"/>
      <c r="FHI1651" s="15"/>
      <c r="FHJ1651" s="15"/>
      <c r="FHK1651" s="15"/>
      <c r="FHL1651" s="15"/>
      <c r="FHM1651" s="15"/>
      <c r="FHN1651" s="15"/>
      <c r="FHO1651" s="15"/>
      <c r="FHP1651" s="15"/>
      <c r="FHQ1651" s="15"/>
      <c r="FHR1651" s="15"/>
      <c r="FHS1651" s="15"/>
      <c r="FHT1651" s="15"/>
      <c r="FHU1651" s="15"/>
      <c r="FHV1651" s="15"/>
      <c r="FHW1651" s="15"/>
      <c r="FHX1651" s="15"/>
      <c r="FHY1651" s="15"/>
      <c r="FHZ1651" s="15"/>
      <c r="FIA1651" s="15"/>
      <c r="FIB1651" s="15"/>
      <c r="FIC1651" s="15"/>
      <c r="FID1651" s="15"/>
      <c r="FIE1651" s="15"/>
      <c r="FIF1651" s="15"/>
      <c r="FIG1651" s="15"/>
      <c r="FIH1651" s="15"/>
      <c r="FII1651" s="15"/>
      <c r="FIJ1651" s="15"/>
      <c r="FIK1651" s="15"/>
      <c r="FIL1651" s="15"/>
      <c r="FIM1651" s="15"/>
      <c r="FIN1651" s="15"/>
      <c r="FIO1651" s="15"/>
      <c r="FIP1651" s="15"/>
      <c r="FIQ1651" s="15"/>
      <c r="FIR1651" s="15"/>
      <c r="FIS1651" s="15"/>
      <c r="FIT1651" s="15"/>
      <c r="FIU1651" s="15"/>
      <c r="FIV1651" s="15"/>
      <c r="FIW1651" s="15"/>
      <c r="FIX1651" s="15"/>
      <c r="FIY1651" s="15"/>
      <c r="FIZ1651" s="15"/>
      <c r="FJA1651" s="15"/>
      <c r="FJB1651" s="15"/>
      <c r="FJC1651" s="15"/>
      <c r="FJD1651" s="15"/>
      <c r="FJE1651" s="15"/>
      <c r="FJF1651" s="15"/>
      <c r="FJG1651" s="15"/>
      <c r="FJH1651" s="15"/>
      <c r="FJI1651" s="15"/>
      <c r="FJJ1651" s="15"/>
      <c r="FJK1651" s="15"/>
      <c r="FJL1651" s="15"/>
      <c r="FJM1651" s="15"/>
      <c r="FJN1651" s="15"/>
      <c r="FJO1651" s="15"/>
      <c r="FJP1651" s="15"/>
      <c r="FJQ1651" s="15"/>
      <c r="FJR1651" s="15"/>
      <c r="FJS1651" s="15"/>
      <c r="FJT1651" s="15"/>
      <c r="FJU1651" s="15"/>
      <c r="FJV1651" s="15"/>
      <c r="FJW1651" s="15"/>
      <c r="FJX1651" s="15"/>
      <c r="FJY1651" s="15"/>
      <c r="FJZ1651" s="15"/>
      <c r="FKA1651" s="15"/>
      <c r="FKB1651" s="15"/>
      <c r="FKC1651" s="15"/>
      <c r="FKD1651" s="15"/>
      <c r="FKE1651" s="15"/>
      <c r="FKF1651" s="15"/>
      <c r="FKG1651" s="15"/>
      <c r="FKH1651" s="15"/>
      <c r="FKI1651" s="15"/>
      <c r="FKJ1651" s="15"/>
      <c r="FKK1651" s="15"/>
      <c r="FKL1651" s="15"/>
      <c r="FKM1651" s="15"/>
      <c r="FKN1651" s="15"/>
      <c r="FKO1651" s="15"/>
      <c r="FKP1651" s="15"/>
      <c r="FKQ1651" s="15"/>
      <c r="FKR1651" s="15"/>
      <c r="FKS1651" s="15"/>
      <c r="FKT1651" s="15"/>
      <c r="FKU1651" s="15"/>
      <c r="FKV1651" s="15"/>
      <c r="FKW1651" s="15"/>
      <c r="FKX1651" s="15"/>
      <c r="FKY1651" s="15"/>
      <c r="FKZ1651" s="15"/>
      <c r="FLA1651" s="15"/>
      <c r="FLB1651" s="15"/>
      <c r="FLC1651" s="15"/>
      <c r="FLD1651" s="15"/>
      <c r="FLE1651" s="15"/>
      <c r="FLF1651" s="15"/>
      <c r="FLG1651" s="15"/>
      <c r="FLH1651" s="15"/>
      <c r="FLI1651" s="15"/>
      <c r="FLJ1651" s="15"/>
      <c r="FLK1651" s="15"/>
      <c r="FLL1651" s="15"/>
      <c r="FLM1651" s="15"/>
      <c r="FLN1651" s="15"/>
      <c r="FLO1651" s="15"/>
      <c r="FLP1651" s="15"/>
      <c r="FLQ1651" s="15"/>
      <c r="FLR1651" s="15"/>
      <c r="FLS1651" s="15"/>
      <c r="FLT1651" s="15"/>
      <c r="FLU1651" s="15"/>
      <c r="FLV1651" s="15"/>
      <c r="FLW1651" s="15"/>
      <c r="FLX1651" s="15"/>
      <c r="FLY1651" s="15"/>
      <c r="FLZ1651" s="15"/>
      <c r="FMA1651" s="15"/>
      <c r="FMB1651" s="15"/>
      <c r="FMC1651" s="15"/>
      <c r="FMD1651" s="15"/>
      <c r="FME1651" s="15"/>
      <c r="FMF1651" s="15"/>
      <c r="FMG1651" s="15"/>
      <c r="FMH1651" s="15"/>
      <c r="FMI1651" s="15"/>
      <c r="FMJ1651" s="15"/>
      <c r="FMK1651" s="15"/>
      <c r="FML1651" s="15"/>
      <c r="FMM1651" s="15"/>
      <c r="FMN1651" s="15"/>
      <c r="FMO1651" s="15"/>
      <c r="FMP1651" s="15"/>
      <c r="FMQ1651" s="15"/>
      <c r="FMR1651" s="15"/>
      <c r="FMS1651" s="15"/>
      <c r="FMT1651" s="15"/>
      <c r="FMU1651" s="15"/>
      <c r="FMV1651" s="15"/>
      <c r="FMW1651" s="15"/>
      <c r="FMX1651" s="15"/>
      <c r="FMY1651" s="15"/>
      <c r="FMZ1651" s="15"/>
      <c r="FNA1651" s="15"/>
      <c r="FNB1651" s="15"/>
      <c r="FNC1651" s="15"/>
      <c r="FND1651" s="15"/>
      <c r="FNE1651" s="15"/>
      <c r="FNF1651" s="15"/>
      <c r="FNG1651" s="15"/>
      <c r="FNH1651" s="15"/>
      <c r="FNI1651" s="15"/>
      <c r="FNJ1651" s="15"/>
      <c r="FNK1651" s="15"/>
      <c r="FNL1651" s="15"/>
      <c r="FNM1651" s="15"/>
      <c r="FNN1651" s="15"/>
      <c r="FNO1651" s="15"/>
      <c r="FNP1651" s="15"/>
      <c r="FNQ1651" s="15"/>
      <c r="FNR1651" s="15"/>
      <c r="FNS1651" s="15"/>
      <c r="FNT1651" s="15"/>
      <c r="FNU1651" s="15"/>
      <c r="FNV1651" s="15"/>
      <c r="FNW1651" s="15"/>
      <c r="FNX1651" s="15"/>
      <c r="FNY1651" s="15"/>
      <c r="FNZ1651" s="15"/>
      <c r="FOA1651" s="15"/>
      <c r="FOB1651" s="15"/>
      <c r="FOC1651" s="15"/>
      <c r="FOD1651" s="15"/>
      <c r="FOE1651" s="15"/>
      <c r="FOF1651" s="15"/>
      <c r="FOG1651" s="15"/>
      <c r="FOH1651" s="15"/>
      <c r="FOI1651" s="15"/>
      <c r="FOJ1651" s="15"/>
      <c r="FOK1651" s="15"/>
      <c r="FOL1651" s="15"/>
      <c r="FOM1651" s="15"/>
      <c r="FON1651" s="15"/>
      <c r="FOO1651" s="15"/>
      <c r="FOP1651" s="15"/>
      <c r="FOQ1651" s="15"/>
      <c r="FOR1651" s="15"/>
      <c r="FOS1651" s="15"/>
      <c r="FOT1651" s="15"/>
      <c r="FOU1651" s="15"/>
      <c r="FOV1651" s="15"/>
      <c r="FOW1651" s="15"/>
      <c r="FOX1651" s="15"/>
      <c r="FOY1651" s="15"/>
      <c r="FOZ1651" s="15"/>
      <c r="FPA1651" s="15"/>
      <c r="FPB1651" s="15"/>
      <c r="FPC1651" s="15"/>
      <c r="FPD1651" s="15"/>
      <c r="FPE1651" s="15"/>
      <c r="FPF1651" s="15"/>
      <c r="FPG1651" s="15"/>
      <c r="FPH1651" s="15"/>
      <c r="FPI1651" s="15"/>
      <c r="FPJ1651" s="15"/>
      <c r="FPK1651" s="15"/>
      <c r="FPL1651" s="15"/>
      <c r="FPM1651" s="15"/>
      <c r="FPN1651" s="15"/>
      <c r="FPO1651" s="15"/>
      <c r="FPP1651" s="15"/>
      <c r="FPQ1651" s="15"/>
      <c r="FPR1651" s="15"/>
      <c r="FPS1651" s="15"/>
      <c r="FPT1651" s="15"/>
      <c r="FPU1651" s="15"/>
      <c r="FPV1651" s="15"/>
      <c r="FPW1651" s="15"/>
      <c r="FPX1651" s="15"/>
      <c r="FPY1651" s="15"/>
      <c r="FPZ1651" s="15"/>
      <c r="FQA1651" s="15"/>
      <c r="FQB1651" s="15"/>
      <c r="FQC1651" s="15"/>
      <c r="FQD1651" s="15"/>
      <c r="FQE1651" s="15"/>
      <c r="FQF1651" s="15"/>
      <c r="FQG1651" s="15"/>
      <c r="FQH1651" s="15"/>
      <c r="FQI1651" s="15"/>
      <c r="FQJ1651" s="15"/>
      <c r="FQK1651" s="15"/>
      <c r="FQL1651" s="15"/>
      <c r="FQM1651" s="15"/>
      <c r="FQN1651" s="15"/>
      <c r="FQO1651" s="15"/>
      <c r="FQP1651" s="15"/>
      <c r="FQQ1651" s="15"/>
      <c r="FQR1651" s="15"/>
      <c r="FQS1651" s="15"/>
      <c r="FQT1651" s="15"/>
      <c r="FQU1651" s="15"/>
      <c r="FQV1651" s="15"/>
      <c r="FQW1651" s="15"/>
      <c r="FQX1651" s="15"/>
      <c r="FQY1651" s="15"/>
      <c r="FQZ1651" s="15"/>
      <c r="FRA1651" s="15"/>
      <c r="FRB1651" s="15"/>
      <c r="FRC1651" s="15"/>
      <c r="FRD1651" s="15"/>
      <c r="FRE1651" s="15"/>
      <c r="FRF1651" s="15"/>
      <c r="FRG1651" s="15"/>
      <c r="FRH1651" s="15"/>
      <c r="FRI1651" s="15"/>
      <c r="FRJ1651" s="15"/>
      <c r="FRK1651" s="15"/>
      <c r="FRL1651" s="15"/>
      <c r="FRM1651" s="15"/>
      <c r="FRN1651" s="15"/>
      <c r="FRO1651" s="15"/>
      <c r="FRP1651" s="15"/>
      <c r="FRQ1651" s="15"/>
      <c r="FRR1651" s="15"/>
      <c r="FRS1651" s="15"/>
      <c r="FRT1651" s="15"/>
      <c r="FRU1651" s="15"/>
      <c r="FRV1651" s="15"/>
      <c r="FRW1651" s="15"/>
      <c r="FRX1651" s="15"/>
      <c r="FRY1651" s="15"/>
      <c r="FRZ1651" s="15"/>
      <c r="FSA1651" s="15"/>
      <c r="FSB1651" s="15"/>
      <c r="FSC1651" s="15"/>
      <c r="FSD1651" s="15"/>
      <c r="FSE1651" s="15"/>
      <c r="FSF1651" s="15"/>
      <c r="FSG1651" s="15"/>
      <c r="FSH1651" s="15"/>
      <c r="FSI1651" s="15"/>
      <c r="FSJ1651" s="15"/>
      <c r="FSK1651" s="15"/>
      <c r="FSL1651" s="15"/>
      <c r="FSM1651" s="15"/>
      <c r="FSN1651" s="15"/>
      <c r="FSO1651" s="15"/>
      <c r="FSP1651" s="15"/>
      <c r="FSQ1651" s="15"/>
      <c r="FSR1651" s="15"/>
      <c r="FSS1651" s="15"/>
      <c r="FST1651" s="15"/>
      <c r="FSU1651" s="15"/>
      <c r="FSV1651" s="15"/>
      <c r="FSW1651" s="15"/>
      <c r="FSX1651" s="15"/>
      <c r="FSY1651" s="15"/>
      <c r="FSZ1651" s="15"/>
      <c r="FTA1651" s="15"/>
      <c r="FTB1651" s="15"/>
      <c r="FTC1651" s="15"/>
      <c r="FTD1651" s="15"/>
      <c r="FTE1651" s="15"/>
      <c r="FTF1651" s="15"/>
      <c r="FTG1651" s="15"/>
      <c r="FTH1651" s="15"/>
      <c r="FTI1651" s="15"/>
      <c r="FTJ1651" s="15"/>
      <c r="FTK1651" s="15"/>
      <c r="FTL1651" s="15"/>
      <c r="FTM1651" s="15"/>
      <c r="FTN1651" s="15"/>
      <c r="FTO1651" s="15"/>
      <c r="FTP1651" s="15"/>
      <c r="FTQ1651" s="15"/>
      <c r="FTR1651" s="15"/>
      <c r="FTS1651" s="15"/>
      <c r="FTT1651" s="15"/>
      <c r="FTU1651" s="15"/>
      <c r="FTV1651" s="15"/>
      <c r="FTW1651" s="15"/>
      <c r="FTX1651" s="15"/>
      <c r="FTY1651" s="15"/>
      <c r="FTZ1651" s="15"/>
      <c r="FUA1651" s="15"/>
      <c r="FUB1651" s="15"/>
      <c r="FUC1651" s="15"/>
      <c r="FUD1651" s="15"/>
      <c r="FUE1651" s="15"/>
      <c r="FUF1651" s="15"/>
      <c r="FUG1651" s="15"/>
      <c r="FUH1651" s="15"/>
      <c r="FUI1651" s="15"/>
      <c r="FUJ1651" s="15"/>
      <c r="FUK1651" s="15"/>
      <c r="FUL1651" s="15"/>
      <c r="FUM1651" s="15"/>
      <c r="FUN1651" s="15"/>
      <c r="FUO1651" s="15"/>
      <c r="FUP1651" s="15"/>
      <c r="FUQ1651" s="15"/>
      <c r="FUR1651" s="15"/>
      <c r="FUS1651" s="15"/>
      <c r="FUT1651" s="15"/>
      <c r="FUU1651" s="15"/>
      <c r="FUV1651" s="15"/>
      <c r="FUW1651" s="15"/>
      <c r="FUX1651" s="15"/>
      <c r="FUY1651" s="15"/>
      <c r="FUZ1651" s="15"/>
      <c r="FVA1651" s="15"/>
      <c r="FVB1651" s="15"/>
      <c r="FVC1651" s="15"/>
      <c r="FVD1651" s="15"/>
      <c r="FVE1651" s="15"/>
      <c r="FVF1651" s="15"/>
      <c r="FVG1651" s="15"/>
      <c r="FVH1651" s="15"/>
      <c r="FVI1651" s="15"/>
      <c r="FVJ1651" s="15"/>
      <c r="FVK1651" s="15"/>
      <c r="FVL1651" s="15"/>
      <c r="FVM1651" s="15"/>
      <c r="FVN1651" s="15"/>
      <c r="FVO1651" s="15"/>
      <c r="FVP1651" s="15"/>
      <c r="FVQ1651" s="15"/>
      <c r="FVR1651" s="15"/>
      <c r="FVS1651" s="15"/>
      <c r="FVT1651" s="15"/>
      <c r="FVU1651" s="15"/>
      <c r="FVV1651" s="15"/>
      <c r="FVW1651" s="15"/>
      <c r="FVX1651" s="15"/>
      <c r="FVY1651" s="15"/>
      <c r="FVZ1651" s="15"/>
      <c r="FWA1651" s="15"/>
      <c r="FWB1651" s="15"/>
      <c r="FWC1651" s="15"/>
      <c r="FWD1651" s="15"/>
      <c r="FWE1651" s="15"/>
      <c r="FWF1651" s="15"/>
      <c r="FWG1651" s="15"/>
      <c r="FWH1651" s="15"/>
      <c r="FWI1651" s="15"/>
      <c r="FWJ1651" s="15"/>
      <c r="FWK1651" s="15"/>
      <c r="FWL1651" s="15"/>
      <c r="FWM1651" s="15"/>
      <c r="FWN1651" s="15"/>
      <c r="FWO1651" s="15"/>
      <c r="FWP1651" s="15"/>
      <c r="FWQ1651" s="15"/>
      <c r="FWR1651" s="15"/>
      <c r="FWS1651" s="15"/>
      <c r="FWT1651" s="15"/>
      <c r="FWU1651" s="15"/>
      <c r="FWV1651" s="15"/>
      <c r="FWW1651" s="15"/>
      <c r="FWX1651" s="15"/>
      <c r="FWY1651" s="15"/>
      <c r="FWZ1651" s="15"/>
      <c r="FXA1651" s="15"/>
      <c r="FXB1651" s="15"/>
      <c r="FXC1651" s="15"/>
      <c r="FXD1651" s="15"/>
      <c r="FXE1651" s="15"/>
      <c r="FXF1651" s="15"/>
      <c r="FXG1651" s="15"/>
      <c r="FXH1651" s="15"/>
      <c r="FXI1651" s="15"/>
      <c r="FXJ1651" s="15"/>
      <c r="FXK1651" s="15"/>
      <c r="FXL1651" s="15"/>
      <c r="FXM1651" s="15"/>
      <c r="FXN1651" s="15"/>
      <c r="FXO1651" s="15"/>
      <c r="FXP1651" s="15"/>
      <c r="FXQ1651" s="15"/>
      <c r="FXR1651" s="15"/>
      <c r="FXS1651" s="15"/>
      <c r="FXT1651" s="15"/>
      <c r="FXU1651" s="15"/>
      <c r="FXV1651" s="15"/>
      <c r="FXW1651" s="15"/>
      <c r="FXX1651" s="15"/>
      <c r="FXY1651" s="15"/>
      <c r="FXZ1651" s="15"/>
      <c r="FYA1651" s="15"/>
      <c r="FYB1651" s="15"/>
      <c r="FYC1651" s="15"/>
      <c r="FYD1651" s="15"/>
      <c r="FYE1651" s="15"/>
      <c r="FYF1651" s="15"/>
      <c r="FYG1651" s="15"/>
      <c r="FYH1651" s="15"/>
      <c r="FYI1651" s="15"/>
      <c r="FYJ1651" s="15"/>
      <c r="FYK1651" s="15"/>
      <c r="FYL1651" s="15"/>
      <c r="FYM1651" s="15"/>
      <c r="FYN1651" s="15"/>
      <c r="FYO1651" s="15"/>
      <c r="FYP1651" s="15"/>
      <c r="FYQ1651" s="15"/>
      <c r="FYR1651" s="15"/>
      <c r="FYS1651" s="15"/>
      <c r="FYT1651" s="15"/>
      <c r="FYU1651" s="15"/>
      <c r="FYV1651" s="15"/>
      <c r="FYW1651" s="15"/>
      <c r="FYX1651" s="15"/>
      <c r="FYY1651" s="15"/>
      <c r="FYZ1651" s="15"/>
      <c r="FZA1651" s="15"/>
      <c r="FZB1651" s="15"/>
      <c r="FZC1651" s="15"/>
      <c r="FZD1651" s="15"/>
      <c r="FZE1651" s="15"/>
      <c r="FZF1651" s="15"/>
      <c r="FZG1651" s="15"/>
      <c r="FZH1651" s="15"/>
      <c r="FZI1651" s="15"/>
      <c r="FZJ1651" s="15"/>
      <c r="FZK1651" s="15"/>
      <c r="FZL1651" s="15"/>
      <c r="FZM1651" s="15"/>
      <c r="FZN1651" s="15"/>
      <c r="FZO1651" s="15"/>
      <c r="FZP1651" s="15"/>
      <c r="FZQ1651" s="15"/>
      <c r="FZR1651" s="15"/>
      <c r="FZS1651" s="15"/>
      <c r="FZT1651" s="15"/>
      <c r="FZU1651" s="15"/>
      <c r="FZV1651" s="15"/>
      <c r="FZW1651" s="15"/>
      <c r="FZX1651" s="15"/>
      <c r="FZY1651" s="15"/>
      <c r="FZZ1651" s="15"/>
      <c r="GAA1651" s="15"/>
      <c r="GAB1651" s="15"/>
      <c r="GAC1651" s="15"/>
      <c r="GAD1651" s="15"/>
      <c r="GAE1651" s="15"/>
      <c r="GAF1651" s="15"/>
      <c r="GAG1651" s="15"/>
      <c r="GAH1651" s="15"/>
      <c r="GAI1651" s="15"/>
      <c r="GAJ1651" s="15"/>
      <c r="GAK1651" s="15"/>
      <c r="GAL1651" s="15"/>
      <c r="GAM1651" s="15"/>
      <c r="GAN1651" s="15"/>
      <c r="GAO1651" s="15"/>
      <c r="GAP1651" s="15"/>
      <c r="GAQ1651" s="15"/>
      <c r="GAR1651" s="15"/>
      <c r="GAS1651" s="15"/>
      <c r="GAT1651" s="15"/>
      <c r="GAU1651" s="15"/>
      <c r="GAV1651" s="15"/>
      <c r="GAW1651" s="15"/>
      <c r="GAX1651" s="15"/>
      <c r="GAY1651" s="15"/>
      <c r="GAZ1651" s="15"/>
      <c r="GBA1651" s="15"/>
      <c r="GBB1651" s="15"/>
      <c r="GBC1651" s="15"/>
      <c r="GBD1651" s="15"/>
      <c r="GBE1651" s="15"/>
      <c r="GBF1651" s="15"/>
      <c r="GBG1651" s="15"/>
      <c r="GBH1651" s="15"/>
      <c r="GBI1651" s="15"/>
      <c r="GBJ1651" s="15"/>
      <c r="GBK1651" s="15"/>
      <c r="GBL1651" s="15"/>
      <c r="GBM1651" s="15"/>
      <c r="GBN1651" s="15"/>
      <c r="GBO1651" s="15"/>
      <c r="GBP1651" s="15"/>
      <c r="GBQ1651" s="15"/>
      <c r="GBR1651" s="15"/>
      <c r="GBS1651" s="15"/>
      <c r="GBT1651" s="15"/>
      <c r="GBU1651" s="15"/>
      <c r="GBV1651" s="15"/>
      <c r="GBW1651" s="15"/>
      <c r="GBX1651" s="15"/>
      <c r="GBY1651" s="15"/>
      <c r="GBZ1651" s="15"/>
      <c r="GCA1651" s="15"/>
      <c r="GCB1651" s="15"/>
      <c r="GCC1651" s="15"/>
      <c r="GCD1651" s="15"/>
      <c r="GCE1651" s="15"/>
      <c r="GCF1651" s="15"/>
      <c r="GCG1651" s="15"/>
      <c r="GCH1651" s="15"/>
      <c r="GCI1651" s="15"/>
      <c r="GCJ1651" s="15"/>
      <c r="GCK1651" s="15"/>
      <c r="GCL1651" s="15"/>
      <c r="GCM1651" s="15"/>
      <c r="GCN1651" s="15"/>
      <c r="GCO1651" s="15"/>
      <c r="GCP1651" s="15"/>
      <c r="GCQ1651" s="15"/>
      <c r="GCR1651" s="15"/>
      <c r="GCS1651" s="15"/>
      <c r="GCT1651" s="15"/>
      <c r="GCU1651" s="15"/>
      <c r="GCV1651" s="15"/>
      <c r="GCW1651" s="15"/>
      <c r="GCX1651" s="15"/>
      <c r="GCY1651" s="15"/>
      <c r="GCZ1651" s="15"/>
      <c r="GDA1651" s="15"/>
      <c r="GDB1651" s="15"/>
      <c r="GDC1651" s="15"/>
      <c r="GDD1651" s="15"/>
      <c r="GDE1651" s="15"/>
      <c r="GDF1651" s="15"/>
      <c r="GDG1651" s="15"/>
      <c r="GDH1651" s="15"/>
      <c r="GDI1651" s="15"/>
      <c r="GDJ1651" s="15"/>
      <c r="GDK1651" s="15"/>
      <c r="GDL1651" s="15"/>
      <c r="GDM1651" s="15"/>
      <c r="GDN1651" s="15"/>
      <c r="GDO1651" s="15"/>
      <c r="GDP1651" s="15"/>
      <c r="GDQ1651" s="15"/>
      <c r="GDR1651" s="15"/>
      <c r="GDS1651" s="15"/>
      <c r="GDT1651" s="15"/>
      <c r="GDU1651" s="15"/>
      <c r="GDV1651" s="15"/>
      <c r="GDW1651" s="15"/>
      <c r="GDX1651" s="15"/>
      <c r="GDY1651" s="15"/>
      <c r="GDZ1651" s="15"/>
      <c r="GEA1651" s="15"/>
      <c r="GEB1651" s="15"/>
      <c r="GEC1651" s="15"/>
      <c r="GED1651" s="15"/>
      <c r="GEE1651" s="15"/>
      <c r="GEF1651" s="15"/>
      <c r="GEG1651" s="15"/>
      <c r="GEH1651" s="15"/>
      <c r="GEI1651" s="15"/>
      <c r="GEJ1651" s="15"/>
      <c r="GEK1651" s="15"/>
      <c r="GEL1651" s="15"/>
      <c r="GEM1651" s="15"/>
      <c r="GEN1651" s="15"/>
      <c r="GEO1651" s="15"/>
      <c r="GEP1651" s="15"/>
      <c r="GEQ1651" s="15"/>
      <c r="GER1651" s="15"/>
      <c r="GES1651" s="15"/>
      <c r="GET1651" s="15"/>
      <c r="GEU1651" s="15"/>
      <c r="GEV1651" s="15"/>
      <c r="GEW1651" s="15"/>
      <c r="GEX1651" s="15"/>
      <c r="GEY1651" s="15"/>
      <c r="GEZ1651" s="15"/>
      <c r="GFA1651" s="15"/>
      <c r="GFB1651" s="15"/>
      <c r="GFC1651" s="15"/>
      <c r="GFD1651" s="15"/>
      <c r="GFE1651" s="15"/>
      <c r="GFF1651" s="15"/>
      <c r="GFG1651" s="15"/>
      <c r="GFH1651" s="15"/>
      <c r="GFI1651" s="15"/>
      <c r="GFJ1651" s="15"/>
      <c r="GFK1651" s="15"/>
      <c r="GFL1651" s="15"/>
      <c r="GFM1651" s="15"/>
      <c r="GFN1651" s="15"/>
      <c r="GFO1651" s="15"/>
      <c r="GFP1651" s="15"/>
      <c r="GFQ1651" s="15"/>
      <c r="GFR1651" s="15"/>
      <c r="GFS1651" s="15"/>
      <c r="GFT1651" s="15"/>
      <c r="GFU1651" s="15"/>
      <c r="GFV1651" s="15"/>
      <c r="GFW1651" s="15"/>
      <c r="GFX1651" s="15"/>
      <c r="GFY1651" s="15"/>
      <c r="GFZ1651" s="15"/>
      <c r="GGA1651" s="15"/>
      <c r="GGB1651" s="15"/>
      <c r="GGC1651" s="15"/>
      <c r="GGD1651" s="15"/>
      <c r="GGE1651" s="15"/>
      <c r="GGF1651" s="15"/>
      <c r="GGG1651" s="15"/>
      <c r="GGH1651" s="15"/>
      <c r="GGI1651" s="15"/>
      <c r="GGJ1651" s="15"/>
      <c r="GGK1651" s="15"/>
      <c r="GGL1651" s="15"/>
      <c r="GGM1651" s="15"/>
      <c r="GGN1651" s="15"/>
      <c r="GGO1651" s="15"/>
      <c r="GGP1651" s="15"/>
      <c r="GGQ1651" s="15"/>
      <c r="GGR1651" s="15"/>
      <c r="GGS1651" s="15"/>
      <c r="GGT1651" s="15"/>
      <c r="GGU1651" s="15"/>
      <c r="GGV1651" s="15"/>
      <c r="GGW1651" s="15"/>
      <c r="GGX1651" s="15"/>
      <c r="GGY1651" s="15"/>
      <c r="GGZ1651" s="15"/>
      <c r="GHA1651" s="15"/>
      <c r="GHB1651" s="15"/>
      <c r="GHC1651" s="15"/>
      <c r="GHD1651" s="15"/>
      <c r="GHE1651" s="15"/>
      <c r="GHF1651" s="15"/>
      <c r="GHG1651" s="15"/>
      <c r="GHH1651" s="15"/>
      <c r="GHI1651" s="15"/>
      <c r="GHJ1651" s="15"/>
      <c r="GHK1651" s="15"/>
      <c r="GHL1651" s="15"/>
      <c r="GHM1651" s="15"/>
      <c r="GHN1651" s="15"/>
      <c r="GHO1651" s="15"/>
      <c r="GHP1651" s="15"/>
      <c r="GHQ1651" s="15"/>
      <c r="GHR1651" s="15"/>
      <c r="GHS1651" s="15"/>
      <c r="GHT1651" s="15"/>
      <c r="GHU1651" s="15"/>
      <c r="GHV1651" s="15"/>
      <c r="GHW1651" s="15"/>
      <c r="GHX1651" s="15"/>
      <c r="GHY1651" s="15"/>
      <c r="GHZ1651" s="15"/>
      <c r="GIA1651" s="15"/>
      <c r="GIB1651" s="15"/>
      <c r="GIC1651" s="15"/>
      <c r="GID1651" s="15"/>
      <c r="GIE1651" s="15"/>
      <c r="GIF1651" s="15"/>
      <c r="GIG1651" s="15"/>
      <c r="GIH1651" s="15"/>
      <c r="GII1651" s="15"/>
      <c r="GIJ1651" s="15"/>
      <c r="GIK1651" s="15"/>
      <c r="GIL1651" s="15"/>
      <c r="GIM1651" s="15"/>
      <c r="GIN1651" s="15"/>
      <c r="GIO1651" s="15"/>
      <c r="GIP1651" s="15"/>
      <c r="GIQ1651" s="15"/>
      <c r="GIR1651" s="15"/>
      <c r="GIS1651" s="15"/>
      <c r="GIT1651" s="15"/>
      <c r="GIU1651" s="15"/>
      <c r="GIV1651" s="15"/>
      <c r="GIW1651" s="15"/>
      <c r="GIX1651" s="15"/>
      <c r="GIY1651" s="15"/>
      <c r="GIZ1651" s="15"/>
      <c r="GJA1651" s="15"/>
      <c r="GJB1651" s="15"/>
      <c r="GJC1651" s="15"/>
      <c r="GJD1651" s="15"/>
      <c r="GJE1651" s="15"/>
      <c r="GJF1651" s="15"/>
      <c r="GJG1651" s="15"/>
      <c r="GJH1651" s="15"/>
      <c r="GJI1651" s="15"/>
      <c r="GJJ1651" s="15"/>
      <c r="GJK1651" s="15"/>
      <c r="GJL1651" s="15"/>
      <c r="GJM1651" s="15"/>
      <c r="GJN1651" s="15"/>
      <c r="GJO1651" s="15"/>
      <c r="GJP1651" s="15"/>
      <c r="GJQ1651" s="15"/>
      <c r="GJR1651" s="15"/>
      <c r="GJS1651" s="15"/>
      <c r="GJT1651" s="15"/>
      <c r="GJU1651" s="15"/>
      <c r="GJV1651" s="15"/>
      <c r="GJW1651" s="15"/>
      <c r="GJX1651" s="15"/>
      <c r="GJY1651" s="15"/>
      <c r="GJZ1651" s="15"/>
      <c r="GKA1651" s="15"/>
      <c r="GKB1651" s="15"/>
      <c r="GKC1651" s="15"/>
      <c r="GKD1651" s="15"/>
      <c r="GKE1651" s="15"/>
      <c r="GKF1651" s="15"/>
      <c r="GKG1651" s="15"/>
      <c r="GKH1651" s="15"/>
      <c r="GKI1651" s="15"/>
      <c r="GKJ1651" s="15"/>
      <c r="GKK1651" s="15"/>
      <c r="GKL1651" s="15"/>
      <c r="GKM1651" s="15"/>
      <c r="GKN1651" s="15"/>
      <c r="GKO1651" s="15"/>
      <c r="GKP1651" s="15"/>
      <c r="GKQ1651" s="15"/>
      <c r="GKR1651" s="15"/>
      <c r="GKS1651" s="15"/>
      <c r="GKT1651" s="15"/>
      <c r="GKU1651" s="15"/>
      <c r="GKV1651" s="15"/>
      <c r="GKW1651" s="15"/>
      <c r="GKX1651" s="15"/>
      <c r="GKY1651" s="15"/>
      <c r="GKZ1651" s="15"/>
      <c r="GLA1651" s="15"/>
      <c r="GLB1651" s="15"/>
      <c r="GLC1651" s="15"/>
      <c r="GLD1651" s="15"/>
      <c r="GLE1651" s="15"/>
      <c r="GLF1651" s="15"/>
      <c r="GLG1651" s="15"/>
      <c r="GLH1651" s="15"/>
      <c r="GLI1651" s="15"/>
      <c r="GLJ1651" s="15"/>
      <c r="GLK1651" s="15"/>
      <c r="GLL1651" s="15"/>
      <c r="GLM1651" s="15"/>
      <c r="GLN1651" s="15"/>
      <c r="GLO1651" s="15"/>
      <c r="GLP1651" s="15"/>
      <c r="GLQ1651" s="15"/>
      <c r="GLR1651" s="15"/>
      <c r="GLS1651" s="15"/>
      <c r="GLT1651" s="15"/>
      <c r="GLU1651" s="15"/>
      <c r="GLV1651" s="15"/>
      <c r="GLW1651" s="15"/>
      <c r="GLX1651" s="15"/>
      <c r="GLY1651" s="15"/>
      <c r="GLZ1651" s="15"/>
      <c r="GMA1651" s="15"/>
      <c r="GMB1651" s="15"/>
      <c r="GMC1651" s="15"/>
      <c r="GMD1651" s="15"/>
      <c r="GME1651" s="15"/>
      <c r="GMF1651" s="15"/>
      <c r="GMG1651" s="15"/>
      <c r="GMH1651" s="15"/>
      <c r="GMI1651" s="15"/>
      <c r="GMJ1651" s="15"/>
      <c r="GMK1651" s="15"/>
      <c r="GML1651" s="15"/>
      <c r="GMM1651" s="15"/>
      <c r="GMN1651" s="15"/>
      <c r="GMO1651" s="15"/>
      <c r="GMP1651" s="15"/>
      <c r="GMQ1651" s="15"/>
      <c r="GMR1651" s="15"/>
      <c r="GMS1651" s="15"/>
      <c r="GMT1651" s="15"/>
      <c r="GMU1651" s="15"/>
      <c r="GMV1651" s="15"/>
      <c r="GMW1651" s="15"/>
      <c r="GMX1651" s="15"/>
      <c r="GMY1651" s="15"/>
      <c r="GMZ1651" s="15"/>
      <c r="GNA1651" s="15"/>
      <c r="GNB1651" s="15"/>
      <c r="GNC1651" s="15"/>
      <c r="GND1651" s="15"/>
      <c r="GNE1651" s="15"/>
      <c r="GNF1651" s="15"/>
      <c r="GNG1651" s="15"/>
      <c r="GNH1651" s="15"/>
      <c r="GNI1651" s="15"/>
      <c r="GNJ1651" s="15"/>
      <c r="GNK1651" s="15"/>
      <c r="GNL1651" s="15"/>
      <c r="GNM1651" s="15"/>
      <c r="GNN1651" s="15"/>
      <c r="GNO1651" s="15"/>
      <c r="GNP1651" s="15"/>
      <c r="GNQ1651" s="15"/>
      <c r="GNR1651" s="15"/>
      <c r="GNS1651" s="15"/>
      <c r="GNT1651" s="15"/>
      <c r="GNU1651" s="15"/>
      <c r="GNV1651" s="15"/>
      <c r="GNW1651" s="15"/>
      <c r="GNX1651" s="15"/>
      <c r="GNY1651" s="15"/>
      <c r="GNZ1651" s="15"/>
      <c r="GOA1651" s="15"/>
      <c r="GOB1651" s="15"/>
      <c r="GOC1651" s="15"/>
      <c r="GOD1651" s="15"/>
      <c r="GOE1651" s="15"/>
      <c r="GOF1651" s="15"/>
      <c r="GOG1651" s="15"/>
      <c r="GOH1651" s="15"/>
      <c r="GOI1651" s="15"/>
      <c r="GOJ1651" s="15"/>
      <c r="GOK1651" s="15"/>
      <c r="GOL1651" s="15"/>
      <c r="GOM1651" s="15"/>
      <c r="GON1651" s="15"/>
      <c r="GOO1651" s="15"/>
      <c r="GOP1651" s="15"/>
      <c r="GOQ1651" s="15"/>
      <c r="GOR1651" s="15"/>
      <c r="GOS1651" s="15"/>
      <c r="GOT1651" s="15"/>
      <c r="GOU1651" s="15"/>
      <c r="GOV1651" s="15"/>
      <c r="GOW1651" s="15"/>
      <c r="GOX1651" s="15"/>
      <c r="GOY1651" s="15"/>
      <c r="GOZ1651" s="15"/>
      <c r="GPA1651" s="15"/>
      <c r="GPB1651" s="15"/>
      <c r="GPC1651" s="15"/>
      <c r="GPD1651" s="15"/>
      <c r="GPE1651" s="15"/>
      <c r="GPF1651" s="15"/>
      <c r="GPG1651" s="15"/>
      <c r="GPH1651" s="15"/>
      <c r="GPI1651" s="15"/>
      <c r="GPJ1651" s="15"/>
      <c r="GPK1651" s="15"/>
      <c r="GPL1651" s="15"/>
      <c r="GPM1651" s="15"/>
      <c r="GPN1651" s="15"/>
      <c r="GPO1651" s="15"/>
      <c r="GPP1651" s="15"/>
      <c r="GPQ1651" s="15"/>
      <c r="GPR1651" s="15"/>
      <c r="GPS1651" s="15"/>
      <c r="GPT1651" s="15"/>
      <c r="GPU1651" s="15"/>
      <c r="GPV1651" s="15"/>
      <c r="GPW1651" s="15"/>
      <c r="GPX1651" s="15"/>
      <c r="GPY1651" s="15"/>
      <c r="GPZ1651" s="15"/>
      <c r="GQA1651" s="15"/>
      <c r="GQB1651" s="15"/>
      <c r="GQC1651" s="15"/>
      <c r="GQD1651" s="15"/>
      <c r="GQE1651" s="15"/>
      <c r="GQF1651" s="15"/>
      <c r="GQG1651" s="15"/>
      <c r="GQH1651" s="15"/>
      <c r="GQI1651" s="15"/>
      <c r="GQJ1651" s="15"/>
      <c r="GQK1651" s="15"/>
      <c r="GQL1651" s="15"/>
      <c r="GQM1651" s="15"/>
      <c r="GQN1651" s="15"/>
      <c r="GQO1651" s="15"/>
      <c r="GQP1651" s="15"/>
      <c r="GQQ1651" s="15"/>
      <c r="GQR1651" s="15"/>
      <c r="GQS1651" s="15"/>
      <c r="GQT1651" s="15"/>
      <c r="GQU1651" s="15"/>
      <c r="GQV1651" s="15"/>
      <c r="GQW1651" s="15"/>
      <c r="GQX1651" s="15"/>
      <c r="GQY1651" s="15"/>
      <c r="GQZ1651" s="15"/>
      <c r="GRA1651" s="15"/>
      <c r="GRB1651" s="15"/>
      <c r="GRC1651" s="15"/>
      <c r="GRD1651" s="15"/>
      <c r="GRE1651" s="15"/>
      <c r="GRF1651" s="15"/>
      <c r="GRG1651" s="15"/>
      <c r="GRH1651" s="15"/>
      <c r="GRI1651" s="15"/>
      <c r="GRJ1651" s="15"/>
      <c r="GRK1651" s="15"/>
      <c r="GRL1651" s="15"/>
      <c r="GRM1651" s="15"/>
      <c r="GRN1651" s="15"/>
      <c r="GRO1651" s="15"/>
      <c r="GRP1651" s="15"/>
      <c r="GRQ1651" s="15"/>
      <c r="GRR1651" s="15"/>
      <c r="GRS1651" s="15"/>
      <c r="GRT1651" s="15"/>
      <c r="GRU1651" s="15"/>
      <c r="GRV1651" s="15"/>
      <c r="GRW1651" s="15"/>
      <c r="GRX1651" s="15"/>
      <c r="GRY1651" s="15"/>
      <c r="GRZ1651" s="15"/>
      <c r="GSA1651" s="15"/>
      <c r="GSB1651" s="15"/>
      <c r="GSC1651" s="15"/>
      <c r="GSD1651" s="15"/>
      <c r="GSE1651" s="15"/>
      <c r="GSF1651" s="15"/>
      <c r="GSG1651" s="15"/>
      <c r="GSH1651" s="15"/>
      <c r="GSI1651" s="15"/>
      <c r="GSJ1651" s="15"/>
      <c r="GSK1651" s="15"/>
      <c r="GSL1651" s="15"/>
      <c r="GSM1651" s="15"/>
      <c r="GSN1651" s="15"/>
      <c r="GSO1651" s="15"/>
      <c r="GSP1651" s="15"/>
      <c r="GSQ1651" s="15"/>
      <c r="GSR1651" s="15"/>
      <c r="GSS1651" s="15"/>
      <c r="GST1651" s="15"/>
      <c r="GSU1651" s="15"/>
      <c r="GSV1651" s="15"/>
      <c r="GSW1651" s="15"/>
      <c r="GSX1651" s="15"/>
      <c r="GSY1651" s="15"/>
      <c r="GSZ1651" s="15"/>
      <c r="GTA1651" s="15"/>
      <c r="GTB1651" s="15"/>
      <c r="GTC1651" s="15"/>
      <c r="GTD1651" s="15"/>
      <c r="GTE1651" s="15"/>
      <c r="GTF1651" s="15"/>
      <c r="GTG1651" s="15"/>
      <c r="GTH1651" s="15"/>
      <c r="GTI1651" s="15"/>
      <c r="GTJ1651" s="15"/>
      <c r="GTK1651" s="15"/>
      <c r="GTL1651" s="15"/>
      <c r="GTM1651" s="15"/>
      <c r="GTN1651" s="15"/>
      <c r="GTO1651" s="15"/>
      <c r="GTP1651" s="15"/>
      <c r="GTQ1651" s="15"/>
      <c r="GTR1651" s="15"/>
      <c r="GTS1651" s="15"/>
      <c r="GTT1651" s="15"/>
      <c r="GTU1651" s="15"/>
      <c r="GTV1651" s="15"/>
      <c r="GTW1651" s="15"/>
      <c r="GTX1651" s="15"/>
      <c r="GTY1651" s="15"/>
      <c r="GTZ1651" s="15"/>
      <c r="GUA1651" s="15"/>
      <c r="GUB1651" s="15"/>
      <c r="GUC1651" s="15"/>
      <c r="GUD1651" s="15"/>
      <c r="GUE1651" s="15"/>
      <c r="GUF1651" s="15"/>
      <c r="GUG1651" s="15"/>
      <c r="GUH1651" s="15"/>
      <c r="GUI1651" s="15"/>
      <c r="GUJ1651" s="15"/>
      <c r="GUK1651" s="15"/>
      <c r="GUL1651" s="15"/>
      <c r="GUM1651" s="15"/>
      <c r="GUN1651" s="15"/>
      <c r="GUO1651" s="15"/>
      <c r="GUP1651" s="15"/>
      <c r="GUQ1651" s="15"/>
      <c r="GUR1651" s="15"/>
      <c r="GUS1651" s="15"/>
      <c r="GUT1651" s="15"/>
      <c r="GUU1651" s="15"/>
      <c r="GUV1651" s="15"/>
      <c r="GUW1651" s="15"/>
      <c r="GUX1651" s="15"/>
      <c r="GUY1651" s="15"/>
      <c r="GUZ1651" s="15"/>
      <c r="GVA1651" s="15"/>
      <c r="GVB1651" s="15"/>
      <c r="GVC1651" s="15"/>
      <c r="GVD1651" s="15"/>
      <c r="GVE1651" s="15"/>
      <c r="GVF1651" s="15"/>
      <c r="GVG1651" s="15"/>
      <c r="GVH1651" s="15"/>
      <c r="GVI1651" s="15"/>
      <c r="GVJ1651" s="15"/>
      <c r="GVK1651" s="15"/>
      <c r="GVL1651" s="15"/>
      <c r="GVM1651" s="15"/>
      <c r="GVN1651" s="15"/>
      <c r="GVO1651" s="15"/>
      <c r="GVP1651" s="15"/>
      <c r="GVQ1651" s="15"/>
      <c r="GVR1651" s="15"/>
      <c r="GVS1651" s="15"/>
      <c r="GVT1651" s="15"/>
      <c r="GVU1651" s="15"/>
      <c r="GVV1651" s="15"/>
      <c r="GVW1651" s="15"/>
      <c r="GVX1651" s="15"/>
      <c r="GVY1651" s="15"/>
      <c r="GVZ1651" s="15"/>
      <c r="GWA1651" s="15"/>
      <c r="GWB1651" s="15"/>
      <c r="GWC1651" s="15"/>
      <c r="GWD1651" s="15"/>
      <c r="GWE1651" s="15"/>
      <c r="GWF1651" s="15"/>
      <c r="GWG1651" s="15"/>
      <c r="GWH1651" s="15"/>
      <c r="GWI1651" s="15"/>
      <c r="GWJ1651" s="15"/>
      <c r="GWK1651" s="15"/>
      <c r="GWL1651" s="15"/>
      <c r="GWM1651" s="15"/>
      <c r="GWN1651" s="15"/>
      <c r="GWO1651" s="15"/>
      <c r="GWP1651" s="15"/>
      <c r="GWQ1651" s="15"/>
      <c r="GWR1651" s="15"/>
      <c r="GWS1651" s="15"/>
      <c r="GWT1651" s="15"/>
      <c r="GWU1651" s="15"/>
      <c r="GWV1651" s="15"/>
      <c r="GWW1651" s="15"/>
      <c r="GWX1651" s="15"/>
      <c r="GWY1651" s="15"/>
      <c r="GWZ1651" s="15"/>
      <c r="GXA1651" s="15"/>
      <c r="GXB1651" s="15"/>
      <c r="GXC1651" s="15"/>
      <c r="GXD1651" s="15"/>
      <c r="GXE1651" s="15"/>
      <c r="GXF1651" s="15"/>
      <c r="GXG1651" s="15"/>
      <c r="GXH1651" s="15"/>
      <c r="GXI1651" s="15"/>
      <c r="GXJ1651" s="15"/>
      <c r="GXK1651" s="15"/>
      <c r="GXL1651" s="15"/>
      <c r="GXM1651" s="15"/>
      <c r="GXN1651" s="15"/>
      <c r="GXO1651" s="15"/>
      <c r="GXP1651" s="15"/>
      <c r="GXQ1651" s="15"/>
      <c r="GXR1651" s="15"/>
      <c r="GXS1651" s="15"/>
      <c r="GXT1651" s="15"/>
      <c r="GXU1651" s="15"/>
      <c r="GXV1651" s="15"/>
      <c r="GXW1651" s="15"/>
      <c r="GXX1651" s="15"/>
      <c r="GXY1651" s="15"/>
      <c r="GXZ1651" s="15"/>
      <c r="GYA1651" s="15"/>
      <c r="GYB1651" s="15"/>
      <c r="GYC1651" s="15"/>
      <c r="GYD1651" s="15"/>
      <c r="GYE1651" s="15"/>
      <c r="GYF1651" s="15"/>
      <c r="GYG1651" s="15"/>
      <c r="GYH1651" s="15"/>
      <c r="GYI1651" s="15"/>
      <c r="GYJ1651" s="15"/>
      <c r="GYK1651" s="15"/>
      <c r="GYL1651" s="15"/>
      <c r="GYM1651" s="15"/>
      <c r="GYN1651" s="15"/>
      <c r="GYO1651" s="15"/>
      <c r="GYP1651" s="15"/>
      <c r="GYQ1651" s="15"/>
      <c r="GYR1651" s="15"/>
      <c r="GYS1651" s="15"/>
      <c r="GYT1651" s="15"/>
      <c r="GYU1651" s="15"/>
      <c r="GYV1651" s="15"/>
      <c r="GYW1651" s="15"/>
      <c r="GYX1651" s="15"/>
      <c r="GYY1651" s="15"/>
      <c r="GYZ1651" s="15"/>
      <c r="GZA1651" s="15"/>
      <c r="GZB1651" s="15"/>
      <c r="GZC1651" s="15"/>
      <c r="GZD1651" s="15"/>
      <c r="GZE1651" s="15"/>
      <c r="GZF1651" s="15"/>
      <c r="GZG1651" s="15"/>
      <c r="GZH1651" s="15"/>
      <c r="GZI1651" s="15"/>
      <c r="GZJ1651" s="15"/>
      <c r="GZK1651" s="15"/>
      <c r="GZL1651" s="15"/>
      <c r="GZM1651" s="15"/>
      <c r="GZN1651" s="15"/>
      <c r="GZO1651" s="15"/>
      <c r="GZP1651" s="15"/>
      <c r="GZQ1651" s="15"/>
      <c r="GZR1651" s="15"/>
      <c r="GZS1651" s="15"/>
      <c r="GZT1651" s="15"/>
      <c r="GZU1651" s="15"/>
      <c r="GZV1651" s="15"/>
      <c r="GZW1651" s="15"/>
      <c r="GZX1651" s="15"/>
      <c r="GZY1651" s="15"/>
      <c r="GZZ1651" s="15"/>
      <c r="HAA1651" s="15"/>
      <c r="HAB1651" s="15"/>
      <c r="HAC1651" s="15"/>
      <c r="HAD1651" s="15"/>
      <c r="HAE1651" s="15"/>
      <c r="HAF1651" s="15"/>
      <c r="HAG1651" s="15"/>
      <c r="HAH1651" s="15"/>
      <c r="HAI1651" s="15"/>
      <c r="HAJ1651" s="15"/>
      <c r="HAK1651" s="15"/>
      <c r="HAL1651" s="15"/>
      <c r="HAM1651" s="15"/>
      <c r="HAN1651" s="15"/>
      <c r="HAO1651" s="15"/>
      <c r="HAP1651" s="15"/>
      <c r="HAQ1651" s="15"/>
      <c r="HAR1651" s="15"/>
      <c r="HAS1651" s="15"/>
      <c r="HAT1651" s="15"/>
      <c r="HAU1651" s="15"/>
      <c r="HAV1651" s="15"/>
      <c r="HAW1651" s="15"/>
      <c r="HAX1651" s="15"/>
      <c r="HAY1651" s="15"/>
      <c r="HAZ1651" s="15"/>
      <c r="HBA1651" s="15"/>
      <c r="HBB1651" s="15"/>
      <c r="HBC1651" s="15"/>
      <c r="HBD1651" s="15"/>
      <c r="HBE1651" s="15"/>
      <c r="HBF1651" s="15"/>
      <c r="HBG1651" s="15"/>
      <c r="HBH1651" s="15"/>
      <c r="HBI1651" s="15"/>
      <c r="HBJ1651" s="15"/>
      <c r="HBK1651" s="15"/>
      <c r="HBL1651" s="15"/>
      <c r="HBM1651" s="15"/>
      <c r="HBN1651" s="15"/>
      <c r="HBO1651" s="15"/>
      <c r="HBP1651" s="15"/>
      <c r="HBQ1651" s="15"/>
      <c r="HBR1651" s="15"/>
      <c r="HBS1651" s="15"/>
      <c r="HBT1651" s="15"/>
      <c r="HBU1651" s="15"/>
      <c r="HBV1651" s="15"/>
      <c r="HBW1651" s="15"/>
      <c r="HBX1651" s="15"/>
      <c r="HBY1651" s="15"/>
      <c r="HBZ1651" s="15"/>
      <c r="HCA1651" s="15"/>
      <c r="HCB1651" s="15"/>
      <c r="HCC1651" s="15"/>
      <c r="HCD1651" s="15"/>
      <c r="HCE1651" s="15"/>
      <c r="HCF1651" s="15"/>
      <c r="HCG1651" s="15"/>
      <c r="HCH1651" s="15"/>
      <c r="HCI1651" s="15"/>
      <c r="HCJ1651" s="15"/>
      <c r="HCK1651" s="15"/>
      <c r="HCL1651" s="15"/>
      <c r="HCM1651" s="15"/>
      <c r="HCN1651" s="15"/>
      <c r="HCO1651" s="15"/>
      <c r="HCP1651" s="15"/>
      <c r="HCQ1651" s="15"/>
      <c r="HCR1651" s="15"/>
      <c r="HCS1651" s="15"/>
      <c r="HCT1651" s="15"/>
      <c r="HCU1651" s="15"/>
      <c r="HCV1651" s="15"/>
      <c r="HCW1651" s="15"/>
      <c r="HCX1651" s="15"/>
      <c r="HCY1651" s="15"/>
      <c r="HCZ1651" s="15"/>
      <c r="HDA1651" s="15"/>
      <c r="HDB1651" s="15"/>
      <c r="HDC1651" s="15"/>
      <c r="HDD1651" s="15"/>
      <c r="HDE1651" s="15"/>
      <c r="HDF1651" s="15"/>
      <c r="HDG1651" s="15"/>
      <c r="HDH1651" s="15"/>
      <c r="HDI1651" s="15"/>
      <c r="HDJ1651" s="15"/>
      <c r="HDK1651" s="15"/>
      <c r="HDL1651" s="15"/>
      <c r="HDM1651" s="15"/>
      <c r="HDN1651" s="15"/>
      <c r="HDO1651" s="15"/>
      <c r="HDP1651" s="15"/>
      <c r="HDQ1651" s="15"/>
      <c r="HDR1651" s="15"/>
      <c r="HDS1651" s="15"/>
      <c r="HDT1651" s="15"/>
      <c r="HDU1651" s="15"/>
      <c r="HDV1651" s="15"/>
      <c r="HDW1651" s="15"/>
      <c r="HDX1651" s="15"/>
      <c r="HDY1651" s="15"/>
      <c r="HDZ1651" s="15"/>
      <c r="HEA1651" s="15"/>
      <c r="HEB1651" s="15"/>
      <c r="HEC1651" s="15"/>
      <c r="HED1651" s="15"/>
      <c r="HEE1651" s="15"/>
      <c r="HEF1651" s="15"/>
      <c r="HEG1651" s="15"/>
      <c r="HEH1651" s="15"/>
      <c r="HEI1651" s="15"/>
      <c r="HEJ1651" s="15"/>
      <c r="HEK1651" s="15"/>
      <c r="HEL1651" s="15"/>
      <c r="HEM1651" s="15"/>
      <c r="HEN1651" s="15"/>
      <c r="HEO1651" s="15"/>
      <c r="HEP1651" s="15"/>
      <c r="HEQ1651" s="15"/>
      <c r="HER1651" s="15"/>
      <c r="HES1651" s="15"/>
      <c r="HET1651" s="15"/>
      <c r="HEU1651" s="15"/>
      <c r="HEV1651" s="15"/>
      <c r="HEW1651" s="15"/>
      <c r="HEX1651" s="15"/>
      <c r="HEY1651" s="15"/>
      <c r="HEZ1651" s="15"/>
      <c r="HFA1651" s="15"/>
      <c r="HFB1651" s="15"/>
      <c r="HFC1651" s="15"/>
      <c r="HFD1651" s="15"/>
      <c r="HFE1651" s="15"/>
      <c r="HFF1651" s="15"/>
      <c r="HFG1651" s="15"/>
      <c r="HFH1651" s="15"/>
      <c r="HFI1651" s="15"/>
      <c r="HFJ1651" s="15"/>
      <c r="HFK1651" s="15"/>
      <c r="HFL1651" s="15"/>
      <c r="HFM1651" s="15"/>
      <c r="HFN1651" s="15"/>
      <c r="HFO1651" s="15"/>
      <c r="HFP1651" s="15"/>
      <c r="HFQ1651" s="15"/>
      <c r="HFR1651" s="15"/>
      <c r="HFS1651" s="15"/>
      <c r="HFT1651" s="15"/>
      <c r="HFU1651" s="15"/>
      <c r="HFV1651" s="15"/>
      <c r="HFW1651" s="15"/>
      <c r="HFX1651" s="15"/>
      <c r="HFY1651" s="15"/>
      <c r="HFZ1651" s="15"/>
      <c r="HGA1651" s="15"/>
      <c r="HGB1651" s="15"/>
      <c r="HGC1651" s="15"/>
      <c r="HGD1651" s="15"/>
      <c r="HGE1651" s="15"/>
      <c r="HGF1651" s="15"/>
      <c r="HGG1651" s="15"/>
      <c r="HGH1651" s="15"/>
      <c r="HGI1651" s="15"/>
      <c r="HGJ1651" s="15"/>
      <c r="HGK1651" s="15"/>
      <c r="HGL1651" s="15"/>
      <c r="HGM1651" s="15"/>
      <c r="HGN1651" s="15"/>
      <c r="HGO1651" s="15"/>
      <c r="HGP1651" s="15"/>
      <c r="HGQ1651" s="15"/>
      <c r="HGR1651" s="15"/>
      <c r="HGS1651" s="15"/>
      <c r="HGT1651" s="15"/>
      <c r="HGU1651" s="15"/>
      <c r="HGV1651" s="15"/>
      <c r="HGW1651" s="15"/>
      <c r="HGX1651" s="15"/>
      <c r="HGY1651" s="15"/>
      <c r="HGZ1651" s="15"/>
      <c r="HHA1651" s="15"/>
      <c r="HHB1651" s="15"/>
      <c r="HHC1651" s="15"/>
      <c r="HHD1651" s="15"/>
      <c r="HHE1651" s="15"/>
      <c r="HHF1651" s="15"/>
      <c r="HHG1651" s="15"/>
      <c r="HHH1651" s="15"/>
      <c r="HHI1651" s="15"/>
      <c r="HHJ1651" s="15"/>
      <c r="HHK1651" s="15"/>
      <c r="HHL1651" s="15"/>
      <c r="HHM1651" s="15"/>
      <c r="HHN1651" s="15"/>
      <c r="HHO1651" s="15"/>
      <c r="HHP1651" s="15"/>
      <c r="HHQ1651" s="15"/>
      <c r="HHR1651" s="15"/>
      <c r="HHS1651" s="15"/>
      <c r="HHT1651" s="15"/>
      <c r="HHU1651" s="15"/>
      <c r="HHV1651" s="15"/>
      <c r="HHW1651" s="15"/>
      <c r="HHX1651" s="15"/>
      <c r="HHY1651" s="15"/>
      <c r="HHZ1651" s="15"/>
      <c r="HIA1651" s="15"/>
      <c r="HIB1651" s="15"/>
      <c r="HIC1651" s="15"/>
      <c r="HID1651" s="15"/>
      <c r="HIE1651" s="15"/>
      <c r="HIF1651" s="15"/>
      <c r="HIG1651" s="15"/>
      <c r="HIH1651" s="15"/>
      <c r="HII1651" s="15"/>
      <c r="HIJ1651" s="15"/>
      <c r="HIK1651" s="15"/>
      <c r="HIL1651" s="15"/>
      <c r="HIM1651" s="15"/>
      <c r="HIN1651" s="15"/>
      <c r="HIO1651" s="15"/>
      <c r="HIP1651" s="15"/>
      <c r="HIQ1651" s="15"/>
      <c r="HIR1651" s="15"/>
      <c r="HIS1651" s="15"/>
      <c r="HIT1651" s="15"/>
      <c r="HIU1651" s="15"/>
      <c r="HIV1651" s="15"/>
      <c r="HIW1651" s="15"/>
      <c r="HIX1651" s="15"/>
      <c r="HIY1651" s="15"/>
      <c r="HIZ1651" s="15"/>
      <c r="HJA1651" s="15"/>
      <c r="HJB1651" s="15"/>
      <c r="HJC1651" s="15"/>
      <c r="HJD1651" s="15"/>
      <c r="HJE1651" s="15"/>
      <c r="HJF1651" s="15"/>
      <c r="HJG1651" s="15"/>
      <c r="HJH1651" s="15"/>
      <c r="HJI1651" s="15"/>
      <c r="HJJ1651" s="15"/>
      <c r="HJK1651" s="15"/>
      <c r="HJL1651" s="15"/>
      <c r="HJM1651" s="15"/>
      <c r="HJN1651" s="15"/>
      <c r="HJO1651" s="15"/>
      <c r="HJP1651" s="15"/>
      <c r="HJQ1651" s="15"/>
      <c r="HJR1651" s="15"/>
      <c r="HJS1651" s="15"/>
      <c r="HJT1651" s="15"/>
      <c r="HJU1651" s="15"/>
      <c r="HJV1651" s="15"/>
      <c r="HJW1651" s="15"/>
      <c r="HJX1651" s="15"/>
      <c r="HJY1651" s="15"/>
      <c r="HJZ1651" s="15"/>
      <c r="HKA1651" s="15"/>
      <c r="HKB1651" s="15"/>
      <c r="HKC1651" s="15"/>
      <c r="HKD1651" s="15"/>
      <c r="HKE1651" s="15"/>
      <c r="HKF1651" s="15"/>
      <c r="HKG1651" s="15"/>
      <c r="HKH1651" s="15"/>
      <c r="HKI1651" s="15"/>
      <c r="HKJ1651" s="15"/>
      <c r="HKK1651" s="15"/>
      <c r="HKL1651" s="15"/>
      <c r="HKM1651" s="15"/>
      <c r="HKN1651" s="15"/>
      <c r="HKO1651" s="15"/>
      <c r="HKP1651" s="15"/>
      <c r="HKQ1651" s="15"/>
      <c r="HKR1651" s="15"/>
      <c r="HKS1651" s="15"/>
      <c r="HKT1651" s="15"/>
      <c r="HKU1651" s="15"/>
      <c r="HKV1651" s="15"/>
      <c r="HKW1651" s="15"/>
      <c r="HKX1651" s="15"/>
      <c r="HKY1651" s="15"/>
      <c r="HKZ1651" s="15"/>
      <c r="HLA1651" s="15"/>
      <c r="HLB1651" s="15"/>
      <c r="HLC1651" s="15"/>
      <c r="HLD1651" s="15"/>
      <c r="HLE1651" s="15"/>
      <c r="HLF1651" s="15"/>
      <c r="HLG1651" s="15"/>
      <c r="HLH1651" s="15"/>
      <c r="HLI1651" s="15"/>
      <c r="HLJ1651" s="15"/>
      <c r="HLK1651" s="15"/>
      <c r="HLL1651" s="15"/>
      <c r="HLM1651" s="15"/>
      <c r="HLN1651" s="15"/>
      <c r="HLO1651" s="15"/>
      <c r="HLP1651" s="15"/>
      <c r="HLQ1651" s="15"/>
      <c r="HLR1651" s="15"/>
      <c r="HLS1651" s="15"/>
      <c r="HLT1651" s="15"/>
      <c r="HLU1651" s="15"/>
      <c r="HLV1651" s="15"/>
      <c r="HLW1651" s="15"/>
      <c r="HLX1651" s="15"/>
      <c r="HLY1651" s="15"/>
      <c r="HLZ1651" s="15"/>
      <c r="HMA1651" s="15"/>
      <c r="HMB1651" s="15"/>
      <c r="HMC1651" s="15"/>
      <c r="HMD1651" s="15"/>
      <c r="HME1651" s="15"/>
      <c r="HMF1651" s="15"/>
      <c r="HMG1651" s="15"/>
      <c r="HMH1651" s="15"/>
      <c r="HMI1651" s="15"/>
      <c r="HMJ1651" s="15"/>
      <c r="HMK1651" s="15"/>
      <c r="HML1651" s="15"/>
      <c r="HMM1651" s="15"/>
      <c r="HMN1651" s="15"/>
      <c r="HMO1651" s="15"/>
      <c r="HMP1651" s="15"/>
      <c r="HMQ1651" s="15"/>
      <c r="HMR1651" s="15"/>
      <c r="HMS1651" s="15"/>
      <c r="HMT1651" s="15"/>
      <c r="HMU1651" s="15"/>
      <c r="HMV1651" s="15"/>
      <c r="HMW1651" s="15"/>
      <c r="HMX1651" s="15"/>
      <c r="HMY1651" s="15"/>
      <c r="HMZ1651" s="15"/>
      <c r="HNA1651" s="15"/>
      <c r="HNB1651" s="15"/>
      <c r="HNC1651" s="15"/>
      <c r="HND1651" s="15"/>
      <c r="HNE1651" s="15"/>
      <c r="HNF1651" s="15"/>
      <c r="HNG1651" s="15"/>
      <c r="HNH1651" s="15"/>
      <c r="HNI1651" s="15"/>
      <c r="HNJ1651" s="15"/>
      <c r="HNK1651" s="15"/>
      <c r="HNL1651" s="15"/>
      <c r="HNM1651" s="15"/>
      <c r="HNN1651" s="15"/>
      <c r="HNO1651" s="15"/>
      <c r="HNP1651" s="15"/>
      <c r="HNQ1651" s="15"/>
      <c r="HNR1651" s="15"/>
      <c r="HNS1651" s="15"/>
      <c r="HNT1651" s="15"/>
      <c r="HNU1651" s="15"/>
      <c r="HNV1651" s="15"/>
      <c r="HNW1651" s="15"/>
      <c r="HNX1651" s="15"/>
      <c r="HNY1651" s="15"/>
      <c r="HNZ1651" s="15"/>
      <c r="HOA1651" s="15"/>
      <c r="HOB1651" s="15"/>
      <c r="HOC1651" s="15"/>
      <c r="HOD1651" s="15"/>
      <c r="HOE1651" s="15"/>
      <c r="HOF1651" s="15"/>
      <c r="HOG1651" s="15"/>
      <c r="HOH1651" s="15"/>
      <c r="HOI1651" s="15"/>
      <c r="HOJ1651" s="15"/>
      <c r="HOK1651" s="15"/>
      <c r="HOL1651" s="15"/>
      <c r="HOM1651" s="15"/>
      <c r="HON1651" s="15"/>
      <c r="HOO1651" s="15"/>
      <c r="HOP1651" s="15"/>
      <c r="HOQ1651" s="15"/>
      <c r="HOR1651" s="15"/>
      <c r="HOS1651" s="15"/>
      <c r="HOT1651" s="15"/>
      <c r="HOU1651" s="15"/>
      <c r="HOV1651" s="15"/>
      <c r="HOW1651" s="15"/>
      <c r="HOX1651" s="15"/>
      <c r="HOY1651" s="15"/>
      <c r="HOZ1651" s="15"/>
      <c r="HPA1651" s="15"/>
      <c r="HPB1651" s="15"/>
      <c r="HPC1651" s="15"/>
      <c r="HPD1651" s="15"/>
      <c r="HPE1651" s="15"/>
      <c r="HPF1651" s="15"/>
      <c r="HPG1651" s="15"/>
      <c r="HPH1651" s="15"/>
      <c r="HPI1651" s="15"/>
      <c r="HPJ1651" s="15"/>
      <c r="HPK1651" s="15"/>
      <c r="HPL1651" s="15"/>
      <c r="HPM1651" s="15"/>
      <c r="HPN1651" s="15"/>
      <c r="HPO1651" s="15"/>
      <c r="HPP1651" s="15"/>
      <c r="HPQ1651" s="15"/>
      <c r="HPR1651" s="15"/>
      <c r="HPS1651" s="15"/>
      <c r="HPT1651" s="15"/>
      <c r="HPU1651" s="15"/>
      <c r="HPV1651" s="15"/>
      <c r="HPW1651" s="15"/>
      <c r="HPX1651" s="15"/>
      <c r="HPY1651" s="15"/>
      <c r="HPZ1651" s="15"/>
      <c r="HQA1651" s="15"/>
      <c r="HQB1651" s="15"/>
      <c r="HQC1651" s="15"/>
      <c r="HQD1651" s="15"/>
      <c r="HQE1651" s="15"/>
      <c r="HQF1651" s="15"/>
      <c r="HQG1651" s="15"/>
      <c r="HQH1651" s="15"/>
      <c r="HQI1651" s="15"/>
      <c r="HQJ1651" s="15"/>
      <c r="HQK1651" s="15"/>
      <c r="HQL1651" s="15"/>
      <c r="HQM1651" s="15"/>
      <c r="HQN1651" s="15"/>
      <c r="HQO1651" s="15"/>
      <c r="HQP1651" s="15"/>
      <c r="HQQ1651" s="15"/>
      <c r="HQR1651" s="15"/>
      <c r="HQS1651" s="15"/>
      <c r="HQT1651" s="15"/>
      <c r="HQU1651" s="15"/>
      <c r="HQV1651" s="15"/>
      <c r="HQW1651" s="15"/>
      <c r="HQX1651" s="15"/>
      <c r="HQY1651" s="15"/>
      <c r="HQZ1651" s="15"/>
      <c r="HRA1651" s="15"/>
      <c r="HRB1651" s="15"/>
      <c r="HRC1651" s="15"/>
      <c r="HRD1651" s="15"/>
      <c r="HRE1651" s="15"/>
      <c r="HRF1651" s="15"/>
      <c r="HRG1651" s="15"/>
      <c r="HRH1651" s="15"/>
      <c r="HRI1651" s="15"/>
      <c r="HRJ1651" s="15"/>
      <c r="HRK1651" s="15"/>
      <c r="HRL1651" s="15"/>
      <c r="HRM1651" s="15"/>
      <c r="HRN1651" s="15"/>
      <c r="HRO1651" s="15"/>
      <c r="HRP1651" s="15"/>
      <c r="HRQ1651" s="15"/>
      <c r="HRR1651" s="15"/>
      <c r="HRS1651" s="15"/>
      <c r="HRT1651" s="15"/>
      <c r="HRU1651" s="15"/>
      <c r="HRV1651" s="15"/>
      <c r="HRW1651" s="15"/>
      <c r="HRX1651" s="15"/>
      <c r="HRY1651" s="15"/>
      <c r="HRZ1651" s="15"/>
      <c r="HSA1651" s="15"/>
      <c r="HSB1651" s="15"/>
      <c r="HSC1651" s="15"/>
      <c r="HSD1651" s="15"/>
      <c r="HSE1651" s="15"/>
      <c r="HSF1651" s="15"/>
      <c r="HSG1651" s="15"/>
      <c r="HSH1651" s="15"/>
      <c r="HSI1651" s="15"/>
      <c r="HSJ1651" s="15"/>
      <c r="HSK1651" s="15"/>
      <c r="HSL1651" s="15"/>
      <c r="HSM1651" s="15"/>
      <c r="HSN1651" s="15"/>
      <c r="HSO1651" s="15"/>
      <c r="HSP1651" s="15"/>
      <c r="HSQ1651" s="15"/>
      <c r="HSR1651" s="15"/>
      <c r="HSS1651" s="15"/>
      <c r="HST1651" s="15"/>
      <c r="HSU1651" s="15"/>
      <c r="HSV1651" s="15"/>
      <c r="HSW1651" s="15"/>
      <c r="HSX1651" s="15"/>
      <c r="HSY1651" s="15"/>
      <c r="HSZ1651" s="15"/>
      <c r="HTA1651" s="15"/>
      <c r="HTB1651" s="15"/>
      <c r="HTC1651" s="15"/>
      <c r="HTD1651" s="15"/>
      <c r="HTE1651" s="15"/>
      <c r="HTF1651" s="15"/>
      <c r="HTG1651" s="15"/>
      <c r="HTH1651" s="15"/>
      <c r="HTI1651" s="15"/>
      <c r="HTJ1651" s="15"/>
      <c r="HTK1651" s="15"/>
      <c r="HTL1651" s="15"/>
      <c r="HTM1651" s="15"/>
      <c r="HTN1651" s="15"/>
      <c r="HTO1651" s="15"/>
      <c r="HTP1651" s="15"/>
      <c r="HTQ1651" s="15"/>
      <c r="HTR1651" s="15"/>
      <c r="HTS1651" s="15"/>
      <c r="HTT1651" s="15"/>
      <c r="HTU1651" s="15"/>
      <c r="HTV1651" s="15"/>
      <c r="HTW1651" s="15"/>
      <c r="HTX1651" s="15"/>
      <c r="HTY1651" s="15"/>
      <c r="HTZ1651" s="15"/>
      <c r="HUA1651" s="15"/>
      <c r="HUB1651" s="15"/>
      <c r="HUC1651" s="15"/>
      <c r="HUD1651" s="15"/>
      <c r="HUE1651" s="15"/>
      <c r="HUF1651" s="15"/>
      <c r="HUG1651" s="15"/>
      <c r="HUH1651" s="15"/>
      <c r="HUI1651" s="15"/>
      <c r="HUJ1651" s="15"/>
      <c r="HUK1651" s="15"/>
      <c r="HUL1651" s="15"/>
      <c r="HUM1651" s="15"/>
      <c r="HUN1651" s="15"/>
      <c r="HUO1651" s="15"/>
      <c r="HUP1651" s="15"/>
      <c r="HUQ1651" s="15"/>
      <c r="HUR1651" s="15"/>
      <c r="HUS1651" s="15"/>
      <c r="HUT1651" s="15"/>
      <c r="HUU1651" s="15"/>
      <c r="HUV1651" s="15"/>
      <c r="HUW1651" s="15"/>
      <c r="HUX1651" s="15"/>
      <c r="HUY1651" s="15"/>
      <c r="HUZ1651" s="15"/>
      <c r="HVA1651" s="15"/>
      <c r="HVB1651" s="15"/>
      <c r="HVC1651" s="15"/>
      <c r="HVD1651" s="15"/>
      <c r="HVE1651" s="15"/>
      <c r="HVF1651" s="15"/>
      <c r="HVG1651" s="15"/>
      <c r="HVH1651" s="15"/>
      <c r="HVI1651" s="15"/>
      <c r="HVJ1651" s="15"/>
      <c r="HVK1651" s="15"/>
      <c r="HVL1651" s="15"/>
      <c r="HVM1651" s="15"/>
      <c r="HVN1651" s="15"/>
      <c r="HVO1651" s="15"/>
      <c r="HVP1651" s="15"/>
      <c r="HVQ1651" s="15"/>
      <c r="HVR1651" s="15"/>
      <c r="HVS1651" s="15"/>
      <c r="HVT1651" s="15"/>
      <c r="HVU1651" s="15"/>
      <c r="HVV1651" s="15"/>
      <c r="HVW1651" s="15"/>
      <c r="HVX1651" s="15"/>
      <c r="HVY1651" s="15"/>
      <c r="HVZ1651" s="15"/>
      <c r="HWA1651" s="15"/>
      <c r="HWB1651" s="15"/>
      <c r="HWC1651" s="15"/>
      <c r="HWD1651" s="15"/>
      <c r="HWE1651" s="15"/>
      <c r="HWF1651" s="15"/>
      <c r="HWG1651" s="15"/>
      <c r="HWH1651" s="15"/>
      <c r="HWI1651" s="15"/>
      <c r="HWJ1651" s="15"/>
      <c r="HWK1651" s="15"/>
      <c r="HWL1651" s="15"/>
      <c r="HWM1651" s="15"/>
      <c r="HWN1651" s="15"/>
      <c r="HWO1651" s="15"/>
      <c r="HWP1651" s="15"/>
      <c r="HWQ1651" s="15"/>
      <c r="HWR1651" s="15"/>
      <c r="HWS1651" s="15"/>
      <c r="HWT1651" s="15"/>
      <c r="HWU1651" s="15"/>
      <c r="HWV1651" s="15"/>
      <c r="HWW1651" s="15"/>
      <c r="HWX1651" s="15"/>
      <c r="HWY1651" s="15"/>
      <c r="HWZ1651" s="15"/>
      <c r="HXA1651" s="15"/>
      <c r="HXB1651" s="15"/>
      <c r="HXC1651" s="15"/>
      <c r="HXD1651" s="15"/>
      <c r="HXE1651" s="15"/>
      <c r="HXF1651" s="15"/>
      <c r="HXG1651" s="15"/>
      <c r="HXH1651" s="15"/>
      <c r="HXI1651" s="15"/>
      <c r="HXJ1651" s="15"/>
      <c r="HXK1651" s="15"/>
      <c r="HXL1651" s="15"/>
      <c r="HXM1651" s="15"/>
      <c r="HXN1651" s="15"/>
      <c r="HXO1651" s="15"/>
      <c r="HXP1651" s="15"/>
      <c r="HXQ1651" s="15"/>
      <c r="HXR1651" s="15"/>
      <c r="HXS1651" s="15"/>
      <c r="HXT1651" s="15"/>
      <c r="HXU1651" s="15"/>
      <c r="HXV1651" s="15"/>
      <c r="HXW1651" s="15"/>
      <c r="HXX1651" s="15"/>
      <c r="HXY1651" s="15"/>
      <c r="HXZ1651" s="15"/>
      <c r="HYA1651" s="15"/>
      <c r="HYB1651" s="15"/>
      <c r="HYC1651" s="15"/>
      <c r="HYD1651" s="15"/>
      <c r="HYE1651" s="15"/>
      <c r="HYF1651" s="15"/>
      <c r="HYG1651" s="15"/>
      <c r="HYH1651" s="15"/>
      <c r="HYI1651" s="15"/>
      <c r="HYJ1651" s="15"/>
      <c r="HYK1651" s="15"/>
      <c r="HYL1651" s="15"/>
      <c r="HYM1651" s="15"/>
      <c r="HYN1651" s="15"/>
      <c r="HYO1651" s="15"/>
      <c r="HYP1651" s="15"/>
      <c r="HYQ1651" s="15"/>
      <c r="HYR1651" s="15"/>
      <c r="HYS1651" s="15"/>
      <c r="HYT1651" s="15"/>
      <c r="HYU1651" s="15"/>
      <c r="HYV1651" s="15"/>
      <c r="HYW1651" s="15"/>
      <c r="HYX1651" s="15"/>
      <c r="HYY1651" s="15"/>
      <c r="HYZ1651" s="15"/>
      <c r="HZA1651" s="15"/>
      <c r="HZB1651" s="15"/>
      <c r="HZC1651" s="15"/>
      <c r="HZD1651" s="15"/>
      <c r="HZE1651" s="15"/>
      <c r="HZF1651" s="15"/>
      <c r="HZG1651" s="15"/>
      <c r="HZH1651" s="15"/>
      <c r="HZI1651" s="15"/>
      <c r="HZJ1651" s="15"/>
      <c r="HZK1651" s="15"/>
      <c r="HZL1651" s="15"/>
      <c r="HZM1651" s="15"/>
      <c r="HZN1651" s="15"/>
      <c r="HZO1651" s="15"/>
      <c r="HZP1651" s="15"/>
      <c r="HZQ1651" s="15"/>
      <c r="HZR1651" s="15"/>
      <c r="HZS1651" s="15"/>
      <c r="HZT1651" s="15"/>
      <c r="HZU1651" s="15"/>
      <c r="HZV1651" s="15"/>
      <c r="HZW1651" s="15"/>
      <c r="HZX1651" s="15"/>
      <c r="HZY1651" s="15"/>
      <c r="HZZ1651" s="15"/>
      <c r="IAA1651" s="15"/>
      <c r="IAB1651" s="15"/>
      <c r="IAC1651" s="15"/>
      <c r="IAD1651" s="15"/>
      <c r="IAE1651" s="15"/>
      <c r="IAF1651" s="15"/>
      <c r="IAG1651" s="15"/>
      <c r="IAH1651" s="15"/>
      <c r="IAI1651" s="15"/>
      <c r="IAJ1651" s="15"/>
      <c r="IAK1651" s="15"/>
      <c r="IAL1651" s="15"/>
      <c r="IAM1651" s="15"/>
      <c r="IAN1651" s="15"/>
      <c r="IAO1651" s="15"/>
      <c r="IAP1651" s="15"/>
      <c r="IAQ1651" s="15"/>
      <c r="IAR1651" s="15"/>
      <c r="IAS1651" s="15"/>
      <c r="IAT1651" s="15"/>
      <c r="IAU1651" s="15"/>
      <c r="IAV1651" s="15"/>
      <c r="IAW1651" s="15"/>
      <c r="IAX1651" s="15"/>
      <c r="IAY1651" s="15"/>
      <c r="IAZ1651" s="15"/>
      <c r="IBA1651" s="15"/>
      <c r="IBB1651" s="15"/>
      <c r="IBC1651" s="15"/>
      <c r="IBD1651" s="15"/>
      <c r="IBE1651" s="15"/>
      <c r="IBF1651" s="15"/>
      <c r="IBG1651" s="15"/>
      <c r="IBH1651" s="15"/>
      <c r="IBI1651" s="15"/>
      <c r="IBJ1651" s="15"/>
      <c r="IBK1651" s="15"/>
      <c r="IBL1651" s="15"/>
      <c r="IBM1651" s="15"/>
      <c r="IBN1651" s="15"/>
      <c r="IBO1651" s="15"/>
      <c r="IBP1651" s="15"/>
      <c r="IBQ1651" s="15"/>
      <c r="IBR1651" s="15"/>
      <c r="IBS1651" s="15"/>
      <c r="IBT1651" s="15"/>
      <c r="IBU1651" s="15"/>
      <c r="IBV1651" s="15"/>
      <c r="IBW1651" s="15"/>
      <c r="IBX1651" s="15"/>
      <c r="IBY1651" s="15"/>
      <c r="IBZ1651" s="15"/>
      <c r="ICA1651" s="15"/>
      <c r="ICB1651" s="15"/>
      <c r="ICC1651" s="15"/>
      <c r="ICD1651" s="15"/>
      <c r="ICE1651" s="15"/>
      <c r="ICF1651" s="15"/>
      <c r="ICG1651" s="15"/>
      <c r="ICH1651" s="15"/>
      <c r="ICI1651" s="15"/>
      <c r="ICJ1651" s="15"/>
      <c r="ICK1651" s="15"/>
      <c r="ICL1651" s="15"/>
      <c r="ICM1651" s="15"/>
      <c r="ICN1651" s="15"/>
      <c r="ICO1651" s="15"/>
      <c r="ICP1651" s="15"/>
      <c r="ICQ1651" s="15"/>
      <c r="ICR1651" s="15"/>
      <c r="ICS1651" s="15"/>
      <c r="ICT1651" s="15"/>
      <c r="ICU1651" s="15"/>
      <c r="ICV1651" s="15"/>
      <c r="ICW1651" s="15"/>
      <c r="ICX1651" s="15"/>
      <c r="ICY1651" s="15"/>
      <c r="ICZ1651" s="15"/>
      <c r="IDA1651" s="15"/>
      <c r="IDB1651" s="15"/>
      <c r="IDC1651" s="15"/>
      <c r="IDD1651" s="15"/>
      <c r="IDE1651" s="15"/>
      <c r="IDF1651" s="15"/>
      <c r="IDG1651" s="15"/>
      <c r="IDH1651" s="15"/>
      <c r="IDI1651" s="15"/>
      <c r="IDJ1651" s="15"/>
      <c r="IDK1651" s="15"/>
      <c r="IDL1651" s="15"/>
      <c r="IDM1651" s="15"/>
      <c r="IDN1651" s="15"/>
      <c r="IDO1651" s="15"/>
      <c r="IDP1651" s="15"/>
      <c r="IDQ1651" s="15"/>
      <c r="IDR1651" s="15"/>
      <c r="IDS1651" s="15"/>
      <c r="IDT1651" s="15"/>
      <c r="IDU1651" s="15"/>
      <c r="IDV1651" s="15"/>
      <c r="IDW1651" s="15"/>
      <c r="IDX1651" s="15"/>
      <c r="IDY1651" s="15"/>
      <c r="IDZ1651" s="15"/>
      <c r="IEA1651" s="15"/>
      <c r="IEB1651" s="15"/>
      <c r="IEC1651" s="15"/>
      <c r="IED1651" s="15"/>
      <c r="IEE1651" s="15"/>
      <c r="IEF1651" s="15"/>
      <c r="IEG1651" s="15"/>
      <c r="IEH1651" s="15"/>
      <c r="IEI1651" s="15"/>
      <c r="IEJ1651" s="15"/>
      <c r="IEK1651" s="15"/>
      <c r="IEL1651" s="15"/>
      <c r="IEM1651" s="15"/>
      <c r="IEN1651" s="15"/>
      <c r="IEO1651" s="15"/>
      <c r="IEP1651" s="15"/>
      <c r="IEQ1651" s="15"/>
      <c r="IER1651" s="15"/>
      <c r="IES1651" s="15"/>
      <c r="IET1651" s="15"/>
      <c r="IEU1651" s="15"/>
      <c r="IEV1651" s="15"/>
      <c r="IEW1651" s="15"/>
      <c r="IEX1651" s="15"/>
      <c r="IEY1651" s="15"/>
      <c r="IEZ1651" s="15"/>
      <c r="IFA1651" s="15"/>
      <c r="IFB1651" s="15"/>
      <c r="IFC1651" s="15"/>
      <c r="IFD1651" s="15"/>
      <c r="IFE1651" s="15"/>
      <c r="IFF1651" s="15"/>
      <c r="IFG1651" s="15"/>
      <c r="IFH1651" s="15"/>
      <c r="IFI1651" s="15"/>
      <c r="IFJ1651" s="15"/>
      <c r="IFK1651" s="15"/>
      <c r="IFL1651" s="15"/>
      <c r="IFM1651" s="15"/>
      <c r="IFN1651" s="15"/>
      <c r="IFO1651" s="15"/>
      <c r="IFP1651" s="15"/>
      <c r="IFQ1651" s="15"/>
      <c r="IFR1651" s="15"/>
      <c r="IFS1651" s="15"/>
      <c r="IFT1651" s="15"/>
      <c r="IFU1651" s="15"/>
      <c r="IFV1651" s="15"/>
      <c r="IFW1651" s="15"/>
      <c r="IFX1651" s="15"/>
      <c r="IFY1651" s="15"/>
      <c r="IFZ1651" s="15"/>
      <c r="IGA1651" s="15"/>
      <c r="IGB1651" s="15"/>
      <c r="IGC1651" s="15"/>
      <c r="IGD1651" s="15"/>
      <c r="IGE1651" s="15"/>
      <c r="IGF1651" s="15"/>
      <c r="IGG1651" s="15"/>
      <c r="IGH1651" s="15"/>
      <c r="IGI1651" s="15"/>
      <c r="IGJ1651" s="15"/>
      <c r="IGK1651" s="15"/>
      <c r="IGL1651" s="15"/>
      <c r="IGM1651" s="15"/>
      <c r="IGN1651" s="15"/>
      <c r="IGO1651" s="15"/>
      <c r="IGP1651" s="15"/>
      <c r="IGQ1651" s="15"/>
      <c r="IGR1651" s="15"/>
      <c r="IGS1651" s="15"/>
      <c r="IGT1651" s="15"/>
      <c r="IGU1651" s="15"/>
      <c r="IGV1651" s="15"/>
      <c r="IGW1651" s="15"/>
      <c r="IGX1651" s="15"/>
      <c r="IGY1651" s="15"/>
      <c r="IGZ1651" s="15"/>
      <c r="IHA1651" s="15"/>
      <c r="IHB1651" s="15"/>
      <c r="IHC1651" s="15"/>
      <c r="IHD1651" s="15"/>
      <c r="IHE1651" s="15"/>
      <c r="IHF1651" s="15"/>
      <c r="IHG1651" s="15"/>
      <c r="IHH1651" s="15"/>
      <c r="IHI1651" s="15"/>
      <c r="IHJ1651" s="15"/>
      <c r="IHK1651" s="15"/>
      <c r="IHL1651" s="15"/>
      <c r="IHM1651" s="15"/>
      <c r="IHN1651" s="15"/>
      <c r="IHO1651" s="15"/>
      <c r="IHP1651" s="15"/>
      <c r="IHQ1651" s="15"/>
      <c r="IHR1651" s="15"/>
      <c r="IHS1651" s="15"/>
      <c r="IHT1651" s="15"/>
      <c r="IHU1651" s="15"/>
      <c r="IHV1651" s="15"/>
      <c r="IHW1651" s="15"/>
      <c r="IHX1651" s="15"/>
      <c r="IHY1651" s="15"/>
      <c r="IHZ1651" s="15"/>
      <c r="IIA1651" s="15"/>
      <c r="IIB1651" s="15"/>
      <c r="IIC1651" s="15"/>
      <c r="IID1651" s="15"/>
      <c r="IIE1651" s="15"/>
      <c r="IIF1651" s="15"/>
      <c r="IIG1651" s="15"/>
      <c r="IIH1651" s="15"/>
      <c r="III1651" s="15"/>
      <c r="IIJ1651" s="15"/>
      <c r="IIK1651" s="15"/>
      <c r="IIL1651" s="15"/>
      <c r="IIM1651" s="15"/>
      <c r="IIN1651" s="15"/>
      <c r="IIO1651" s="15"/>
      <c r="IIP1651" s="15"/>
      <c r="IIQ1651" s="15"/>
      <c r="IIR1651" s="15"/>
      <c r="IIS1651" s="15"/>
      <c r="IIT1651" s="15"/>
      <c r="IIU1651" s="15"/>
      <c r="IIV1651" s="15"/>
      <c r="IIW1651" s="15"/>
      <c r="IIX1651" s="15"/>
      <c r="IIY1651" s="15"/>
      <c r="IIZ1651" s="15"/>
      <c r="IJA1651" s="15"/>
      <c r="IJB1651" s="15"/>
      <c r="IJC1651" s="15"/>
      <c r="IJD1651" s="15"/>
      <c r="IJE1651" s="15"/>
      <c r="IJF1651" s="15"/>
      <c r="IJG1651" s="15"/>
      <c r="IJH1651" s="15"/>
      <c r="IJI1651" s="15"/>
      <c r="IJJ1651" s="15"/>
      <c r="IJK1651" s="15"/>
      <c r="IJL1651" s="15"/>
      <c r="IJM1651" s="15"/>
      <c r="IJN1651" s="15"/>
      <c r="IJO1651" s="15"/>
      <c r="IJP1651" s="15"/>
      <c r="IJQ1651" s="15"/>
      <c r="IJR1651" s="15"/>
      <c r="IJS1651" s="15"/>
      <c r="IJT1651" s="15"/>
      <c r="IJU1651" s="15"/>
      <c r="IJV1651" s="15"/>
      <c r="IJW1651" s="15"/>
      <c r="IJX1651" s="15"/>
      <c r="IJY1651" s="15"/>
      <c r="IJZ1651" s="15"/>
      <c r="IKA1651" s="15"/>
      <c r="IKB1651" s="15"/>
      <c r="IKC1651" s="15"/>
      <c r="IKD1651" s="15"/>
      <c r="IKE1651" s="15"/>
      <c r="IKF1651" s="15"/>
      <c r="IKG1651" s="15"/>
      <c r="IKH1651" s="15"/>
      <c r="IKI1651" s="15"/>
      <c r="IKJ1651" s="15"/>
      <c r="IKK1651" s="15"/>
      <c r="IKL1651" s="15"/>
      <c r="IKM1651" s="15"/>
      <c r="IKN1651" s="15"/>
      <c r="IKO1651" s="15"/>
      <c r="IKP1651" s="15"/>
      <c r="IKQ1651" s="15"/>
      <c r="IKR1651" s="15"/>
      <c r="IKS1651" s="15"/>
      <c r="IKT1651" s="15"/>
      <c r="IKU1651" s="15"/>
      <c r="IKV1651" s="15"/>
      <c r="IKW1651" s="15"/>
      <c r="IKX1651" s="15"/>
      <c r="IKY1651" s="15"/>
      <c r="IKZ1651" s="15"/>
      <c r="ILA1651" s="15"/>
      <c r="ILB1651" s="15"/>
      <c r="ILC1651" s="15"/>
      <c r="ILD1651" s="15"/>
      <c r="ILE1651" s="15"/>
      <c r="ILF1651" s="15"/>
      <c r="ILG1651" s="15"/>
      <c r="ILH1651" s="15"/>
      <c r="ILI1651" s="15"/>
      <c r="ILJ1651" s="15"/>
      <c r="ILK1651" s="15"/>
      <c r="ILL1651" s="15"/>
      <c r="ILM1651" s="15"/>
      <c r="ILN1651" s="15"/>
      <c r="ILO1651" s="15"/>
      <c r="ILP1651" s="15"/>
      <c r="ILQ1651" s="15"/>
      <c r="ILR1651" s="15"/>
      <c r="ILS1651" s="15"/>
      <c r="ILT1651" s="15"/>
      <c r="ILU1651" s="15"/>
      <c r="ILV1651" s="15"/>
      <c r="ILW1651" s="15"/>
      <c r="ILX1651" s="15"/>
      <c r="ILY1651" s="15"/>
      <c r="ILZ1651" s="15"/>
      <c r="IMA1651" s="15"/>
      <c r="IMB1651" s="15"/>
      <c r="IMC1651" s="15"/>
      <c r="IMD1651" s="15"/>
      <c r="IME1651" s="15"/>
      <c r="IMF1651" s="15"/>
      <c r="IMG1651" s="15"/>
      <c r="IMH1651" s="15"/>
      <c r="IMI1651" s="15"/>
      <c r="IMJ1651" s="15"/>
      <c r="IMK1651" s="15"/>
      <c r="IML1651" s="15"/>
      <c r="IMM1651" s="15"/>
      <c r="IMN1651" s="15"/>
      <c r="IMO1651" s="15"/>
      <c r="IMP1651" s="15"/>
      <c r="IMQ1651" s="15"/>
      <c r="IMR1651" s="15"/>
      <c r="IMS1651" s="15"/>
      <c r="IMT1651" s="15"/>
      <c r="IMU1651" s="15"/>
      <c r="IMV1651" s="15"/>
      <c r="IMW1651" s="15"/>
      <c r="IMX1651" s="15"/>
      <c r="IMY1651" s="15"/>
      <c r="IMZ1651" s="15"/>
      <c r="INA1651" s="15"/>
      <c r="INB1651" s="15"/>
      <c r="INC1651" s="15"/>
      <c r="IND1651" s="15"/>
      <c r="INE1651" s="15"/>
      <c r="INF1651" s="15"/>
      <c r="ING1651" s="15"/>
      <c r="INH1651" s="15"/>
      <c r="INI1651" s="15"/>
      <c r="INJ1651" s="15"/>
      <c r="INK1651" s="15"/>
      <c r="INL1651" s="15"/>
      <c r="INM1651" s="15"/>
      <c r="INN1651" s="15"/>
      <c r="INO1651" s="15"/>
      <c r="INP1651" s="15"/>
      <c r="INQ1651" s="15"/>
      <c r="INR1651" s="15"/>
      <c r="INS1651" s="15"/>
      <c r="INT1651" s="15"/>
      <c r="INU1651" s="15"/>
      <c r="INV1651" s="15"/>
      <c r="INW1651" s="15"/>
      <c r="INX1651" s="15"/>
      <c r="INY1651" s="15"/>
      <c r="INZ1651" s="15"/>
      <c r="IOA1651" s="15"/>
      <c r="IOB1651" s="15"/>
      <c r="IOC1651" s="15"/>
      <c r="IOD1651" s="15"/>
      <c r="IOE1651" s="15"/>
      <c r="IOF1651" s="15"/>
      <c r="IOG1651" s="15"/>
      <c r="IOH1651" s="15"/>
      <c r="IOI1651" s="15"/>
      <c r="IOJ1651" s="15"/>
      <c r="IOK1651" s="15"/>
      <c r="IOL1651" s="15"/>
      <c r="IOM1651" s="15"/>
      <c r="ION1651" s="15"/>
      <c r="IOO1651" s="15"/>
      <c r="IOP1651" s="15"/>
      <c r="IOQ1651" s="15"/>
      <c r="IOR1651" s="15"/>
      <c r="IOS1651" s="15"/>
      <c r="IOT1651" s="15"/>
      <c r="IOU1651" s="15"/>
      <c r="IOV1651" s="15"/>
      <c r="IOW1651" s="15"/>
      <c r="IOX1651" s="15"/>
      <c r="IOY1651" s="15"/>
      <c r="IOZ1651" s="15"/>
      <c r="IPA1651" s="15"/>
      <c r="IPB1651" s="15"/>
      <c r="IPC1651" s="15"/>
      <c r="IPD1651" s="15"/>
      <c r="IPE1651" s="15"/>
      <c r="IPF1651" s="15"/>
      <c r="IPG1651" s="15"/>
      <c r="IPH1651" s="15"/>
      <c r="IPI1651" s="15"/>
      <c r="IPJ1651" s="15"/>
      <c r="IPK1651" s="15"/>
      <c r="IPL1651" s="15"/>
      <c r="IPM1651" s="15"/>
      <c r="IPN1651" s="15"/>
      <c r="IPO1651" s="15"/>
      <c r="IPP1651" s="15"/>
      <c r="IPQ1651" s="15"/>
      <c r="IPR1651" s="15"/>
      <c r="IPS1651" s="15"/>
      <c r="IPT1651" s="15"/>
      <c r="IPU1651" s="15"/>
      <c r="IPV1651" s="15"/>
      <c r="IPW1651" s="15"/>
      <c r="IPX1651" s="15"/>
      <c r="IPY1651" s="15"/>
      <c r="IPZ1651" s="15"/>
      <c r="IQA1651" s="15"/>
      <c r="IQB1651" s="15"/>
      <c r="IQC1651" s="15"/>
      <c r="IQD1651" s="15"/>
      <c r="IQE1651" s="15"/>
      <c r="IQF1651" s="15"/>
      <c r="IQG1651" s="15"/>
      <c r="IQH1651" s="15"/>
      <c r="IQI1651" s="15"/>
      <c r="IQJ1651" s="15"/>
      <c r="IQK1651" s="15"/>
      <c r="IQL1651" s="15"/>
      <c r="IQM1651" s="15"/>
      <c r="IQN1651" s="15"/>
      <c r="IQO1651" s="15"/>
      <c r="IQP1651" s="15"/>
      <c r="IQQ1651" s="15"/>
      <c r="IQR1651" s="15"/>
      <c r="IQS1651" s="15"/>
      <c r="IQT1651" s="15"/>
      <c r="IQU1651" s="15"/>
      <c r="IQV1651" s="15"/>
      <c r="IQW1651" s="15"/>
      <c r="IQX1651" s="15"/>
      <c r="IQY1651" s="15"/>
      <c r="IQZ1651" s="15"/>
      <c r="IRA1651" s="15"/>
      <c r="IRB1651" s="15"/>
      <c r="IRC1651" s="15"/>
      <c r="IRD1651" s="15"/>
      <c r="IRE1651" s="15"/>
      <c r="IRF1651" s="15"/>
      <c r="IRG1651" s="15"/>
      <c r="IRH1651" s="15"/>
      <c r="IRI1651" s="15"/>
      <c r="IRJ1651" s="15"/>
      <c r="IRK1651" s="15"/>
      <c r="IRL1651" s="15"/>
      <c r="IRM1651" s="15"/>
      <c r="IRN1651" s="15"/>
      <c r="IRO1651" s="15"/>
      <c r="IRP1651" s="15"/>
      <c r="IRQ1651" s="15"/>
      <c r="IRR1651" s="15"/>
      <c r="IRS1651" s="15"/>
      <c r="IRT1651" s="15"/>
      <c r="IRU1651" s="15"/>
      <c r="IRV1651" s="15"/>
      <c r="IRW1651" s="15"/>
      <c r="IRX1651" s="15"/>
      <c r="IRY1651" s="15"/>
      <c r="IRZ1651" s="15"/>
      <c r="ISA1651" s="15"/>
      <c r="ISB1651" s="15"/>
      <c r="ISC1651" s="15"/>
      <c r="ISD1651" s="15"/>
      <c r="ISE1651" s="15"/>
      <c r="ISF1651" s="15"/>
      <c r="ISG1651" s="15"/>
      <c r="ISH1651" s="15"/>
      <c r="ISI1651" s="15"/>
      <c r="ISJ1651" s="15"/>
      <c r="ISK1651" s="15"/>
      <c r="ISL1651" s="15"/>
      <c r="ISM1651" s="15"/>
      <c r="ISN1651" s="15"/>
      <c r="ISO1651" s="15"/>
      <c r="ISP1651" s="15"/>
      <c r="ISQ1651" s="15"/>
      <c r="ISR1651" s="15"/>
      <c r="ISS1651" s="15"/>
      <c r="IST1651" s="15"/>
      <c r="ISU1651" s="15"/>
      <c r="ISV1651" s="15"/>
      <c r="ISW1651" s="15"/>
      <c r="ISX1651" s="15"/>
      <c r="ISY1651" s="15"/>
      <c r="ISZ1651" s="15"/>
      <c r="ITA1651" s="15"/>
      <c r="ITB1651" s="15"/>
      <c r="ITC1651" s="15"/>
      <c r="ITD1651" s="15"/>
      <c r="ITE1651" s="15"/>
      <c r="ITF1651" s="15"/>
      <c r="ITG1651" s="15"/>
      <c r="ITH1651" s="15"/>
      <c r="ITI1651" s="15"/>
      <c r="ITJ1651" s="15"/>
      <c r="ITK1651" s="15"/>
      <c r="ITL1651" s="15"/>
      <c r="ITM1651" s="15"/>
      <c r="ITN1651" s="15"/>
      <c r="ITO1651" s="15"/>
      <c r="ITP1651" s="15"/>
      <c r="ITQ1651" s="15"/>
      <c r="ITR1651" s="15"/>
      <c r="ITS1651" s="15"/>
      <c r="ITT1651" s="15"/>
      <c r="ITU1651" s="15"/>
      <c r="ITV1651" s="15"/>
      <c r="ITW1651" s="15"/>
      <c r="ITX1651" s="15"/>
      <c r="ITY1651" s="15"/>
      <c r="ITZ1651" s="15"/>
      <c r="IUA1651" s="15"/>
      <c r="IUB1651" s="15"/>
      <c r="IUC1651" s="15"/>
      <c r="IUD1651" s="15"/>
      <c r="IUE1651" s="15"/>
      <c r="IUF1651" s="15"/>
      <c r="IUG1651" s="15"/>
      <c r="IUH1651" s="15"/>
      <c r="IUI1651" s="15"/>
      <c r="IUJ1651" s="15"/>
      <c r="IUK1651" s="15"/>
      <c r="IUL1651" s="15"/>
      <c r="IUM1651" s="15"/>
      <c r="IUN1651" s="15"/>
      <c r="IUO1651" s="15"/>
      <c r="IUP1651" s="15"/>
      <c r="IUQ1651" s="15"/>
      <c r="IUR1651" s="15"/>
      <c r="IUS1651" s="15"/>
      <c r="IUT1651" s="15"/>
      <c r="IUU1651" s="15"/>
      <c r="IUV1651" s="15"/>
      <c r="IUW1651" s="15"/>
      <c r="IUX1651" s="15"/>
      <c r="IUY1651" s="15"/>
      <c r="IUZ1651" s="15"/>
      <c r="IVA1651" s="15"/>
      <c r="IVB1651" s="15"/>
      <c r="IVC1651" s="15"/>
      <c r="IVD1651" s="15"/>
      <c r="IVE1651" s="15"/>
      <c r="IVF1651" s="15"/>
      <c r="IVG1651" s="15"/>
      <c r="IVH1651" s="15"/>
      <c r="IVI1651" s="15"/>
      <c r="IVJ1651" s="15"/>
      <c r="IVK1651" s="15"/>
      <c r="IVL1651" s="15"/>
      <c r="IVM1651" s="15"/>
      <c r="IVN1651" s="15"/>
      <c r="IVO1651" s="15"/>
      <c r="IVP1651" s="15"/>
      <c r="IVQ1651" s="15"/>
      <c r="IVR1651" s="15"/>
      <c r="IVS1651" s="15"/>
      <c r="IVT1651" s="15"/>
      <c r="IVU1651" s="15"/>
      <c r="IVV1651" s="15"/>
      <c r="IVW1651" s="15"/>
      <c r="IVX1651" s="15"/>
      <c r="IVY1651" s="15"/>
      <c r="IVZ1651" s="15"/>
      <c r="IWA1651" s="15"/>
      <c r="IWB1651" s="15"/>
      <c r="IWC1651" s="15"/>
      <c r="IWD1651" s="15"/>
      <c r="IWE1651" s="15"/>
      <c r="IWF1651" s="15"/>
      <c r="IWG1651" s="15"/>
      <c r="IWH1651" s="15"/>
      <c r="IWI1651" s="15"/>
      <c r="IWJ1651" s="15"/>
      <c r="IWK1651" s="15"/>
      <c r="IWL1651" s="15"/>
      <c r="IWM1651" s="15"/>
      <c r="IWN1651" s="15"/>
      <c r="IWO1651" s="15"/>
      <c r="IWP1651" s="15"/>
      <c r="IWQ1651" s="15"/>
      <c r="IWR1651" s="15"/>
      <c r="IWS1651" s="15"/>
      <c r="IWT1651" s="15"/>
      <c r="IWU1651" s="15"/>
      <c r="IWV1651" s="15"/>
      <c r="IWW1651" s="15"/>
      <c r="IWX1651" s="15"/>
      <c r="IWY1651" s="15"/>
      <c r="IWZ1651" s="15"/>
      <c r="IXA1651" s="15"/>
      <c r="IXB1651" s="15"/>
      <c r="IXC1651" s="15"/>
      <c r="IXD1651" s="15"/>
      <c r="IXE1651" s="15"/>
      <c r="IXF1651" s="15"/>
      <c r="IXG1651" s="15"/>
      <c r="IXH1651" s="15"/>
      <c r="IXI1651" s="15"/>
      <c r="IXJ1651" s="15"/>
      <c r="IXK1651" s="15"/>
      <c r="IXL1651" s="15"/>
      <c r="IXM1651" s="15"/>
      <c r="IXN1651" s="15"/>
      <c r="IXO1651" s="15"/>
      <c r="IXP1651" s="15"/>
      <c r="IXQ1651" s="15"/>
      <c r="IXR1651" s="15"/>
      <c r="IXS1651" s="15"/>
      <c r="IXT1651" s="15"/>
      <c r="IXU1651" s="15"/>
      <c r="IXV1651" s="15"/>
      <c r="IXW1651" s="15"/>
      <c r="IXX1651" s="15"/>
      <c r="IXY1651" s="15"/>
      <c r="IXZ1651" s="15"/>
      <c r="IYA1651" s="15"/>
      <c r="IYB1651" s="15"/>
      <c r="IYC1651" s="15"/>
      <c r="IYD1651" s="15"/>
      <c r="IYE1651" s="15"/>
      <c r="IYF1651" s="15"/>
      <c r="IYG1651" s="15"/>
      <c r="IYH1651" s="15"/>
      <c r="IYI1651" s="15"/>
      <c r="IYJ1651" s="15"/>
      <c r="IYK1651" s="15"/>
      <c r="IYL1651" s="15"/>
      <c r="IYM1651" s="15"/>
      <c r="IYN1651" s="15"/>
      <c r="IYO1651" s="15"/>
      <c r="IYP1651" s="15"/>
      <c r="IYQ1651" s="15"/>
      <c r="IYR1651" s="15"/>
      <c r="IYS1651" s="15"/>
      <c r="IYT1651" s="15"/>
      <c r="IYU1651" s="15"/>
      <c r="IYV1651" s="15"/>
      <c r="IYW1651" s="15"/>
      <c r="IYX1651" s="15"/>
      <c r="IYY1651" s="15"/>
      <c r="IYZ1651" s="15"/>
      <c r="IZA1651" s="15"/>
      <c r="IZB1651" s="15"/>
      <c r="IZC1651" s="15"/>
      <c r="IZD1651" s="15"/>
      <c r="IZE1651" s="15"/>
      <c r="IZF1651" s="15"/>
      <c r="IZG1651" s="15"/>
      <c r="IZH1651" s="15"/>
      <c r="IZI1651" s="15"/>
      <c r="IZJ1651" s="15"/>
      <c r="IZK1651" s="15"/>
      <c r="IZL1651" s="15"/>
      <c r="IZM1651" s="15"/>
      <c r="IZN1651" s="15"/>
      <c r="IZO1651" s="15"/>
      <c r="IZP1651" s="15"/>
      <c r="IZQ1651" s="15"/>
      <c r="IZR1651" s="15"/>
      <c r="IZS1651" s="15"/>
      <c r="IZT1651" s="15"/>
      <c r="IZU1651" s="15"/>
      <c r="IZV1651" s="15"/>
      <c r="IZW1651" s="15"/>
      <c r="IZX1651" s="15"/>
      <c r="IZY1651" s="15"/>
      <c r="IZZ1651" s="15"/>
      <c r="JAA1651" s="15"/>
      <c r="JAB1651" s="15"/>
      <c r="JAC1651" s="15"/>
      <c r="JAD1651" s="15"/>
      <c r="JAE1651" s="15"/>
      <c r="JAF1651" s="15"/>
      <c r="JAG1651" s="15"/>
      <c r="JAH1651" s="15"/>
      <c r="JAI1651" s="15"/>
      <c r="JAJ1651" s="15"/>
      <c r="JAK1651" s="15"/>
      <c r="JAL1651" s="15"/>
      <c r="JAM1651" s="15"/>
      <c r="JAN1651" s="15"/>
      <c r="JAO1651" s="15"/>
      <c r="JAP1651" s="15"/>
      <c r="JAQ1651" s="15"/>
      <c r="JAR1651" s="15"/>
      <c r="JAS1651" s="15"/>
      <c r="JAT1651" s="15"/>
      <c r="JAU1651" s="15"/>
      <c r="JAV1651" s="15"/>
      <c r="JAW1651" s="15"/>
      <c r="JAX1651" s="15"/>
      <c r="JAY1651" s="15"/>
      <c r="JAZ1651" s="15"/>
      <c r="JBA1651" s="15"/>
      <c r="JBB1651" s="15"/>
      <c r="JBC1651" s="15"/>
      <c r="JBD1651" s="15"/>
      <c r="JBE1651" s="15"/>
      <c r="JBF1651" s="15"/>
      <c r="JBG1651" s="15"/>
      <c r="JBH1651" s="15"/>
      <c r="JBI1651" s="15"/>
      <c r="JBJ1651" s="15"/>
      <c r="JBK1651" s="15"/>
      <c r="JBL1651" s="15"/>
      <c r="JBM1651" s="15"/>
      <c r="JBN1651" s="15"/>
      <c r="JBO1651" s="15"/>
      <c r="JBP1651" s="15"/>
      <c r="JBQ1651" s="15"/>
      <c r="JBR1651" s="15"/>
      <c r="JBS1651" s="15"/>
      <c r="JBT1651" s="15"/>
      <c r="JBU1651" s="15"/>
      <c r="JBV1651" s="15"/>
      <c r="JBW1651" s="15"/>
      <c r="JBX1651" s="15"/>
      <c r="JBY1651" s="15"/>
      <c r="JBZ1651" s="15"/>
      <c r="JCA1651" s="15"/>
      <c r="JCB1651" s="15"/>
      <c r="JCC1651" s="15"/>
      <c r="JCD1651" s="15"/>
      <c r="JCE1651" s="15"/>
      <c r="JCF1651" s="15"/>
      <c r="JCG1651" s="15"/>
      <c r="JCH1651" s="15"/>
      <c r="JCI1651" s="15"/>
      <c r="JCJ1651" s="15"/>
      <c r="JCK1651" s="15"/>
      <c r="JCL1651" s="15"/>
      <c r="JCM1651" s="15"/>
      <c r="JCN1651" s="15"/>
      <c r="JCO1651" s="15"/>
      <c r="JCP1651" s="15"/>
      <c r="JCQ1651" s="15"/>
      <c r="JCR1651" s="15"/>
      <c r="JCS1651" s="15"/>
      <c r="JCT1651" s="15"/>
      <c r="JCU1651" s="15"/>
      <c r="JCV1651" s="15"/>
      <c r="JCW1651" s="15"/>
      <c r="JCX1651" s="15"/>
      <c r="JCY1651" s="15"/>
      <c r="JCZ1651" s="15"/>
      <c r="JDA1651" s="15"/>
      <c r="JDB1651" s="15"/>
      <c r="JDC1651" s="15"/>
      <c r="JDD1651" s="15"/>
      <c r="JDE1651" s="15"/>
      <c r="JDF1651" s="15"/>
      <c r="JDG1651" s="15"/>
      <c r="JDH1651" s="15"/>
      <c r="JDI1651" s="15"/>
      <c r="JDJ1651" s="15"/>
      <c r="JDK1651" s="15"/>
      <c r="JDL1651" s="15"/>
      <c r="JDM1651" s="15"/>
      <c r="JDN1651" s="15"/>
      <c r="JDO1651" s="15"/>
      <c r="JDP1651" s="15"/>
      <c r="JDQ1651" s="15"/>
      <c r="JDR1651" s="15"/>
      <c r="JDS1651" s="15"/>
      <c r="JDT1651" s="15"/>
      <c r="JDU1651" s="15"/>
      <c r="JDV1651" s="15"/>
      <c r="JDW1651" s="15"/>
      <c r="JDX1651" s="15"/>
      <c r="JDY1651" s="15"/>
      <c r="JDZ1651" s="15"/>
      <c r="JEA1651" s="15"/>
      <c r="JEB1651" s="15"/>
      <c r="JEC1651" s="15"/>
      <c r="JED1651" s="15"/>
      <c r="JEE1651" s="15"/>
      <c r="JEF1651" s="15"/>
      <c r="JEG1651" s="15"/>
      <c r="JEH1651" s="15"/>
      <c r="JEI1651" s="15"/>
      <c r="JEJ1651" s="15"/>
      <c r="JEK1651" s="15"/>
      <c r="JEL1651" s="15"/>
      <c r="JEM1651" s="15"/>
      <c r="JEN1651" s="15"/>
      <c r="JEO1651" s="15"/>
      <c r="JEP1651" s="15"/>
      <c r="JEQ1651" s="15"/>
      <c r="JER1651" s="15"/>
      <c r="JES1651" s="15"/>
      <c r="JET1651" s="15"/>
      <c r="JEU1651" s="15"/>
      <c r="JEV1651" s="15"/>
      <c r="JEW1651" s="15"/>
      <c r="JEX1651" s="15"/>
      <c r="JEY1651" s="15"/>
      <c r="JEZ1651" s="15"/>
      <c r="JFA1651" s="15"/>
      <c r="JFB1651" s="15"/>
      <c r="JFC1651" s="15"/>
      <c r="JFD1651" s="15"/>
      <c r="JFE1651" s="15"/>
      <c r="JFF1651" s="15"/>
      <c r="JFG1651" s="15"/>
      <c r="JFH1651" s="15"/>
      <c r="JFI1651" s="15"/>
      <c r="JFJ1651" s="15"/>
      <c r="JFK1651" s="15"/>
      <c r="JFL1651" s="15"/>
      <c r="JFM1651" s="15"/>
      <c r="JFN1651" s="15"/>
      <c r="JFO1651" s="15"/>
      <c r="JFP1651" s="15"/>
      <c r="JFQ1651" s="15"/>
      <c r="JFR1651" s="15"/>
      <c r="JFS1651" s="15"/>
      <c r="JFT1651" s="15"/>
      <c r="JFU1651" s="15"/>
      <c r="JFV1651" s="15"/>
      <c r="JFW1651" s="15"/>
      <c r="JFX1651" s="15"/>
      <c r="JFY1651" s="15"/>
      <c r="JFZ1651" s="15"/>
      <c r="JGA1651" s="15"/>
      <c r="JGB1651" s="15"/>
      <c r="JGC1651" s="15"/>
      <c r="JGD1651" s="15"/>
      <c r="JGE1651" s="15"/>
      <c r="JGF1651" s="15"/>
      <c r="JGG1651" s="15"/>
      <c r="JGH1651" s="15"/>
      <c r="JGI1651" s="15"/>
      <c r="JGJ1651" s="15"/>
      <c r="JGK1651" s="15"/>
      <c r="JGL1651" s="15"/>
      <c r="JGM1651" s="15"/>
      <c r="JGN1651" s="15"/>
      <c r="JGO1651" s="15"/>
      <c r="JGP1651" s="15"/>
      <c r="JGQ1651" s="15"/>
      <c r="JGR1651" s="15"/>
      <c r="JGS1651" s="15"/>
      <c r="JGT1651" s="15"/>
      <c r="JGU1651" s="15"/>
      <c r="JGV1651" s="15"/>
      <c r="JGW1651" s="15"/>
      <c r="JGX1651" s="15"/>
      <c r="JGY1651" s="15"/>
      <c r="JGZ1651" s="15"/>
      <c r="JHA1651" s="15"/>
      <c r="JHB1651" s="15"/>
      <c r="JHC1651" s="15"/>
      <c r="JHD1651" s="15"/>
      <c r="JHE1651" s="15"/>
      <c r="JHF1651" s="15"/>
      <c r="JHG1651" s="15"/>
      <c r="JHH1651" s="15"/>
      <c r="JHI1651" s="15"/>
      <c r="JHJ1651" s="15"/>
      <c r="JHK1651" s="15"/>
      <c r="JHL1651" s="15"/>
      <c r="JHM1651" s="15"/>
      <c r="JHN1651" s="15"/>
      <c r="JHO1651" s="15"/>
      <c r="JHP1651" s="15"/>
      <c r="JHQ1651" s="15"/>
      <c r="JHR1651" s="15"/>
      <c r="JHS1651" s="15"/>
      <c r="JHT1651" s="15"/>
      <c r="JHU1651" s="15"/>
      <c r="JHV1651" s="15"/>
      <c r="JHW1651" s="15"/>
      <c r="JHX1651" s="15"/>
      <c r="JHY1651" s="15"/>
      <c r="JHZ1651" s="15"/>
      <c r="JIA1651" s="15"/>
      <c r="JIB1651" s="15"/>
      <c r="JIC1651" s="15"/>
      <c r="JID1651" s="15"/>
      <c r="JIE1651" s="15"/>
      <c r="JIF1651" s="15"/>
      <c r="JIG1651" s="15"/>
      <c r="JIH1651" s="15"/>
      <c r="JII1651" s="15"/>
      <c r="JIJ1651" s="15"/>
      <c r="JIK1651" s="15"/>
      <c r="JIL1651" s="15"/>
      <c r="JIM1651" s="15"/>
      <c r="JIN1651" s="15"/>
      <c r="JIO1651" s="15"/>
      <c r="JIP1651" s="15"/>
      <c r="JIQ1651" s="15"/>
      <c r="JIR1651" s="15"/>
      <c r="JIS1651" s="15"/>
      <c r="JIT1651" s="15"/>
      <c r="JIU1651" s="15"/>
      <c r="JIV1651" s="15"/>
      <c r="JIW1651" s="15"/>
      <c r="JIX1651" s="15"/>
      <c r="JIY1651" s="15"/>
      <c r="JIZ1651" s="15"/>
      <c r="JJA1651" s="15"/>
      <c r="JJB1651" s="15"/>
      <c r="JJC1651" s="15"/>
      <c r="JJD1651" s="15"/>
      <c r="JJE1651" s="15"/>
      <c r="JJF1651" s="15"/>
      <c r="JJG1651" s="15"/>
      <c r="JJH1651" s="15"/>
      <c r="JJI1651" s="15"/>
      <c r="JJJ1651" s="15"/>
      <c r="JJK1651" s="15"/>
      <c r="JJL1651" s="15"/>
      <c r="JJM1651" s="15"/>
      <c r="JJN1651" s="15"/>
      <c r="JJO1651" s="15"/>
      <c r="JJP1651" s="15"/>
      <c r="JJQ1651" s="15"/>
      <c r="JJR1651" s="15"/>
      <c r="JJS1651" s="15"/>
      <c r="JJT1651" s="15"/>
      <c r="JJU1651" s="15"/>
      <c r="JJV1651" s="15"/>
      <c r="JJW1651" s="15"/>
      <c r="JJX1651" s="15"/>
      <c r="JJY1651" s="15"/>
      <c r="JJZ1651" s="15"/>
      <c r="JKA1651" s="15"/>
      <c r="JKB1651" s="15"/>
      <c r="JKC1651" s="15"/>
      <c r="JKD1651" s="15"/>
      <c r="JKE1651" s="15"/>
      <c r="JKF1651" s="15"/>
      <c r="JKG1651" s="15"/>
      <c r="JKH1651" s="15"/>
      <c r="JKI1651" s="15"/>
      <c r="JKJ1651" s="15"/>
      <c r="JKK1651" s="15"/>
      <c r="JKL1651" s="15"/>
      <c r="JKM1651" s="15"/>
      <c r="JKN1651" s="15"/>
      <c r="JKO1651" s="15"/>
      <c r="JKP1651" s="15"/>
      <c r="JKQ1651" s="15"/>
      <c r="JKR1651" s="15"/>
      <c r="JKS1651" s="15"/>
      <c r="JKT1651" s="15"/>
      <c r="JKU1651" s="15"/>
      <c r="JKV1651" s="15"/>
      <c r="JKW1651" s="15"/>
      <c r="JKX1651" s="15"/>
      <c r="JKY1651" s="15"/>
      <c r="JKZ1651" s="15"/>
      <c r="JLA1651" s="15"/>
      <c r="JLB1651" s="15"/>
      <c r="JLC1651" s="15"/>
      <c r="JLD1651" s="15"/>
      <c r="JLE1651" s="15"/>
      <c r="JLF1651" s="15"/>
      <c r="JLG1651" s="15"/>
      <c r="JLH1651" s="15"/>
      <c r="JLI1651" s="15"/>
      <c r="JLJ1651" s="15"/>
      <c r="JLK1651" s="15"/>
      <c r="JLL1651" s="15"/>
      <c r="JLM1651" s="15"/>
      <c r="JLN1651" s="15"/>
      <c r="JLO1651" s="15"/>
      <c r="JLP1651" s="15"/>
      <c r="JLQ1651" s="15"/>
      <c r="JLR1651" s="15"/>
      <c r="JLS1651" s="15"/>
      <c r="JLT1651" s="15"/>
      <c r="JLU1651" s="15"/>
      <c r="JLV1651" s="15"/>
      <c r="JLW1651" s="15"/>
      <c r="JLX1651" s="15"/>
      <c r="JLY1651" s="15"/>
      <c r="JLZ1651" s="15"/>
      <c r="JMA1651" s="15"/>
      <c r="JMB1651" s="15"/>
      <c r="JMC1651" s="15"/>
      <c r="JMD1651" s="15"/>
      <c r="JME1651" s="15"/>
      <c r="JMF1651" s="15"/>
      <c r="JMG1651" s="15"/>
      <c r="JMH1651" s="15"/>
      <c r="JMI1651" s="15"/>
      <c r="JMJ1651" s="15"/>
      <c r="JMK1651" s="15"/>
      <c r="JML1651" s="15"/>
      <c r="JMM1651" s="15"/>
      <c r="JMN1651" s="15"/>
      <c r="JMO1651" s="15"/>
      <c r="JMP1651" s="15"/>
      <c r="JMQ1651" s="15"/>
      <c r="JMR1651" s="15"/>
      <c r="JMS1651" s="15"/>
      <c r="JMT1651" s="15"/>
      <c r="JMU1651" s="15"/>
      <c r="JMV1651" s="15"/>
      <c r="JMW1651" s="15"/>
      <c r="JMX1651" s="15"/>
      <c r="JMY1651" s="15"/>
      <c r="JMZ1651" s="15"/>
      <c r="JNA1651" s="15"/>
      <c r="JNB1651" s="15"/>
      <c r="JNC1651" s="15"/>
      <c r="JND1651" s="15"/>
      <c r="JNE1651" s="15"/>
      <c r="JNF1651" s="15"/>
      <c r="JNG1651" s="15"/>
      <c r="JNH1651" s="15"/>
      <c r="JNI1651" s="15"/>
      <c r="JNJ1651" s="15"/>
      <c r="JNK1651" s="15"/>
      <c r="JNL1651" s="15"/>
      <c r="JNM1651" s="15"/>
      <c r="JNN1651" s="15"/>
      <c r="JNO1651" s="15"/>
      <c r="JNP1651" s="15"/>
      <c r="JNQ1651" s="15"/>
      <c r="JNR1651" s="15"/>
      <c r="JNS1651" s="15"/>
      <c r="JNT1651" s="15"/>
      <c r="JNU1651" s="15"/>
      <c r="JNV1651" s="15"/>
      <c r="JNW1651" s="15"/>
      <c r="JNX1651" s="15"/>
      <c r="JNY1651" s="15"/>
      <c r="JNZ1651" s="15"/>
      <c r="JOA1651" s="15"/>
      <c r="JOB1651" s="15"/>
      <c r="JOC1651" s="15"/>
      <c r="JOD1651" s="15"/>
      <c r="JOE1651" s="15"/>
      <c r="JOF1651" s="15"/>
      <c r="JOG1651" s="15"/>
      <c r="JOH1651" s="15"/>
      <c r="JOI1651" s="15"/>
      <c r="JOJ1651" s="15"/>
      <c r="JOK1651" s="15"/>
      <c r="JOL1651" s="15"/>
      <c r="JOM1651" s="15"/>
      <c r="JON1651" s="15"/>
      <c r="JOO1651" s="15"/>
      <c r="JOP1651" s="15"/>
      <c r="JOQ1651" s="15"/>
      <c r="JOR1651" s="15"/>
      <c r="JOS1651" s="15"/>
      <c r="JOT1651" s="15"/>
      <c r="JOU1651" s="15"/>
      <c r="JOV1651" s="15"/>
      <c r="JOW1651" s="15"/>
      <c r="JOX1651" s="15"/>
      <c r="JOY1651" s="15"/>
      <c r="JOZ1651" s="15"/>
      <c r="JPA1651" s="15"/>
      <c r="JPB1651" s="15"/>
      <c r="JPC1651" s="15"/>
      <c r="JPD1651" s="15"/>
      <c r="JPE1651" s="15"/>
      <c r="JPF1651" s="15"/>
      <c r="JPG1651" s="15"/>
      <c r="JPH1651" s="15"/>
      <c r="JPI1651" s="15"/>
      <c r="JPJ1651" s="15"/>
      <c r="JPK1651" s="15"/>
      <c r="JPL1651" s="15"/>
      <c r="JPM1651" s="15"/>
      <c r="JPN1651" s="15"/>
      <c r="JPO1651" s="15"/>
      <c r="JPP1651" s="15"/>
      <c r="JPQ1651" s="15"/>
      <c r="JPR1651" s="15"/>
      <c r="JPS1651" s="15"/>
      <c r="JPT1651" s="15"/>
      <c r="JPU1651" s="15"/>
      <c r="JPV1651" s="15"/>
      <c r="JPW1651" s="15"/>
      <c r="JPX1651" s="15"/>
      <c r="JPY1651" s="15"/>
      <c r="JPZ1651" s="15"/>
      <c r="JQA1651" s="15"/>
      <c r="JQB1651" s="15"/>
      <c r="JQC1651" s="15"/>
      <c r="JQD1651" s="15"/>
      <c r="JQE1651" s="15"/>
      <c r="JQF1651" s="15"/>
      <c r="JQG1651" s="15"/>
      <c r="JQH1651" s="15"/>
      <c r="JQI1651" s="15"/>
      <c r="JQJ1651" s="15"/>
      <c r="JQK1651" s="15"/>
      <c r="JQL1651" s="15"/>
      <c r="JQM1651" s="15"/>
      <c r="JQN1651" s="15"/>
      <c r="JQO1651" s="15"/>
      <c r="JQP1651" s="15"/>
      <c r="JQQ1651" s="15"/>
      <c r="JQR1651" s="15"/>
      <c r="JQS1651" s="15"/>
      <c r="JQT1651" s="15"/>
      <c r="JQU1651" s="15"/>
      <c r="JQV1651" s="15"/>
      <c r="JQW1651" s="15"/>
      <c r="JQX1651" s="15"/>
      <c r="JQY1651" s="15"/>
      <c r="JQZ1651" s="15"/>
      <c r="JRA1651" s="15"/>
      <c r="JRB1651" s="15"/>
      <c r="JRC1651" s="15"/>
      <c r="JRD1651" s="15"/>
      <c r="JRE1651" s="15"/>
      <c r="JRF1651" s="15"/>
      <c r="JRG1651" s="15"/>
      <c r="JRH1651" s="15"/>
      <c r="JRI1651" s="15"/>
      <c r="JRJ1651" s="15"/>
      <c r="JRK1651" s="15"/>
      <c r="JRL1651" s="15"/>
      <c r="JRM1651" s="15"/>
      <c r="JRN1651" s="15"/>
      <c r="JRO1651" s="15"/>
      <c r="JRP1651" s="15"/>
      <c r="JRQ1651" s="15"/>
      <c r="JRR1651" s="15"/>
      <c r="JRS1651" s="15"/>
      <c r="JRT1651" s="15"/>
      <c r="JRU1651" s="15"/>
      <c r="JRV1651" s="15"/>
      <c r="JRW1651" s="15"/>
      <c r="JRX1651" s="15"/>
      <c r="JRY1651" s="15"/>
      <c r="JRZ1651" s="15"/>
      <c r="JSA1651" s="15"/>
      <c r="JSB1651" s="15"/>
      <c r="JSC1651" s="15"/>
      <c r="JSD1651" s="15"/>
      <c r="JSE1651" s="15"/>
      <c r="JSF1651" s="15"/>
      <c r="JSG1651" s="15"/>
      <c r="JSH1651" s="15"/>
      <c r="JSI1651" s="15"/>
      <c r="JSJ1651" s="15"/>
      <c r="JSK1651" s="15"/>
      <c r="JSL1651" s="15"/>
      <c r="JSM1651" s="15"/>
      <c r="JSN1651" s="15"/>
      <c r="JSO1651" s="15"/>
      <c r="JSP1651" s="15"/>
      <c r="JSQ1651" s="15"/>
      <c r="JSR1651" s="15"/>
      <c r="JSS1651" s="15"/>
      <c r="JST1651" s="15"/>
      <c r="JSU1651" s="15"/>
      <c r="JSV1651" s="15"/>
      <c r="JSW1651" s="15"/>
      <c r="JSX1651" s="15"/>
      <c r="JSY1651" s="15"/>
      <c r="JSZ1651" s="15"/>
      <c r="JTA1651" s="15"/>
      <c r="JTB1651" s="15"/>
      <c r="JTC1651" s="15"/>
      <c r="JTD1651" s="15"/>
      <c r="JTE1651" s="15"/>
      <c r="JTF1651" s="15"/>
      <c r="JTG1651" s="15"/>
      <c r="JTH1651" s="15"/>
      <c r="JTI1651" s="15"/>
      <c r="JTJ1651" s="15"/>
      <c r="JTK1651" s="15"/>
      <c r="JTL1651" s="15"/>
      <c r="JTM1651" s="15"/>
      <c r="JTN1651" s="15"/>
      <c r="JTO1651" s="15"/>
      <c r="JTP1651" s="15"/>
      <c r="JTQ1651" s="15"/>
      <c r="JTR1651" s="15"/>
      <c r="JTS1651" s="15"/>
      <c r="JTT1651" s="15"/>
      <c r="JTU1651" s="15"/>
      <c r="JTV1651" s="15"/>
      <c r="JTW1651" s="15"/>
      <c r="JTX1651" s="15"/>
      <c r="JTY1651" s="15"/>
      <c r="JTZ1651" s="15"/>
      <c r="JUA1651" s="15"/>
      <c r="JUB1651" s="15"/>
      <c r="JUC1651" s="15"/>
      <c r="JUD1651" s="15"/>
      <c r="JUE1651" s="15"/>
      <c r="JUF1651" s="15"/>
      <c r="JUG1651" s="15"/>
      <c r="JUH1651" s="15"/>
      <c r="JUI1651" s="15"/>
      <c r="JUJ1651" s="15"/>
      <c r="JUK1651" s="15"/>
      <c r="JUL1651" s="15"/>
      <c r="JUM1651" s="15"/>
      <c r="JUN1651" s="15"/>
      <c r="JUO1651" s="15"/>
      <c r="JUP1651" s="15"/>
      <c r="JUQ1651" s="15"/>
      <c r="JUR1651" s="15"/>
      <c r="JUS1651" s="15"/>
      <c r="JUT1651" s="15"/>
      <c r="JUU1651" s="15"/>
      <c r="JUV1651" s="15"/>
      <c r="JUW1651" s="15"/>
      <c r="JUX1651" s="15"/>
      <c r="JUY1651" s="15"/>
      <c r="JUZ1651" s="15"/>
      <c r="JVA1651" s="15"/>
      <c r="JVB1651" s="15"/>
      <c r="JVC1651" s="15"/>
      <c r="JVD1651" s="15"/>
      <c r="JVE1651" s="15"/>
      <c r="JVF1651" s="15"/>
      <c r="JVG1651" s="15"/>
      <c r="JVH1651" s="15"/>
      <c r="JVI1651" s="15"/>
      <c r="JVJ1651" s="15"/>
      <c r="JVK1651" s="15"/>
      <c r="JVL1651" s="15"/>
      <c r="JVM1651" s="15"/>
      <c r="JVN1651" s="15"/>
      <c r="JVO1651" s="15"/>
      <c r="JVP1651" s="15"/>
      <c r="JVQ1651" s="15"/>
      <c r="JVR1651" s="15"/>
      <c r="JVS1651" s="15"/>
      <c r="JVT1651" s="15"/>
      <c r="JVU1651" s="15"/>
      <c r="JVV1651" s="15"/>
      <c r="JVW1651" s="15"/>
      <c r="JVX1651" s="15"/>
      <c r="JVY1651" s="15"/>
      <c r="JVZ1651" s="15"/>
      <c r="JWA1651" s="15"/>
      <c r="JWB1651" s="15"/>
      <c r="JWC1651" s="15"/>
      <c r="JWD1651" s="15"/>
      <c r="JWE1651" s="15"/>
      <c r="JWF1651" s="15"/>
      <c r="JWG1651" s="15"/>
      <c r="JWH1651" s="15"/>
      <c r="JWI1651" s="15"/>
      <c r="JWJ1651" s="15"/>
      <c r="JWK1651" s="15"/>
      <c r="JWL1651" s="15"/>
      <c r="JWM1651" s="15"/>
      <c r="JWN1651" s="15"/>
      <c r="JWO1651" s="15"/>
      <c r="JWP1651" s="15"/>
      <c r="JWQ1651" s="15"/>
      <c r="JWR1651" s="15"/>
      <c r="JWS1651" s="15"/>
      <c r="JWT1651" s="15"/>
      <c r="JWU1651" s="15"/>
      <c r="JWV1651" s="15"/>
      <c r="JWW1651" s="15"/>
      <c r="JWX1651" s="15"/>
      <c r="JWY1651" s="15"/>
      <c r="JWZ1651" s="15"/>
      <c r="JXA1651" s="15"/>
      <c r="JXB1651" s="15"/>
      <c r="JXC1651" s="15"/>
      <c r="JXD1651" s="15"/>
      <c r="JXE1651" s="15"/>
      <c r="JXF1651" s="15"/>
      <c r="JXG1651" s="15"/>
      <c r="JXH1651" s="15"/>
      <c r="JXI1651" s="15"/>
      <c r="JXJ1651" s="15"/>
      <c r="JXK1651" s="15"/>
      <c r="JXL1651" s="15"/>
      <c r="JXM1651" s="15"/>
      <c r="JXN1651" s="15"/>
      <c r="JXO1651" s="15"/>
      <c r="JXP1651" s="15"/>
      <c r="JXQ1651" s="15"/>
      <c r="JXR1651" s="15"/>
      <c r="JXS1651" s="15"/>
      <c r="JXT1651" s="15"/>
      <c r="JXU1651" s="15"/>
      <c r="JXV1651" s="15"/>
      <c r="JXW1651" s="15"/>
      <c r="JXX1651" s="15"/>
      <c r="JXY1651" s="15"/>
      <c r="JXZ1651" s="15"/>
      <c r="JYA1651" s="15"/>
      <c r="JYB1651" s="15"/>
      <c r="JYC1651" s="15"/>
      <c r="JYD1651" s="15"/>
      <c r="JYE1651" s="15"/>
      <c r="JYF1651" s="15"/>
      <c r="JYG1651" s="15"/>
      <c r="JYH1651" s="15"/>
      <c r="JYI1651" s="15"/>
      <c r="JYJ1651" s="15"/>
      <c r="JYK1651" s="15"/>
      <c r="JYL1651" s="15"/>
      <c r="JYM1651" s="15"/>
      <c r="JYN1651" s="15"/>
      <c r="JYO1651" s="15"/>
      <c r="JYP1651" s="15"/>
      <c r="JYQ1651" s="15"/>
      <c r="JYR1651" s="15"/>
      <c r="JYS1651" s="15"/>
      <c r="JYT1651" s="15"/>
      <c r="JYU1651" s="15"/>
      <c r="JYV1651" s="15"/>
      <c r="JYW1651" s="15"/>
      <c r="JYX1651" s="15"/>
      <c r="JYY1651" s="15"/>
      <c r="JYZ1651" s="15"/>
      <c r="JZA1651" s="15"/>
      <c r="JZB1651" s="15"/>
      <c r="JZC1651" s="15"/>
      <c r="JZD1651" s="15"/>
      <c r="JZE1651" s="15"/>
      <c r="JZF1651" s="15"/>
      <c r="JZG1651" s="15"/>
      <c r="JZH1651" s="15"/>
      <c r="JZI1651" s="15"/>
      <c r="JZJ1651" s="15"/>
      <c r="JZK1651" s="15"/>
      <c r="JZL1651" s="15"/>
      <c r="JZM1651" s="15"/>
      <c r="JZN1651" s="15"/>
      <c r="JZO1651" s="15"/>
      <c r="JZP1651" s="15"/>
      <c r="JZQ1651" s="15"/>
      <c r="JZR1651" s="15"/>
      <c r="JZS1651" s="15"/>
      <c r="JZT1651" s="15"/>
      <c r="JZU1651" s="15"/>
      <c r="JZV1651" s="15"/>
      <c r="JZW1651" s="15"/>
      <c r="JZX1651" s="15"/>
      <c r="JZY1651" s="15"/>
      <c r="JZZ1651" s="15"/>
      <c r="KAA1651" s="15"/>
      <c r="KAB1651" s="15"/>
      <c r="KAC1651" s="15"/>
      <c r="KAD1651" s="15"/>
      <c r="KAE1651" s="15"/>
      <c r="KAF1651" s="15"/>
      <c r="KAG1651" s="15"/>
      <c r="KAH1651" s="15"/>
      <c r="KAI1651" s="15"/>
      <c r="KAJ1651" s="15"/>
      <c r="KAK1651" s="15"/>
      <c r="KAL1651" s="15"/>
      <c r="KAM1651" s="15"/>
      <c r="KAN1651" s="15"/>
      <c r="KAO1651" s="15"/>
      <c r="KAP1651" s="15"/>
      <c r="KAQ1651" s="15"/>
      <c r="KAR1651" s="15"/>
      <c r="KAS1651" s="15"/>
      <c r="KAT1651" s="15"/>
      <c r="KAU1651" s="15"/>
      <c r="KAV1651" s="15"/>
      <c r="KAW1651" s="15"/>
      <c r="KAX1651" s="15"/>
      <c r="KAY1651" s="15"/>
      <c r="KAZ1651" s="15"/>
      <c r="KBA1651" s="15"/>
      <c r="KBB1651" s="15"/>
      <c r="KBC1651" s="15"/>
      <c r="KBD1651" s="15"/>
      <c r="KBE1651" s="15"/>
      <c r="KBF1651" s="15"/>
      <c r="KBG1651" s="15"/>
      <c r="KBH1651" s="15"/>
      <c r="KBI1651" s="15"/>
      <c r="KBJ1651" s="15"/>
      <c r="KBK1651" s="15"/>
      <c r="KBL1651" s="15"/>
      <c r="KBM1651" s="15"/>
      <c r="KBN1651" s="15"/>
      <c r="KBO1651" s="15"/>
      <c r="KBP1651" s="15"/>
      <c r="KBQ1651" s="15"/>
      <c r="KBR1651" s="15"/>
      <c r="KBS1651" s="15"/>
      <c r="KBT1651" s="15"/>
      <c r="KBU1651" s="15"/>
      <c r="KBV1651" s="15"/>
      <c r="KBW1651" s="15"/>
      <c r="KBX1651" s="15"/>
      <c r="KBY1651" s="15"/>
      <c r="KBZ1651" s="15"/>
      <c r="KCA1651" s="15"/>
      <c r="KCB1651" s="15"/>
      <c r="KCC1651" s="15"/>
      <c r="KCD1651" s="15"/>
      <c r="KCE1651" s="15"/>
      <c r="KCF1651" s="15"/>
      <c r="KCG1651" s="15"/>
      <c r="KCH1651" s="15"/>
      <c r="KCI1651" s="15"/>
      <c r="KCJ1651" s="15"/>
      <c r="KCK1651" s="15"/>
      <c r="KCL1651" s="15"/>
      <c r="KCM1651" s="15"/>
      <c r="KCN1651" s="15"/>
      <c r="KCO1651" s="15"/>
      <c r="KCP1651" s="15"/>
      <c r="KCQ1651" s="15"/>
      <c r="KCR1651" s="15"/>
      <c r="KCS1651" s="15"/>
      <c r="KCT1651" s="15"/>
      <c r="KCU1651" s="15"/>
      <c r="KCV1651" s="15"/>
      <c r="KCW1651" s="15"/>
      <c r="KCX1651" s="15"/>
      <c r="KCY1651" s="15"/>
      <c r="KCZ1651" s="15"/>
      <c r="KDA1651" s="15"/>
      <c r="KDB1651" s="15"/>
      <c r="KDC1651" s="15"/>
      <c r="KDD1651" s="15"/>
      <c r="KDE1651" s="15"/>
      <c r="KDF1651" s="15"/>
      <c r="KDG1651" s="15"/>
      <c r="KDH1651" s="15"/>
      <c r="KDI1651" s="15"/>
      <c r="KDJ1651" s="15"/>
      <c r="KDK1651" s="15"/>
      <c r="KDL1651" s="15"/>
      <c r="KDM1651" s="15"/>
      <c r="KDN1651" s="15"/>
      <c r="KDO1651" s="15"/>
      <c r="KDP1651" s="15"/>
      <c r="KDQ1651" s="15"/>
      <c r="KDR1651" s="15"/>
      <c r="KDS1651" s="15"/>
      <c r="KDT1651" s="15"/>
      <c r="KDU1651" s="15"/>
      <c r="KDV1651" s="15"/>
      <c r="KDW1651" s="15"/>
      <c r="KDX1651" s="15"/>
      <c r="KDY1651" s="15"/>
      <c r="KDZ1651" s="15"/>
      <c r="KEA1651" s="15"/>
      <c r="KEB1651" s="15"/>
      <c r="KEC1651" s="15"/>
      <c r="KED1651" s="15"/>
      <c r="KEE1651" s="15"/>
      <c r="KEF1651" s="15"/>
      <c r="KEG1651" s="15"/>
      <c r="KEH1651" s="15"/>
      <c r="KEI1651" s="15"/>
      <c r="KEJ1651" s="15"/>
      <c r="KEK1651" s="15"/>
      <c r="KEL1651" s="15"/>
      <c r="KEM1651" s="15"/>
      <c r="KEN1651" s="15"/>
      <c r="KEO1651" s="15"/>
      <c r="KEP1651" s="15"/>
      <c r="KEQ1651" s="15"/>
      <c r="KER1651" s="15"/>
      <c r="KES1651" s="15"/>
      <c r="KET1651" s="15"/>
      <c r="KEU1651" s="15"/>
      <c r="KEV1651" s="15"/>
      <c r="KEW1651" s="15"/>
      <c r="KEX1651" s="15"/>
      <c r="KEY1651" s="15"/>
      <c r="KEZ1651" s="15"/>
      <c r="KFA1651" s="15"/>
      <c r="KFB1651" s="15"/>
      <c r="KFC1651" s="15"/>
      <c r="KFD1651" s="15"/>
      <c r="KFE1651" s="15"/>
      <c r="KFF1651" s="15"/>
      <c r="KFG1651" s="15"/>
      <c r="KFH1651" s="15"/>
      <c r="KFI1651" s="15"/>
      <c r="KFJ1651" s="15"/>
      <c r="KFK1651" s="15"/>
      <c r="KFL1651" s="15"/>
      <c r="KFM1651" s="15"/>
      <c r="KFN1651" s="15"/>
      <c r="KFO1651" s="15"/>
      <c r="KFP1651" s="15"/>
      <c r="KFQ1651" s="15"/>
      <c r="KFR1651" s="15"/>
      <c r="KFS1651" s="15"/>
      <c r="KFT1651" s="15"/>
      <c r="KFU1651" s="15"/>
      <c r="KFV1651" s="15"/>
      <c r="KFW1651" s="15"/>
      <c r="KFX1651" s="15"/>
      <c r="KFY1651" s="15"/>
      <c r="KFZ1651" s="15"/>
      <c r="KGA1651" s="15"/>
      <c r="KGB1651" s="15"/>
      <c r="KGC1651" s="15"/>
      <c r="KGD1651" s="15"/>
      <c r="KGE1651" s="15"/>
      <c r="KGF1651" s="15"/>
      <c r="KGG1651" s="15"/>
      <c r="KGH1651" s="15"/>
      <c r="KGI1651" s="15"/>
      <c r="KGJ1651" s="15"/>
      <c r="KGK1651" s="15"/>
      <c r="KGL1651" s="15"/>
      <c r="KGM1651" s="15"/>
      <c r="KGN1651" s="15"/>
      <c r="KGO1651" s="15"/>
      <c r="KGP1651" s="15"/>
      <c r="KGQ1651" s="15"/>
      <c r="KGR1651" s="15"/>
      <c r="KGS1651" s="15"/>
      <c r="KGT1651" s="15"/>
      <c r="KGU1651" s="15"/>
      <c r="KGV1651" s="15"/>
      <c r="KGW1651" s="15"/>
      <c r="KGX1651" s="15"/>
      <c r="KGY1651" s="15"/>
      <c r="KGZ1651" s="15"/>
      <c r="KHA1651" s="15"/>
      <c r="KHB1651" s="15"/>
      <c r="KHC1651" s="15"/>
      <c r="KHD1651" s="15"/>
      <c r="KHE1651" s="15"/>
      <c r="KHF1651" s="15"/>
      <c r="KHG1651" s="15"/>
      <c r="KHH1651" s="15"/>
      <c r="KHI1651" s="15"/>
      <c r="KHJ1651" s="15"/>
      <c r="KHK1651" s="15"/>
      <c r="KHL1651" s="15"/>
      <c r="KHM1651" s="15"/>
      <c r="KHN1651" s="15"/>
      <c r="KHO1651" s="15"/>
      <c r="KHP1651" s="15"/>
      <c r="KHQ1651" s="15"/>
      <c r="KHR1651" s="15"/>
      <c r="KHS1651" s="15"/>
      <c r="KHT1651" s="15"/>
      <c r="KHU1651" s="15"/>
      <c r="KHV1651" s="15"/>
      <c r="KHW1651" s="15"/>
      <c r="KHX1651" s="15"/>
      <c r="KHY1651" s="15"/>
      <c r="KHZ1651" s="15"/>
      <c r="KIA1651" s="15"/>
      <c r="KIB1651" s="15"/>
      <c r="KIC1651" s="15"/>
      <c r="KID1651" s="15"/>
      <c r="KIE1651" s="15"/>
      <c r="KIF1651" s="15"/>
      <c r="KIG1651" s="15"/>
      <c r="KIH1651" s="15"/>
      <c r="KII1651" s="15"/>
      <c r="KIJ1651" s="15"/>
      <c r="KIK1651" s="15"/>
      <c r="KIL1651" s="15"/>
      <c r="KIM1651" s="15"/>
      <c r="KIN1651" s="15"/>
      <c r="KIO1651" s="15"/>
      <c r="KIP1651" s="15"/>
      <c r="KIQ1651" s="15"/>
      <c r="KIR1651" s="15"/>
      <c r="KIS1651" s="15"/>
      <c r="KIT1651" s="15"/>
      <c r="KIU1651" s="15"/>
      <c r="KIV1651" s="15"/>
      <c r="KIW1651" s="15"/>
      <c r="KIX1651" s="15"/>
      <c r="KIY1651" s="15"/>
      <c r="KIZ1651" s="15"/>
      <c r="KJA1651" s="15"/>
      <c r="KJB1651" s="15"/>
      <c r="KJC1651" s="15"/>
      <c r="KJD1651" s="15"/>
      <c r="KJE1651" s="15"/>
      <c r="KJF1651" s="15"/>
      <c r="KJG1651" s="15"/>
      <c r="KJH1651" s="15"/>
      <c r="KJI1651" s="15"/>
      <c r="KJJ1651" s="15"/>
      <c r="KJK1651" s="15"/>
      <c r="KJL1651" s="15"/>
      <c r="KJM1651" s="15"/>
      <c r="KJN1651" s="15"/>
      <c r="KJO1651" s="15"/>
      <c r="KJP1651" s="15"/>
      <c r="KJQ1651" s="15"/>
      <c r="KJR1651" s="15"/>
      <c r="KJS1651" s="15"/>
      <c r="KJT1651" s="15"/>
      <c r="KJU1651" s="15"/>
      <c r="KJV1651" s="15"/>
      <c r="KJW1651" s="15"/>
      <c r="KJX1651" s="15"/>
      <c r="KJY1651" s="15"/>
      <c r="KJZ1651" s="15"/>
      <c r="KKA1651" s="15"/>
      <c r="KKB1651" s="15"/>
      <c r="KKC1651" s="15"/>
      <c r="KKD1651" s="15"/>
      <c r="KKE1651" s="15"/>
      <c r="KKF1651" s="15"/>
      <c r="KKG1651" s="15"/>
      <c r="KKH1651" s="15"/>
      <c r="KKI1651" s="15"/>
      <c r="KKJ1651" s="15"/>
      <c r="KKK1651" s="15"/>
      <c r="KKL1651" s="15"/>
      <c r="KKM1651" s="15"/>
      <c r="KKN1651" s="15"/>
      <c r="KKO1651" s="15"/>
      <c r="KKP1651" s="15"/>
      <c r="KKQ1651" s="15"/>
      <c r="KKR1651" s="15"/>
      <c r="KKS1651" s="15"/>
      <c r="KKT1651" s="15"/>
      <c r="KKU1651" s="15"/>
      <c r="KKV1651" s="15"/>
      <c r="KKW1651" s="15"/>
      <c r="KKX1651" s="15"/>
      <c r="KKY1651" s="15"/>
      <c r="KKZ1651" s="15"/>
      <c r="KLA1651" s="15"/>
      <c r="KLB1651" s="15"/>
      <c r="KLC1651" s="15"/>
      <c r="KLD1651" s="15"/>
      <c r="KLE1651" s="15"/>
      <c r="KLF1651" s="15"/>
      <c r="KLG1651" s="15"/>
      <c r="KLH1651" s="15"/>
      <c r="KLI1651" s="15"/>
      <c r="KLJ1651" s="15"/>
      <c r="KLK1651" s="15"/>
      <c r="KLL1651" s="15"/>
      <c r="KLM1651" s="15"/>
      <c r="KLN1651" s="15"/>
      <c r="KLO1651" s="15"/>
      <c r="KLP1651" s="15"/>
      <c r="KLQ1651" s="15"/>
      <c r="KLR1651" s="15"/>
      <c r="KLS1651" s="15"/>
      <c r="KLT1651" s="15"/>
      <c r="KLU1651" s="15"/>
      <c r="KLV1651" s="15"/>
      <c r="KLW1651" s="15"/>
      <c r="KLX1651" s="15"/>
      <c r="KLY1651" s="15"/>
      <c r="KLZ1651" s="15"/>
      <c r="KMA1651" s="15"/>
      <c r="KMB1651" s="15"/>
      <c r="KMC1651" s="15"/>
      <c r="KMD1651" s="15"/>
      <c r="KME1651" s="15"/>
      <c r="KMF1651" s="15"/>
      <c r="KMG1651" s="15"/>
      <c r="KMH1651" s="15"/>
      <c r="KMI1651" s="15"/>
      <c r="KMJ1651" s="15"/>
      <c r="KMK1651" s="15"/>
      <c r="KML1651" s="15"/>
      <c r="KMM1651" s="15"/>
      <c r="KMN1651" s="15"/>
      <c r="KMO1651" s="15"/>
      <c r="KMP1651" s="15"/>
      <c r="KMQ1651" s="15"/>
      <c r="KMR1651" s="15"/>
      <c r="KMS1651" s="15"/>
      <c r="KMT1651" s="15"/>
      <c r="KMU1651" s="15"/>
      <c r="KMV1651" s="15"/>
      <c r="KMW1651" s="15"/>
      <c r="KMX1651" s="15"/>
      <c r="KMY1651" s="15"/>
      <c r="KMZ1651" s="15"/>
      <c r="KNA1651" s="15"/>
      <c r="KNB1651" s="15"/>
      <c r="KNC1651" s="15"/>
      <c r="KND1651" s="15"/>
      <c r="KNE1651" s="15"/>
      <c r="KNF1651" s="15"/>
      <c r="KNG1651" s="15"/>
      <c r="KNH1651" s="15"/>
      <c r="KNI1651" s="15"/>
      <c r="KNJ1651" s="15"/>
      <c r="KNK1651" s="15"/>
      <c r="KNL1651" s="15"/>
      <c r="KNM1651" s="15"/>
      <c r="KNN1651" s="15"/>
      <c r="KNO1651" s="15"/>
      <c r="KNP1651" s="15"/>
      <c r="KNQ1651" s="15"/>
      <c r="KNR1651" s="15"/>
      <c r="KNS1651" s="15"/>
      <c r="KNT1651" s="15"/>
      <c r="KNU1651" s="15"/>
      <c r="KNV1651" s="15"/>
      <c r="KNW1651" s="15"/>
      <c r="KNX1651" s="15"/>
      <c r="KNY1651" s="15"/>
      <c r="KNZ1651" s="15"/>
      <c r="KOA1651" s="15"/>
      <c r="KOB1651" s="15"/>
      <c r="KOC1651" s="15"/>
      <c r="KOD1651" s="15"/>
      <c r="KOE1651" s="15"/>
      <c r="KOF1651" s="15"/>
      <c r="KOG1651" s="15"/>
      <c r="KOH1651" s="15"/>
      <c r="KOI1651" s="15"/>
      <c r="KOJ1651" s="15"/>
      <c r="KOK1651" s="15"/>
      <c r="KOL1651" s="15"/>
      <c r="KOM1651" s="15"/>
      <c r="KON1651" s="15"/>
      <c r="KOO1651" s="15"/>
      <c r="KOP1651" s="15"/>
      <c r="KOQ1651" s="15"/>
      <c r="KOR1651" s="15"/>
      <c r="KOS1651" s="15"/>
      <c r="KOT1651" s="15"/>
      <c r="KOU1651" s="15"/>
      <c r="KOV1651" s="15"/>
      <c r="KOW1651" s="15"/>
      <c r="KOX1651" s="15"/>
      <c r="KOY1651" s="15"/>
      <c r="KOZ1651" s="15"/>
      <c r="KPA1651" s="15"/>
      <c r="KPB1651" s="15"/>
      <c r="KPC1651" s="15"/>
      <c r="KPD1651" s="15"/>
      <c r="KPE1651" s="15"/>
      <c r="KPF1651" s="15"/>
      <c r="KPG1651" s="15"/>
      <c r="KPH1651" s="15"/>
      <c r="KPI1651" s="15"/>
      <c r="KPJ1651" s="15"/>
      <c r="KPK1651" s="15"/>
      <c r="KPL1651" s="15"/>
      <c r="KPM1651" s="15"/>
      <c r="KPN1651" s="15"/>
      <c r="KPO1651" s="15"/>
      <c r="KPP1651" s="15"/>
      <c r="KPQ1651" s="15"/>
      <c r="KPR1651" s="15"/>
      <c r="KPS1651" s="15"/>
      <c r="KPT1651" s="15"/>
      <c r="KPU1651" s="15"/>
      <c r="KPV1651" s="15"/>
      <c r="KPW1651" s="15"/>
      <c r="KPX1651" s="15"/>
      <c r="KPY1651" s="15"/>
      <c r="KPZ1651" s="15"/>
      <c r="KQA1651" s="15"/>
      <c r="KQB1651" s="15"/>
      <c r="KQC1651" s="15"/>
      <c r="KQD1651" s="15"/>
      <c r="KQE1651" s="15"/>
      <c r="KQF1651" s="15"/>
      <c r="KQG1651" s="15"/>
      <c r="KQH1651" s="15"/>
      <c r="KQI1651" s="15"/>
      <c r="KQJ1651" s="15"/>
      <c r="KQK1651" s="15"/>
      <c r="KQL1651" s="15"/>
      <c r="KQM1651" s="15"/>
      <c r="KQN1651" s="15"/>
      <c r="KQO1651" s="15"/>
      <c r="KQP1651" s="15"/>
      <c r="KQQ1651" s="15"/>
      <c r="KQR1651" s="15"/>
      <c r="KQS1651" s="15"/>
      <c r="KQT1651" s="15"/>
      <c r="KQU1651" s="15"/>
      <c r="KQV1651" s="15"/>
      <c r="KQW1651" s="15"/>
      <c r="KQX1651" s="15"/>
      <c r="KQY1651" s="15"/>
      <c r="KQZ1651" s="15"/>
      <c r="KRA1651" s="15"/>
      <c r="KRB1651" s="15"/>
      <c r="KRC1651" s="15"/>
      <c r="KRD1651" s="15"/>
      <c r="KRE1651" s="15"/>
      <c r="KRF1651" s="15"/>
      <c r="KRG1651" s="15"/>
      <c r="KRH1651" s="15"/>
      <c r="KRI1651" s="15"/>
      <c r="KRJ1651" s="15"/>
      <c r="KRK1651" s="15"/>
      <c r="KRL1651" s="15"/>
      <c r="KRM1651" s="15"/>
      <c r="KRN1651" s="15"/>
      <c r="KRO1651" s="15"/>
      <c r="KRP1651" s="15"/>
      <c r="KRQ1651" s="15"/>
      <c r="KRR1651" s="15"/>
      <c r="KRS1651" s="15"/>
      <c r="KRT1651" s="15"/>
      <c r="KRU1651" s="15"/>
      <c r="KRV1651" s="15"/>
      <c r="KRW1651" s="15"/>
      <c r="KRX1651" s="15"/>
      <c r="KRY1651" s="15"/>
      <c r="KRZ1651" s="15"/>
      <c r="KSA1651" s="15"/>
      <c r="KSB1651" s="15"/>
      <c r="KSC1651" s="15"/>
      <c r="KSD1651" s="15"/>
      <c r="KSE1651" s="15"/>
      <c r="KSF1651" s="15"/>
      <c r="KSG1651" s="15"/>
      <c r="KSH1651" s="15"/>
      <c r="KSI1651" s="15"/>
      <c r="KSJ1651" s="15"/>
      <c r="KSK1651" s="15"/>
      <c r="KSL1651" s="15"/>
      <c r="KSM1651" s="15"/>
      <c r="KSN1651" s="15"/>
      <c r="KSO1651" s="15"/>
      <c r="KSP1651" s="15"/>
      <c r="KSQ1651" s="15"/>
      <c r="KSR1651" s="15"/>
      <c r="KSS1651" s="15"/>
      <c r="KST1651" s="15"/>
      <c r="KSU1651" s="15"/>
      <c r="KSV1651" s="15"/>
      <c r="KSW1651" s="15"/>
      <c r="KSX1651" s="15"/>
      <c r="KSY1651" s="15"/>
      <c r="KSZ1651" s="15"/>
      <c r="KTA1651" s="15"/>
      <c r="KTB1651" s="15"/>
      <c r="KTC1651" s="15"/>
      <c r="KTD1651" s="15"/>
      <c r="KTE1651" s="15"/>
      <c r="KTF1651" s="15"/>
      <c r="KTG1651" s="15"/>
      <c r="KTH1651" s="15"/>
      <c r="KTI1651" s="15"/>
      <c r="KTJ1651" s="15"/>
      <c r="KTK1651" s="15"/>
      <c r="KTL1651" s="15"/>
      <c r="KTM1651" s="15"/>
      <c r="KTN1651" s="15"/>
      <c r="KTO1651" s="15"/>
      <c r="KTP1651" s="15"/>
      <c r="KTQ1651" s="15"/>
      <c r="KTR1651" s="15"/>
      <c r="KTS1651" s="15"/>
      <c r="KTT1651" s="15"/>
      <c r="KTU1651" s="15"/>
      <c r="KTV1651" s="15"/>
      <c r="KTW1651" s="15"/>
      <c r="KTX1651" s="15"/>
      <c r="KTY1651" s="15"/>
      <c r="KTZ1651" s="15"/>
      <c r="KUA1651" s="15"/>
      <c r="KUB1651" s="15"/>
      <c r="KUC1651" s="15"/>
      <c r="KUD1651" s="15"/>
      <c r="KUE1651" s="15"/>
      <c r="KUF1651" s="15"/>
      <c r="KUG1651" s="15"/>
      <c r="KUH1651" s="15"/>
      <c r="KUI1651" s="15"/>
      <c r="KUJ1651" s="15"/>
      <c r="KUK1651" s="15"/>
      <c r="KUL1651" s="15"/>
      <c r="KUM1651" s="15"/>
      <c r="KUN1651" s="15"/>
      <c r="KUO1651" s="15"/>
      <c r="KUP1651" s="15"/>
      <c r="KUQ1651" s="15"/>
      <c r="KUR1651" s="15"/>
      <c r="KUS1651" s="15"/>
      <c r="KUT1651" s="15"/>
      <c r="KUU1651" s="15"/>
      <c r="KUV1651" s="15"/>
      <c r="KUW1651" s="15"/>
      <c r="KUX1651" s="15"/>
      <c r="KUY1651" s="15"/>
      <c r="KUZ1651" s="15"/>
      <c r="KVA1651" s="15"/>
      <c r="KVB1651" s="15"/>
      <c r="KVC1651" s="15"/>
      <c r="KVD1651" s="15"/>
      <c r="KVE1651" s="15"/>
      <c r="KVF1651" s="15"/>
      <c r="KVG1651" s="15"/>
      <c r="KVH1651" s="15"/>
      <c r="KVI1651" s="15"/>
      <c r="KVJ1651" s="15"/>
      <c r="KVK1651" s="15"/>
      <c r="KVL1651" s="15"/>
      <c r="KVM1651" s="15"/>
      <c r="KVN1651" s="15"/>
      <c r="KVO1651" s="15"/>
      <c r="KVP1651" s="15"/>
      <c r="KVQ1651" s="15"/>
      <c r="KVR1651" s="15"/>
      <c r="KVS1651" s="15"/>
      <c r="KVT1651" s="15"/>
      <c r="KVU1651" s="15"/>
      <c r="KVV1651" s="15"/>
      <c r="KVW1651" s="15"/>
      <c r="KVX1651" s="15"/>
      <c r="KVY1651" s="15"/>
      <c r="KVZ1651" s="15"/>
      <c r="KWA1651" s="15"/>
      <c r="KWB1651" s="15"/>
      <c r="KWC1651" s="15"/>
      <c r="KWD1651" s="15"/>
      <c r="KWE1651" s="15"/>
      <c r="KWF1651" s="15"/>
      <c r="KWG1651" s="15"/>
      <c r="KWH1651" s="15"/>
      <c r="KWI1651" s="15"/>
      <c r="KWJ1651" s="15"/>
      <c r="KWK1651" s="15"/>
      <c r="KWL1651" s="15"/>
      <c r="KWM1651" s="15"/>
      <c r="KWN1651" s="15"/>
      <c r="KWO1651" s="15"/>
      <c r="KWP1651" s="15"/>
      <c r="KWQ1651" s="15"/>
      <c r="KWR1651" s="15"/>
      <c r="KWS1651" s="15"/>
      <c r="KWT1651" s="15"/>
      <c r="KWU1651" s="15"/>
      <c r="KWV1651" s="15"/>
      <c r="KWW1651" s="15"/>
      <c r="KWX1651" s="15"/>
      <c r="KWY1651" s="15"/>
      <c r="KWZ1651" s="15"/>
      <c r="KXA1651" s="15"/>
      <c r="KXB1651" s="15"/>
      <c r="KXC1651" s="15"/>
      <c r="KXD1651" s="15"/>
      <c r="KXE1651" s="15"/>
      <c r="KXF1651" s="15"/>
      <c r="KXG1651" s="15"/>
      <c r="KXH1651" s="15"/>
      <c r="KXI1651" s="15"/>
      <c r="KXJ1651" s="15"/>
      <c r="KXK1651" s="15"/>
      <c r="KXL1651" s="15"/>
      <c r="KXM1651" s="15"/>
      <c r="KXN1651" s="15"/>
      <c r="KXO1651" s="15"/>
      <c r="KXP1651" s="15"/>
      <c r="KXQ1651" s="15"/>
      <c r="KXR1651" s="15"/>
      <c r="KXS1651" s="15"/>
      <c r="KXT1651" s="15"/>
      <c r="KXU1651" s="15"/>
      <c r="KXV1651" s="15"/>
      <c r="KXW1651" s="15"/>
      <c r="KXX1651" s="15"/>
      <c r="KXY1651" s="15"/>
      <c r="KXZ1651" s="15"/>
      <c r="KYA1651" s="15"/>
      <c r="KYB1651" s="15"/>
      <c r="KYC1651" s="15"/>
      <c r="KYD1651" s="15"/>
      <c r="KYE1651" s="15"/>
      <c r="KYF1651" s="15"/>
      <c r="KYG1651" s="15"/>
      <c r="KYH1651" s="15"/>
      <c r="KYI1651" s="15"/>
      <c r="KYJ1651" s="15"/>
      <c r="KYK1651" s="15"/>
      <c r="KYL1651" s="15"/>
      <c r="KYM1651" s="15"/>
      <c r="KYN1651" s="15"/>
      <c r="KYO1651" s="15"/>
      <c r="KYP1651" s="15"/>
      <c r="KYQ1651" s="15"/>
      <c r="KYR1651" s="15"/>
      <c r="KYS1651" s="15"/>
      <c r="KYT1651" s="15"/>
      <c r="KYU1651" s="15"/>
      <c r="KYV1651" s="15"/>
      <c r="KYW1651" s="15"/>
      <c r="KYX1651" s="15"/>
      <c r="KYY1651" s="15"/>
      <c r="KYZ1651" s="15"/>
      <c r="KZA1651" s="15"/>
      <c r="KZB1651" s="15"/>
      <c r="KZC1651" s="15"/>
      <c r="KZD1651" s="15"/>
      <c r="KZE1651" s="15"/>
      <c r="KZF1651" s="15"/>
      <c r="KZG1651" s="15"/>
      <c r="KZH1651" s="15"/>
      <c r="KZI1651" s="15"/>
      <c r="KZJ1651" s="15"/>
      <c r="KZK1651" s="15"/>
      <c r="KZL1651" s="15"/>
      <c r="KZM1651" s="15"/>
      <c r="KZN1651" s="15"/>
      <c r="KZO1651" s="15"/>
      <c r="KZP1651" s="15"/>
      <c r="KZQ1651" s="15"/>
      <c r="KZR1651" s="15"/>
      <c r="KZS1651" s="15"/>
      <c r="KZT1651" s="15"/>
      <c r="KZU1651" s="15"/>
      <c r="KZV1651" s="15"/>
      <c r="KZW1651" s="15"/>
      <c r="KZX1651" s="15"/>
      <c r="KZY1651" s="15"/>
      <c r="KZZ1651" s="15"/>
      <c r="LAA1651" s="15"/>
      <c r="LAB1651" s="15"/>
      <c r="LAC1651" s="15"/>
      <c r="LAD1651" s="15"/>
      <c r="LAE1651" s="15"/>
      <c r="LAF1651" s="15"/>
      <c r="LAG1651" s="15"/>
      <c r="LAH1651" s="15"/>
      <c r="LAI1651" s="15"/>
      <c r="LAJ1651" s="15"/>
      <c r="LAK1651" s="15"/>
      <c r="LAL1651" s="15"/>
      <c r="LAM1651" s="15"/>
      <c r="LAN1651" s="15"/>
      <c r="LAO1651" s="15"/>
      <c r="LAP1651" s="15"/>
      <c r="LAQ1651" s="15"/>
      <c r="LAR1651" s="15"/>
      <c r="LAS1651" s="15"/>
      <c r="LAT1651" s="15"/>
      <c r="LAU1651" s="15"/>
      <c r="LAV1651" s="15"/>
      <c r="LAW1651" s="15"/>
      <c r="LAX1651" s="15"/>
      <c r="LAY1651" s="15"/>
      <c r="LAZ1651" s="15"/>
      <c r="LBA1651" s="15"/>
      <c r="LBB1651" s="15"/>
      <c r="LBC1651" s="15"/>
      <c r="LBD1651" s="15"/>
      <c r="LBE1651" s="15"/>
      <c r="LBF1651" s="15"/>
      <c r="LBG1651" s="15"/>
      <c r="LBH1651" s="15"/>
      <c r="LBI1651" s="15"/>
      <c r="LBJ1651" s="15"/>
      <c r="LBK1651" s="15"/>
      <c r="LBL1651" s="15"/>
      <c r="LBM1651" s="15"/>
      <c r="LBN1651" s="15"/>
      <c r="LBO1651" s="15"/>
      <c r="LBP1651" s="15"/>
      <c r="LBQ1651" s="15"/>
      <c r="LBR1651" s="15"/>
      <c r="LBS1651" s="15"/>
      <c r="LBT1651" s="15"/>
      <c r="LBU1651" s="15"/>
      <c r="LBV1651" s="15"/>
      <c r="LBW1651" s="15"/>
      <c r="LBX1651" s="15"/>
      <c r="LBY1651" s="15"/>
      <c r="LBZ1651" s="15"/>
      <c r="LCA1651" s="15"/>
      <c r="LCB1651" s="15"/>
      <c r="LCC1651" s="15"/>
      <c r="LCD1651" s="15"/>
      <c r="LCE1651" s="15"/>
      <c r="LCF1651" s="15"/>
      <c r="LCG1651" s="15"/>
      <c r="LCH1651" s="15"/>
      <c r="LCI1651" s="15"/>
      <c r="LCJ1651" s="15"/>
      <c r="LCK1651" s="15"/>
      <c r="LCL1651" s="15"/>
      <c r="LCM1651" s="15"/>
      <c r="LCN1651" s="15"/>
      <c r="LCO1651" s="15"/>
      <c r="LCP1651" s="15"/>
      <c r="LCQ1651" s="15"/>
      <c r="LCR1651" s="15"/>
      <c r="LCS1651" s="15"/>
      <c r="LCT1651" s="15"/>
      <c r="LCU1651" s="15"/>
      <c r="LCV1651" s="15"/>
      <c r="LCW1651" s="15"/>
      <c r="LCX1651" s="15"/>
      <c r="LCY1651" s="15"/>
      <c r="LCZ1651" s="15"/>
      <c r="LDA1651" s="15"/>
      <c r="LDB1651" s="15"/>
      <c r="LDC1651" s="15"/>
      <c r="LDD1651" s="15"/>
      <c r="LDE1651" s="15"/>
      <c r="LDF1651" s="15"/>
      <c r="LDG1651" s="15"/>
      <c r="LDH1651" s="15"/>
      <c r="LDI1651" s="15"/>
      <c r="LDJ1651" s="15"/>
      <c r="LDK1651" s="15"/>
      <c r="LDL1651" s="15"/>
      <c r="LDM1651" s="15"/>
      <c r="LDN1651" s="15"/>
      <c r="LDO1651" s="15"/>
      <c r="LDP1651" s="15"/>
      <c r="LDQ1651" s="15"/>
      <c r="LDR1651" s="15"/>
      <c r="LDS1651" s="15"/>
      <c r="LDT1651" s="15"/>
      <c r="LDU1651" s="15"/>
      <c r="LDV1651" s="15"/>
      <c r="LDW1651" s="15"/>
      <c r="LDX1651" s="15"/>
      <c r="LDY1651" s="15"/>
      <c r="LDZ1651" s="15"/>
      <c r="LEA1651" s="15"/>
      <c r="LEB1651" s="15"/>
      <c r="LEC1651" s="15"/>
      <c r="LED1651" s="15"/>
      <c r="LEE1651" s="15"/>
      <c r="LEF1651" s="15"/>
      <c r="LEG1651" s="15"/>
      <c r="LEH1651" s="15"/>
      <c r="LEI1651" s="15"/>
      <c r="LEJ1651" s="15"/>
      <c r="LEK1651" s="15"/>
      <c r="LEL1651" s="15"/>
      <c r="LEM1651" s="15"/>
      <c r="LEN1651" s="15"/>
      <c r="LEO1651" s="15"/>
      <c r="LEP1651" s="15"/>
      <c r="LEQ1651" s="15"/>
      <c r="LER1651" s="15"/>
      <c r="LES1651" s="15"/>
      <c r="LET1651" s="15"/>
      <c r="LEU1651" s="15"/>
      <c r="LEV1651" s="15"/>
      <c r="LEW1651" s="15"/>
      <c r="LEX1651" s="15"/>
      <c r="LEY1651" s="15"/>
      <c r="LEZ1651" s="15"/>
      <c r="LFA1651" s="15"/>
      <c r="LFB1651" s="15"/>
      <c r="LFC1651" s="15"/>
      <c r="LFD1651" s="15"/>
      <c r="LFE1651" s="15"/>
      <c r="LFF1651" s="15"/>
      <c r="LFG1651" s="15"/>
      <c r="LFH1651" s="15"/>
      <c r="LFI1651" s="15"/>
      <c r="LFJ1651" s="15"/>
      <c r="LFK1651" s="15"/>
      <c r="LFL1651" s="15"/>
      <c r="LFM1651" s="15"/>
      <c r="LFN1651" s="15"/>
      <c r="LFO1651" s="15"/>
      <c r="LFP1651" s="15"/>
      <c r="LFQ1651" s="15"/>
      <c r="LFR1651" s="15"/>
      <c r="LFS1651" s="15"/>
      <c r="LFT1651" s="15"/>
      <c r="LFU1651" s="15"/>
      <c r="LFV1651" s="15"/>
      <c r="LFW1651" s="15"/>
      <c r="LFX1651" s="15"/>
      <c r="LFY1651" s="15"/>
      <c r="LFZ1651" s="15"/>
      <c r="LGA1651" s="15"/>
      <c r="LGB1651" s="15"/>
      <c r="LGC1651" s="15"/>
      <c r="LGD1651" s="15"/>
      <c r="LGE1651" s="15"/>
      <c r="LGF1651" s="15"/>
      <c r="LGG1651" s="15"/>
      <c r="LGH1651" s="15"/>
      <c r="LGI1651" s="15"/>
      <c r="LGJ1651" s="15"/>
      <c r="LGK1651" s="15"/>
      <c r="LGL1651" s="15"/>
      <c r="LGM1651" s="15"/>
      <c r="LGN1651" s="15"/>
      <c r="LGO1651" s="15"/>
      <c r="LGP1651" s="15"/>
      <c r="LGQ1651" s="15"/>
      <c r="LGR1651" s="15"/>
      <c r="LGS1651" s="15"/>
      <c r="LGT1651" s="15"/>
      <c r="LGU1651" s="15"/>
      <c r="LGV1651" s="15"/>
      <c r="LGW1651" s="15"/>
      <c r="LGX1651" s="15"/>
      <c r="LGY1651" s="15"/>
      <c r="LGZ1651" s="15"/>
      <c r="LHA1651" s="15"/>
      <c r="LHB1651" s="15"/>
      <c r="LHC1651" s="15"/>
      <c r="LHD1651" s="15"/>
      <c r="LHE1651" s="15"/>
      <c r="LHF1651" s="15"/>
      <c r="LHG1651" s="15"/>
      <c r="LHH1651" s="15"/>
      <c r="LHI1651" s="15"/>
      <c r="LHJ1651" s="15"/>
      <c r="LHK1651" s="15"/>
      <c r="LHL1651" s="15"/>
      <c r="LHM1651" s="15"/>
      <c r="LHN1651" s="15"/>
      <c r="LHO1651" s="15"/>
      <c r="LHP1651" s="15"/>
      <c r="LHQ1651" s="15"/>
      <c r="LHR1651" s="15"/>
      <c r="LHS1651" s="15"/>
      <c r="LHT1651" s="15"/>
      <c r="LHU1651" s="15"/>
      <c r="LHV1651" s="15"/>
      <c r="LHW1651" s="15"/>
      <c r="LHX1651" s="15"/>
      <c r="LHY1651" s="15"/>
      <c r="LHZ1651" s="15"/>
      <c r="LIA1651" s="15"/>
      <c r="LIB1651" s="15"/>
      <c r="LIC1651" s="15"/>
      <c r="LID1651" s="15"/>
      <c r="LIE1651" s="15"/>
      <c r="LIF1651" s="15"/>
      <c r="LIG1651" s="15"/>
      <c r="LIH1651" s="15"/>
      <c r="LII1651" s="15"/>
      <c r="LIJ1651" s="15"/>
      <c r="LIK1651" s="15"/>
      <c r="LIL1651" s="15"/>
      <c r="LIM1651" s="15"/>
      <c r="LIN1651" s="15"/>
      <c r="LIO1651" s="15"/>
      <c r="LIP1651" s="15"/>
      <c r="LIQ1651" s="15"/>
      <c r="LIR1651" s="15"/>
      <c r="LIS1651" s="15"/>
      <c r="LIT1651" s="15"/>
      <c r="LIU1651" s="15"/>
      <c r="LIV1651" s="15"/>
      <c r="LIW1651" s="15"/>
      <c r="LIX1651" s="15"/>
      <c r="LIY1651" s="15"/>
      <c r="LIZ1651" s="15"/>
      <c r="LJA1651" s="15"/>
      <c r="LJB1651" s="15"/>
      <c r="LJC1651" s="15"/>
      <c r="LJD1651" s="15"/>
      <c r="LJE1651" s="15"/>
      <c r="LJF1651" s="15"/>
      <c r="LJG1651" s="15"/>
      <c r="LJH1651" s="15"/>
      <c r="LJI1651" s="15"/>
      <c r="LJJ1651" s="15"/>
      <c r="LJK1651" s="15"/>
      <c r="LJL1651" s="15"/>
      <c r="LJM1651" s="15"/>
      <c r="LJN1651" s="15"/>
      <c r="LJO1651" s="15"/>
      <c r="LJP1651" s="15"/>
      <c r="LJQ1651" s="15"/>
      <c r="LJR1651" s="15"/>
      <c r="LJS1651" s="15"/>
      <c r="LJT1651" s="15"/>
      <c r="LJU1651" s="15"/>
      <c r="LJV1651" s="15"/>
      <c r="LJW1651" s="15"/>
      <c r="LJX1651" s="15"/>
      <c r="LJY1651" s="15"/>
      <c r="LJZ1651" s="15"/>
      <c r="LKA1651" s="15"/>
      <c r="LKB1651" s="15"/>
      <c r="LKC1651" s="15"/>
      <c r="LKD1651" s="15"/>
      <c r="LKE1651" s="15"/>
      <c r="LKF1651" s="15"/>
      <c r="LKG1651" s="15"/>
      <c r="LKH1651" s="15"/>
      <c r="LKI1651" s="15"/>
      <c r="LKJ1651" s="15"/>
      <c r="LKK1651" s="15"/>
      <c r="LKL1651" s="15"/>
      <c r="LKM1651" s="15"/>
      <c r="LKN1651" s="15"/>
      <c r="LKO1651" s="15"/>
      <c r="LKP1651" s="15"/>
      <c r="LKQ1651" s="15"/>
      <c r="LKR1651" s="15"/>
      <c r="LKS1651" s="15"/>
      <c r="LKT1651" s="15"/>
      <c r="LKU1651" s="15"/>
      <c r="LKV1651" s="15"/>
      <c r="LKW1651" s="15"/>
      <c r="LKX1651" s="15"/>
      <c r="LKY1651" s="15"/>
      <c r="LKZ1651" s="15"/>
      <c r="LLA1651" s="15"/>
      <c r="LLB1651" s="15"/>
      <c r="LLC1651" s="15"/>
      <c r="LLD1651" s="15"/>
      <c r="LLE1651" s="15"/>
      <c r="LLF1651" s="15"/>
      <c r="LLG1651" s="15"/>
      <c r="LLH1651" s="15"/>
      <c r="LLI1651" s="15"/>
      <c r="LLJ1651" s="15"/>
      <c r="LLK1651" s="15"/>
      <c r="LLL1651" s="15"/>
      <c r="LLM1651" s="15"/>
      <c r="LLN1651" s="15"/>
      <c r="LLO1651" s="15"/>
      <c r="LLP1651" s="15"/>
      <c r="LLQ1651" s="15"/>
      <c r="LLR1651" s="15"/>
      <c r="LLS1651" s="15"/>
      <c r="LLT1651" s="15"/>
      <c r="LLU1651" s="15"/>
      <c r="LLV1651" s="15"/>
      <c r="LLW1651" s="15"/>
      <c r="LLX1651" s="15"/>
      <c r="LLY1651" s="15"/>
      <c r="LLZ1651" s="15"/>
      <c r="LMA1651" s="15"/>
      <c r="LMB1651" s="15"/>
      <c r="LMC1651" s="15"/>
      <c r="LMD1651" s="15"/>
      <c r="LME1651" s="15"/>
      <c r="LMF1651" s="15"/>
      <c r="LMG1651" s="15"/>
      <c r="LMH1651" s="15"/>
      <c r="LMI1651" s="15"/>
      <c r="LMJ1651" s="15"/>
      <c r="LMK1651" s="15"/>
      <c r="LML1651" s="15"/>
      <c r="LMM1651" s="15"/>
      <c r="LMN1651" s="15"/>
      <c r="LMO1651" s="15"/>
      <c r="LMP1651" s="15"/>
      <c r="LMQ1651" s="15"/>
      <c r="LMR1651" s="15"/>
      <c r="LMS1651" s="15"/>
      <c r="LMT1651" s="15"/>
      <c r="LMU1651" s="15"/>
      <c r="LMV1651" s="15"/>
      <c r="LMW1651" s="15"/>
      <c r="LMX1651" s="15"/>
      <c r="LMY1651" s="15"/>
      <c r="LMZ1651" s="15"/>
      <c r="LNA1651" s="15"/>
      <c r="LNB1651" s="15"/>
      <c r="LNC1651" s="15"/>
      <c r="LND1651" s="15"/>
      <c r="LNE1651" s="15"/>
      <c r="LNF1651" s="15"/>
      <c r="LNG1651" s="15"/>
      <c r="LNH1651" s="15"/>
      <c r="LNI1651" s="15"/>
      <c r="LNJ1651" s="15"/>
      <c r="LNK1651" s="15"/>
      <c r="LNL1651" s="15"/>
      <c r="LNM1651" s="15"/>
      <c r="LNN1651" s="15"/>
      <c r="LNO1651" s="15"/>
      <c r="LNP1651" s="15"/>
      <c r="LNQ1651" s="15"/>
      <c r="LNR1651" s="15"/>
      <c r="LNS1651" s="15"/>
      <c r="LNT1651" s="15"/>
      <c r="LNU1651" s="15"/>
      <c r="LNV1651" s="15"/>
      <c r="LNW1651" s="15"/>
      <c r="LNX1651" s="15"/>
      <c r="LNY1651" s="15"/>
      <c r="LNZ1651" s="15"/>
      <c r="LOA1651" s="15"/>
      <c r="LOB1651" s="15"/>
      <c r="LOC1651" s="15"/>
      <c r="LOD1651" s="15"/>
      <c r="LOE1651" s="15"/>
      <c r="LOF1651" s="15"/>
      <c r="LOG1651" s="15"/>
      <c r="LOH1651" s="15"/>
      <c r="LOI1651" s="15"/>
      <c r="LOJ1651" s="15"/>
      <c r="LOK1651" s="15"/>
      <c r="LOL1651" s="15"/>
      <c r="LOM1651" s="15"/>
      <c r="LON1651" s="15"/>
      <c r="LOO1651" s="15"/>
      <c r="LOP1651" s="15"/>
      <c r="LOQ1651" s="15"/>
      <c r="LOR1651" s="15"/>
      <c r="LOS1651" s="15"/>
      <c r="LOT1651" s="15"/>
      <c r="LOU1651" s="15"/>
      <c r="LOV1651" s="15"/>
      <c r="LOW1651" s="15"/>
      <c r="LOX1651" s="15"/>
      <c r="LOY1651" s="15"/>
      <c r="LOZ1651" s="15"/>
      <c r="LPA1651" s="15"/>
      <c r="LPB1651" s="15"/>
      <c r="LPC1651" s="15"/>
      <c r="LPD1651" s="15"/>
      <c r="LPE1651" s="15"/>
      <c r="LPF1651" s="15"/>
      <c r="LPG1651" s="15"/>
      <c r="LPH1651" s="15"/>
      <c r="LPI1651" s="15"/>
      <c r="LPJ1651" s="15"/>
      <c r="LPK1651" s="15"/>
      <c r="LPL1651" s="15"/>
      <c r="LPM1651" s="15"/>
      <c r="LPN1651" s="15"/>
      <c r="LPO1651" s="15"/>
      <c r="LPP1651" s="15"/>
      <c r="LPQ1651" s="15"/>
      <c r="LPR1651" s="15"/>
      <c r="LPS1651" s="15"/>
      <c r="LPT1651" s="15"/>
      <c r="LPU1651" s="15"/>
      <c r="LPV1651" s="15"/>
      <c r="LPW1651" s="15"/>
      <c r="LPX1651" s="15"/>
      <c r="LPY1651" s="15"/>
      <c r="LPZ1651" s="15"/>
      <c r="LQA1651" s="15"/>
      <c r="LQB1651" s="15"/>
      <c r="LQC1651" s="15"/>
      <c r="LQD1651" s="15"/>
      <c r="LQE1651" s="15"/>
      <c r="LQF1651" s="15"/>
      <c r="LQG1651" s="15"/>
      <c r="LQH1651" s="15"/>
      <c r="LQI1651" s="15"/>
      <c r="LQJ1651" s="15"/>
      <c r="LQK1651" s="15"/>
      <c r="LQL1651" s="15"/>
      <c r="LQM1651" s="15"/>
      <c r="LQN1651" s="15"/>
      <c r="LQO1651" s="15"/>
      <c r="LQP1651" s="15"/>
      <c r="LQQ1651" s="15"/>
      <c r="LQR1651" s="15"/>
      <c r="LQS1651" s="15"/>
      <c r="LQT1651" s="15"/>
      <c r="LQU1651" s="15"/>
      <c r="LQV1651" s="15"/>
      <c r="LQW1651" s="15"/>
      <c r="LQX1651" s="15"/>
      <c r="LQY1651" s="15"/>
      <c r="LQZ1651" s="15"/>
      <c r="LRA1651" s="15"/>
      <c r="LRB1651" s="15"/>
      <c r="LRC1651" s="15"/>
      <c r="LRD1651" s="15"/>
      <c r="LRE1651" s="15"/>
      <c r="LRF1651" s="15"/>
      <c r="LRG1651" s="15"/>
      <c r="LRH1651" s="15"/>
      <c r="LRI1651" s="15"/>
      <c r="LRJ1651" s="15"/>
      <c r="LRK1651" s="15"/>
      <c r="LRL1651" s="15"/>
      <c r="LRM1651" s="15"/>
      <c r="LRN1651" s="15"/>
      <c r="LRO1651" s="15"/>
      <c r="LRP1651" s="15"/>
      <c r="LRQ1651" s="15"/>
      <c r="LRR1651" s="15"/>
      <c r="LRS1651" s="15"/>
      <c r="LRT1651" s="15"/>
      <c r="LRU1651" s="15"/>
      <c r="LRV1651" s="15"/>
      <c r="LRW1651" s="15"/>
      <c r="LRX1651" s="15"/>
      <c r="LRY1651" s="15"/>
      <c r="LRZ1651" s="15"/>
      <c r="LSA1651" s="15"/>
      <c r="LSB1651" s="15"/>
      <c r="LSC1651" s="15"/>
      <c r="LSD1651" s="15"/>
      <c r="LSE1651" s="15"/>
      <c r="LSF1651" s="15"/>
      <c r="LSG1651" s="15"/>
      <c r="LSH1651" s="15"/>
      <c r="LSI1651" s="15"/>
      <c r="LSJ1651" s="15"/>
      <c r="LSK1651" s="15"/>
      <c r="LSL1651" s="15"/>
      <c r="LSM1651" s="15"/>
      <c r="LSN1651" s="15"/>
      <c r="LSO1651" s="15"/>
      <c r="LSP1651" s="15"/>
      <c r="LSQ1651" s="15"/>
      <c r="LSR1651" s="15"/>
      <c r="LSS1651" s="15"/>
      <c r="LST1651" s="15"/>
      <c r="LSU1651" s="15"/>
      <c r="LSV1651" s="15"/>
      <c r="LSW1651" s="15"/>
      <c r="LSX1651" s="15"/>
      <c r="LSY1651" s="15"/>
      <c r="LSZ1651" s="15"/>
      <c r="LTA1651" s="15"/>
      <c r="LTB1651" s="15"/>
      <c r="LTC1651" s="15"/>
      <c r="LTD1651" s="15"/>
      <c r="LTE1651" s="15"/>
      <c r="LTF1651" s="15"/>
      <c r="LTG1651" s="15"/>
      <c r="LTH1651" s="15"/>
      <c r="LTI1651" s="15"/>
      <c r="LTJ1651" s="15"/>
      <c r="LTK1651" s="15"/>
      <c r="LTL1651" s="15"/>
      <c r="LTM1651" s="15"/>
      <c r="LTN1651" s="15"/>
      <c r="LTO1651" s="15"/>
      <c r="LTP1651" s="15"/>
      <c r="LTQ1651" s="15"/>
      <c r="LTR1651" s="15"/>
      <c r="LTS1651" s="15"/>
      <c r="LTT1651" s="15"/>
      <c r="LTU1651" s="15"/>
      <c r="LTV1651" s="15"/>
      <c r="LTW1651" s="15"/>
      <c r="LTX1651" s="15"/>
      <c r="LTY1651" s="15"/>
      <c r="LTZ1651" s="15"/>
      <c r="LUA1651" s="15"/>
      <c r="LUB1651" s="15"/>
      <c r="LUC1651" s="15"/>
      <c r="LUD1651" s="15"/>
      <c r="LUE1651" s="15"/>
      <c r="LUF1651" s="15"/>
      <c r="LUG1651" s="15"/>
      <c r="LUH1651" s="15"/>
      <c r="LUI1651" s="15"/>
      <c r="LUJ1651" s="15"/>
      <c r="LUK1651" s="15"/>
      <c r="LUL1651" s="15"/>
      <c r="LUM1651" s="15"/>
      <c r="LUN1651" s="15"/>
      <c r="LUO1651" s="15"/>
      <c r="LUP1651" s="15"/>
      <c r="LUQ1651" s="15"/>
      <c r="LUR1651" s="15"/>
      <c r="LUS1651" s="15"/>
      <c r="LUT1651" s="15"/>
      <c r="LUU1651" s="15"/>
      <c r="LUV1651" s="15"/>
      <c r="LUW1651" s="15"/>
      <c r="LUX1651" s="15"/>
      <c r="LUY1651" s="15"/>
      <c r="LUZ1651" s="15"/>
      <c r="LVA1651" s="15"/>
      <c r="LVB1651" s="15"/>
      <c r="LVC1651" s="15"/>
      <c r="LVD1651" s="15"/>
      <c r="LVE1651" s="15"/>
      <c r="LVF1651" s="15"/>
      <c r="LVG1651" s="15"/>
      <c r="LVH1651" s="15"/>
      <c r="LVI1651" s="15"/>
      <c r="LVJ1651" s="15"/>
      <c r="LVK1651" s="15"/>
      <c r="LVL1651" s="15"/>
      <c r="LVM1651" s="15"/>
      <c r="LVN1651" s="15"/>
      <c r="LVO1651" s="15"/>
      <c r="LVP1651" s="15"/>
      <c r="LVQ1651" s="15"/>
      <c r="LVR1651" s="15"/>
      <c r="LVS1651" s="15"/>
      <c r="LVT1651" s="15"/>
      <c r="LVU1651" s="15"/>
      <c r="LVV1651" s="15"/>
      <c r="LVW1651" s="15"/>
      <c r="LVX1651" s="15"/>
      <c r="LVY1651" s="15"/>
      <c r="LVZ1651" s="15"/>
      <c r="LWA1651" s="15"/>
      <c r="LWB1651" s="15"/>
      <c r="LWC1651" s="15"/>
      <c r="LWD1651" s="15"/>
      <c r="LWE1651" s="15"/>
      <c r="LWF1651" s="15"/>
      <c r="LWG1651" s="15"/>
      <c r="LWH1651" s="15"/>
      <c r="LWI1651" s="15"/>
      <c r="LWJ1651" s="15"/>
      <c r="LWK1651" s="15"/>
      <c r="LWL1651" s="15"/>
      <c r="LWM1651" s="15"/>
      <c r="LWN1651" s="15"/>
      <c r="LWO1651" s="15"/>
      <c r="LWP1651" s="15"/>
      <c r="LWQ1651" s="15"/>
      <c r="LWR1651" s="15"/>
      <c r="LWS1651" s="15"/>
      <c r="LWT1651" s="15"/>
      <c r="LWU1651" s="15"/>
      <c r="LWV1651" s="15"/>
      <c r="LWW1651" s="15"/>
      <c r="LWX1651" s="15"/>
      <c r="LWY1651" s="15"/>
      <c r="LWZ1651" s="15"/>
      <c r="LXA1651" s="15"/>
      <c r="LXB1651" s="15"/>
      <c r="LXC1651" s="15"/>
      <c r="LXD1651" s="15"/>
      <c r="LXE1651" s="15"/>
      <c r="LXF1651" s="15"/>
      <c r="LXG1651" s="15"/>
      <c r="LXH1651" s="15"/>
      <c r="LXI1651" s="15"/>
      <c r="LXJ1651" s="15"/>
      <c r="LXK1651" s="15"/>
      <c r="LXL1651" s="15"/>
      <c r="LXM1651" s="15"/>
      <c r="LXN1651" s="15"/>
      <c r="LXO1651" s="15"/>
      <c r="LXP1651" s="15"/>
      <c r="LXQ1651" s="15"/>
      <c r="LXR1651" s="15"/>
      <c r="LXS1651" s="15"/>
      <c r="LXT1651" s="15"/>
      <c r="LXU1651" s="15"/>
      <c r="LXV1651" s="15"/>
      <c r="LXW1651" s="15"/>
      <c r="LXX1651" s="15"/>
      <c r="LXY1651" s="15"/>
      <c r="LXZ1651" s="15"/>
      <c r="LYA1651" s="15"/>
      <c r="LYB1651" s="15"/>
      <c r="LYC1651" s="15"/>
      <c r="LYD1651" s="15"/>
      <c r="LYE1651" s="15"/>
      <c r="LYF1651" s="15"/>
      <c r="LYG1651" s="15"/>
      <c r="LYH1651" s="15"/>
      <c r="LYI1651" s="15"/>
      <c r="LYJ1651" s="15"/>
      <c r="LYK1651" s="15"/>
      <c r="LYL1651" s="15"/>
      <c r="LYM1651" s="15"/>
      <c r="LYN1651" s="15"/>
      <c r="LYO1651" s="15"/>
      <c r="LYP1651" s="15"/>
      <c r="LYQ1651" s="15"/>
      <c r="LYR1651" s="15"/>
      <c r="LYS1651" s="15"/>
      <c r="LYT1651" s="15"/>
      <c r="LYU1651" s="15"/>
      <c r="LYV1651" s="15"/>
      <c r="LYW1651" s="15"/>
      <c r="LYX1651" s="15"/>
      <c r="LYY1651" s="15"/>
      <c r="LYZ1651" s="15"/>
      <c r="LZA1651" s="15"/>
      <c r="LZB1651" s="15"/>
      <c r="LZC1651" s="15"/>
      <c r="LZD1651" s="15"/>
      <c r="LZE1651" s="15"/>
      <c r="LZF1651" s="15"/>
      <c r="LZG1651" s="15"/>
      <c r="LZH1651" s="15"/>
      <c r="LZI1651" s="15"/>
      <c r="LZJ1651" s="15"/>
      <c r="LZK1651" s="15"/>
      <c r="LZL1651" s="15"/>
      <c r="LZM1651" s="15"/>
      <c r="LZN1651" s="15"/>
      <c r="LZO1651" s="15"/>
      <c r="LZP1651" s="15"/>
      <c r="LZQ1651" s="15"/>
      <c r="LZR1651" s="15"/>
      <c r="LZS1651" s="15"/>
      <c r="LZT1651" s="15"/>
      <c r="LZU1651" s="15"/>
      <c r="LZV1651" s="15"/>
      <c r="LZW1651" s="15"/>
      <c r="LZX1651" s="15"/>
      <c r="LZY1651" s="15"/>
      <c r="LZZ1651" s="15"/>
      <c r="MAA1651" s="15"/>
      <c r="MAB1651" s="15"/>
      <c r="MAC1651" s="15"/>
      <c r="MAD1651" s="15"/>
      <c r="MAE1651" s="15"/>
      <c r="MAF1651" s="15"/>
      <c r="MAG1651" s="15"/>
      <c r="MAH1651" s="15"/>
      <c r="MAI1651" s="15"/>
      <c r="MAJ1651" s="15"/>
      <c r="MAK1651" s="15"/>
      <c r="MAL1651" s="15"/>
      <c r="MAM1651" s="15"/>
      <c r="MAN1651" s="15"/>
      <c r="MAO1651" s="15"/>
      <c r="MAP1651" s="15"/>
      <c r="MAQ1651" s="15"/>
      <c r="MAR1651" s="15"/>
      <c r="MAS1651" s="15"/>
      <c r="MAT1651" s="15"/>
      <c r="MAU1651" s="15"/>
      <c r="MAV1651" s="15"/>
      <c r="MAW1651" s="15"/>
      <c r="MAX1651" s="15"/>
      <c r="MAY1651" s="15"/>
      <c r="MAZ1651" s="15"/>
      <c r="MBA1651" s="15"/>
      <c r="MBB1651" s="15"/>
      <c r="MBC1651" s="15"/>
      <c r="MBD1651" s="15"/>
      <c r="MBE1651" s="15"/>
      <c r="MBF1651" s="15"/>
      <c r="MBG1651" s="15"/>
      <c r="MBH1651" s="15"/>
      <c r="MBI1651" s="15"/>
      <c r="MBJ1651" s="15"/>
      <c r="MBK1651" s="15"/>
      <c r="MBL1651" s="15"/>
      <c r="MBM1651" s="15"/>
      <c r="MBN1651" s="15"/>
      <c r="MBO1651" s="15"/>
      <c r="MBP1651" s="15"/>
      <c r="MBQ1651" s="15"/>
      <c r="MBR1651" s="15"/>
      <c r="MBS1651" s="15"/>
      <c r="MBT1651" s="15"/>
      <c r="MBU1651" s="15"/>
      <c r="MBV1651" s="15"/>
      <c r="MBW1651" s="15"/>
      <c r="MBX1651" s="15"/>
      <c r="MBY1651" s="15"/>
      <c r="MBZ1651" s="15"/>
      <c r="MCA1651" s="15"/>
      <c r="MCB1651" s="15"/>
      <c r="MCC1651" s="15"/>
      <c r="MCD1651" s="15"/>
      <c r="MCE1651" s="15"/>
      <c r="MCF1651" s="15"/>
      <c r="MCG1651" s="15"/>
      <c r="MCH1651" s="15"/>
      <c r="MCI1651" s="15"/>
      <c r="MCJ1651" s="15"/>
      <c r="MCK1651" s="15"/>
      <c r="MCL1651" s="15"/>
      <c r="MCM1651" s="15"/>
      <c r="MCN1651" s="15"/>
      <c r="MCO1651" s="15"/>
      <c r="MCP1651" s="15"/>
      <c r="MCQ1651" s="15"/>
      <c r="MCR1651" s="15"/>
      <c r="MCS1651" s="15"/>
      <c r="MCT1651" s="15"/>
      <c r="MCU1651" s="15"/>
      <c r="MCV1651" s="15"/>
      <c r="MCW1651" s="15"/>
      <c r="MCX1651" s="15"/>
      <c r="MCY1651" s="15"/>
      <c r="MCZ1651" s="15"/>
      <c r="MDA1651" s="15"/>
      <c r="MDB1651" s="15"/>
      <c r="MDC1651" s="15"/>
      <c r="MDD1651" s="15"/>
      <c r="MDE1651" s="15"/>
      <c r="MDF1651" s="15"/>
      <c r="MDG1651" s="15"/>
      <c r="MDH1651" s="15"/>
      <c r="MDI1651" s="15"/>
      <c r="MDJ1651" s="15"/>
      <c r="MDK1651" s="15"/>
      <c r="MDL1651" s="15"/>
      <c r="MDM1651" s="15"/>
      <c r="MDN1651" s="15"/>
      <c r="MDO1651" s="15"/>
      <c r="MDP1651" s="15"/>
      <c r="MDQ1651" s="15"/>
      <c r="MDR1651" s="15"/>
      <c r="MDS1651" s="15"/>
      <c r="MDT1651" s="15"/>
      <c r="MDU1651" s="15"/>
      <c r="MDV1651" s="15"/>
      <c r="MDW1651" s="15"/>
      <c r="MDX1651" s="15"/>
      <c r="MDY1651" s="15"/>
      <c r="MDZ1651" s="15"/>
      <c r="MEA1651" s="15"/>
      <c r="MEB1651" s="15"/>
      <c r="MEC1651" s="15"/>
      <c r="MED1651" s="15"/>
      <c r="MEE1651" s="15"/>
      <c r="MEF1651" s="15"/>
      <c r="MEG1651" s="15"/>
      <c r="MEH1651" s="15"/>
      <c r="MEI1651" s="15"/>
      <c r="MEJ1651" s="15"/>
      <c r="MEK1651" s="15"/>
      <c r="MEL1651" s="15"/>
      <c r="MEM1651" s="15"/>
      <c r="MEN1651" s="15"/>
      <c r="MEO1651" s="15"/>
      <c r="MEP1651" s="15"/>
      <c r="MEQ1651" s="15"/>
      <c r="MER1651" s="15"/>
      <c r="MES1651" s="15"/>
      <c r="MET1651" s="15"/>
      <c r="MEU1651" s="15"/>
      <c r="MEV1651" s="15"/>
      <c r="MEW1651" s="15"/>
      <c r="MEX1651" s="15"/>
      <c r="MEY1651" s="15"/>
      <c r="MEZ1651" s="15"/>
      <c r="MFA1651" s="15"/>
      <c r="MFB1651" s="15"/>
      <c r="MFC1651" s="15"/>
      <c r="MFD1651" s="15"/>
      <c r="MFE1651" s="15"/>
      <c r="MFF1651" s="15"/>
      <c r="MFG1651" s="15"/>
      <c r="MFH1651" s="15"/>
      <c r="MFI1651" s="15"/>
      <c r="MFJ1651" s="15"/>
      <c r="MFK1651" s="15"/>
      <c r="MFL1651" s="15"/>
      <c r="MFM1651" s="15"/>
      <c r="MFN1651" s="15"/>
      <c r="MFO1651" s="15"/>
      <c r="MFP1651" s="15"/>
      <c r="MFQ1651" s="15"/>
      <c r="MFR1651" s="15"/>
      <c r="MFS1651" s="15"/>
      <c r="MFT1651" s="15"/>
      <c r="MFU1651" s="15"/>
      <c r="MFV1651" s="15"/>
      <c r="MFW1651" s="15"/>
      <c r="MFX1651" s="15"/>
      <c r="MFY1651" s="15"/>
      <c r="MFZ1651" s="15"/>
      <c r="MGA1651" s="15"/>
      <c r="MGB1651" s="15"/>
      <c r="MGC1651" s="15"/>
      <c r="MGD1651" s="15"/>
      <c r="MGE1651" s="15"/>
      <c r="MGF1651" s="15"/>
      <c r="MGG1651" s="15"/>
      <c r="MGH1651" s="15"/>
      <c r="MGI1651" s="15"/>
      <c r="MGJ1651" s="15"/>
      <c r="MGK1651" s="15"/>
      <c r="MGL1651" s="15"/>
      <c r="MGM1651" s="15"/>
      <c r="MGN1651" s="15"/>
      <c r="MGO1651" s="15"/>
      <c r="MGP1651" s="15"/>
      <c r="MGQ1651" s="15"/>
      <c r="MGR1651" s="15"/>
      <c r="MGS1651" s="15"/>
      <c r="MGT1651" s="15"/>
      <c r="MGU1651" s="15"/>
      <c r="MGV1651" s="15"/>
      <c r="MGW1651" s="15"/>
      <c r="MGX1651" s="15"/>
      <c r="MGY1651" s="15"/>
      <c r="MGZ1651" s="15"/>
      <c r="MHA1651" s="15"/>
      <c r="MHB1651" s="15"/>
      <c r="MHC1651" s="15"/>
      <c r="MHD1651" s="15"/>
      <c r="MHE1651" s="15"/>
      <c r="MHF1651" s="15"/>
      <c r="MHG1651" s="15"/>
      <c r="MHH1651" s="15"/>
      <c r="MHI1651" s="15"/>
      <c r="MHJ1651" s="15"/>
      <c r="MHK1651" s="15"/>
      <c r="MHL1651" s="15"/>
      <c r="MHM1651" s="15"/>
      <c r="MHN1651" s="15"/>
      <c r="MHO1651" s="15"/>
      <c r="MHP1651" s="15"/>
      <c r="MHQ1651" s="15"/>
      <c r="MHR1651" s="15"/>
      <c r="MHS1651" s="15"/>
      <c r="MHT1651" s="15"/>
      <c r="MHU1651" s="15"/>
      <c r="MHV1651" s="15"/>
      <c r="MHW1651" s="15"/>
      <c r="MHX1651" s="15"/>
      <c r="MHY1651" s="15"/>
      <c r="MHZ1651" s="15"/>
      <c r="MIA1651" s="15"/>
      <c r="MIB1651" s="15"/>
      <c r="MIC1651" s="15"/>
      <c r="MID1651" s="15"/>
      <c r="MIE1651" s="15"/>
      <c r="MIF1651" s="15"/>
      <c r="MIG1651" s="15"/>
      <c r="MIH1651" s="15"/>
      <c r="MII1651" s="15"/>
      <c r="MIJ1651" s="15"/>
      <c r="MIK1651" s="15"/>
      <c r="MIL1651" s="15"/>
      <c r="MIM1651" s="15"/>
      <c r="MIN1651" s="15"/>
      <c r="MIO1651" s="15"/>
      <c r="MIP1651" s="15"/>
      <c r="MIQ1651" s="15"/>
      <c r="MIR1651" s="15"/>
      <c r="MIS1651" s="15"/>
      <c r="MIT1651" s="15"/>
      <c r="MIU1651" s="15"/>
      <c r="MIV1651" s="15"/>
      <c r="MIW1651" s="15"/>
      <c r="MIX1651" s="15"/>
      <c r="MIY1651" s="15"/>
      <c r="MIZ1651" s="15"/>
      <c r="MJA1651" s="15"/>
      <c r="MJB1651" s="15"/>
      <c r="MJC1651" s="15"/>
      <c r="MJD1651" s="15"/>
      <c r="MJE1651" s="15"/>
      <c r="MJF1651" s="15"/>
      <c r="MJG1651" s="15"/>
      <c r="MJH1651" s="15"/>
      <c r="MJI1651" s="15"/>
      <c r="MJJ1651" s="15"/>
      <c r="MJK1651" s="15"/>
      <c r="MJL1651" s="15"/>
      <c r="MJM1651" s="15"/>
      <c r="MJN1651" s="15"/>
      <c r="MJO1651" s="15"/>
      <c r="MJP1651" s="15"/>
      <c r="MJQ1651" s="15"/>
      <c r="MJR1651" s="15"/>
      <c r="MJS1651" s="15"/>
      <c r="MJT1651" s="15"/>
      <c r="MJU1651" s="15"/>
      <c r="MJV1651" s="15"/>
      <c r="MJW1651" s="15"/>
      <c r="MJX1651" s="15"/>
      <c r="MJY1651" s="15"/>
      <c r="MJZ1651" s="15"/>
      <c r="MKA1651" s="15"/>
      <c r="MKB1651" s="15"/>
      <c r="MKC1651" s="15"/>
      <c r="MKD1651" s="15"/>
      <c r="MKE1651" s="15"/>
      <c r="MKF1651" s="15"/>
      <c r="MKG1651" s="15"/>
      <c r="MKH1651" s="15"/>
      <c r="MKI1651" s="15"/>
      <c r="MKJ1651" s="15"/>
      <c r="MKK1651" s="15"/>
      <c r="MKL1651" s="15"/>
      <c r="MKM1651" s="15"/>
      <c r="MKN1651" s="15"/>
      <c r="MKO1651" s="15"/>
      <c r="MKP1651" s="15"/>
      <c r="MKQ1651" s="15"/>
      <c r="MKR1651" s="15"/>
      <c r="MKS1651" s="15"/>
      <c r="MKT1651" s="15"/>
      <c r="MKU1651" s="15"/>
      <c r="MKV1651" s="15"/>
      <c r="MKW1651" s="15"/>
      <c r="MKX1651" s="15"/>
      <c r="MKY1651" s="15"/>
      <c r="MKZ1651" s="15"/>
      <c r="MLA1651" s="15"/>
      <c r="MLB1651" s="15"/>
      <c r="MLC1651" s="15"/>
      <c r="MLD1651" s="15"/>
      <c r="MLE1651" s="15"/>
      <c r="MLF1651" s="15"/>
      <c r="MLG1651" s="15"/>
      <c r="MLH1651" s="15"/>
      <c r="MLI1651" s="15"/>
      <c r="MLJ1651" s="15"/>
      <c r="MLK1651" s="15"/>
      <c r="MLL1651" s="15"/>
      <c r="MLM1651" s="15"/>
      <c r="MLN1651" s="15"/>
      <c r="MLO1651" s="15"/>
      <c r="MLP1651" s="15"/>
      <c r="MLQ1651" s="15"/>
      <c r="MLR1651" s="15"/>
      <c r="MLS1651" s="15"/>
      <c r="MLT1651" s="15"/>
      <c r="MLU1651" s="15"/>
      <c r="MLV1651" s="15"/>
      <c r="MLW1651" s="15"/>
      <c r="MLX1651" s="15"/>
      <c r="MLY1651" s="15"/>
      <c r="MLZ1651" s="15"/>
      <c r="MMA1651" s="15"/>
      <c r="MMB1651" s="15"/>
      <c r="MMC1651" s="15"/>
      <c r="MMD1651" s="15"/>
      <c r="MME1651" s="15"/>
      <c r="MMF1651" s="15"/>
      <c r="MMG1651" s="15"/>
      <c r="MMH1651" s="15"/>
      <c r="MMI1651" s="15"/>
      <c r="MMJ1651" s="15"/>
      <c r="MMK1651" s="15"/>
      <c r="MML1651" s="15"/>
      <c r="MMM1651" s="15"/>
      <c r="MMN1651" s="15"/>
      <c r="MMO1651" s="15"/>
      <c r="MMP1651" s="15"/>
      <c r="MMQ1651" s="15"/>
      <c r="MMR1651" s="15"/>
      <c r="MMS1651" s="15"/>
      <c r="MMT1651" s="15"/>
      <c r="MMU1651" s="15"/>
      <c r="MMV1651" s="15"/>
      <c r="MMW1651" s="15"/>
      <c r="MMX1651" s="15"/>
      <c r="MMY1651" s="15"/>
      <c r="MMZ1651" s="15"/>
      <c r="MNA1651" s="15"/>
      <c r="MNB1651" s="15"/>
      <c r="MNC1651" s="15"/>
      <c r="MND1651" s="15"/>
      <c r="MNE1651" s="15"/>
      <c r="MNF1651" s="15"/>
      <c r="MNG1651" s="15"/>
      <c r="MNH1651" s="15"/>
      <c r="MNI1651" s="15"/>
      <c r="MNJ1651" s="15"/>
      <c r="MNK1651" s="15"/>
      <c r="MNL1651" s="15"/>
      <c r="MNM1651" s="15"/>
      <c r="MNN1651" s="15"/>
      <c r="MNO1651" s="15"/>
      <c r="MNP1651" s="15"/>
      <c r="MNQ1651" s="15"/>
      <c r="MNR1651" s="15"/>
      <c r="MNS1651" s="15"/>
      <c r="MNT1651" s="15"/>
      <c r="MNU1651" s="15"/>
      <c r="MNV1651" s="15"/>
      <c r="MNW1651" s="15"/>
      <c r="MNX1651" s="15"/>
      <c r="MNY1651" s="15"/>
      <c r="MNZ1651" s="15"/>
      <c r="MOA1651" s="15"/>
      <c r="MOB1651" s="15"/>
      <c r="MOC1651" s="15"/>
      <c r="MOD1651" s="15"/>
      <c r="MOE1651" s="15"/>
      <c r="MOF1651" s="15"/>
      <c r="MOG1651" s="15"/>
      <c r="MOH1651" s="15"/>
      <c r="MOI1651" s="15"/>
      <c r="MOJ1651" s="15"/>
      <c r="MOK1651" s="15"/>
      <c r="MOL1651" s="15"/>
      <c r="MOM1651" s="15"/>
      <c r="MON1651" s="15"/>
      <c r="MOO1651" s="15"/>
      <c r="MOP1651" s="15"/>
      <c r="MOQ1651" s="15"/>
      <c r="MOR1651" s="15"/>
      <c r="MOS1651" s="15"/>
      <c r="MOT1651" s="15"/>
      <c r="MOU1651" s="15"/>
      <c r="MOV1651" s="15"/>
      <c r="MOW1651" s="15"/>
      <c r="MOX1651" s="15"/>
      <c r="MOY1651" s="15"/>
      <c r="MOZ1651" s="15"/>
      <c r="MPA1651" s="15"/>
      <c r="MPB1651" s="15"/>
      <c r="MPC1651" s="15"/>
      <c r="MPD1651" s="15"/>
      <c r="MPE1651" s="15"/>
      <c r="MPF1651" s="15"/>
      <c r="MPG1651" s="15"/>
      <c r="MPH1651" s="15"/>
      <c r="MPI1651" s="15"/>
      <c r="MPJ1651" s="15"/>
      <c r="MPK1651" s="15"/>
      <c r="MPL1651" s="15"/>
      <c r="MPM1651" s="15"/>
      <c r="MPN1651" s="15"/>
      <c r="MPO1651" s="15"/>
      <c r="MPP1651" s="15"/>
      <c r="MPQ1651" s="15"/>
      <c r="MPR1651" s="15"/>
      <c r="MPS1651" s="15"/>
      <c r="MPT1651" s="15"/>
      <c r="MPU1651" s="15"/>
      <c r="MPV1651" s="15"/>
      <c r="MPW1651" s="15"/>
      <c r="MPX1651" s="15"/>
      <c r="MPY1651" s="15"/>
      <c r="MPZ1651" s="15"/>
      <c r="MQA1651" s="15"/>
      <c r="MQB1651" s="15"/>
      <c r="MQC1651" s="15"/>
      <c r="MQD1651" s="15"/>
      <c r="MQE1651" s="15"/>
      <c r="MQF1651" s="15"/>
      <c r="MQG1651" s="15"/>
      <c r="MQH1651" s="15"/>
      <c r="MQI1651" s="15"/>
      <c r="MQJ1651" s="15"/>
      <c r="MQK1651" s="15"/>
      <c r="MQL1651" s="15"/>
      <c r="MQM1651" s="15"/>
      <c r="MQN1651" s="15"/>
      <c r="MQO1651" s="15"/>
      <c r="MQP1651" s="15"/>
      <c r="MQQ1651" s="15"/>
      <c r="MQR1651" s="15"/>
      <c r="MQS1651" s="15"/>
      <c r="MQT1651" s="15"/>
      <c r="MQU1651" s="15"/>
      <c r="MQV1651" s="15"/>
      <c r="MQW1651" s="15"/>
      <c r="MQX1651" s="15"/>
      <c r="MQY1651" s="15"/>
      <c r="MQZ1651" s="15"/>
      <c r="MRA1651" s="15"/>
      <c r="MRB1651" s="15"/>
      <c r="MRC1651" s="15"/>
      <c r="MRD1651" s="15"/>
      <c r="MRE1651" s="15"/>
      <c r="MRF1651" s="15"/>
      <c r="MRG1651" s="15"/>
      <c r="MRH1651" s="15"/>
      <c r="MRI1651" s="15"/>
      <c r="MRJ1651" s="15"/>
      <c r="MRK1651" s="15"/>
      <c r="MRL1651" s="15"/>
      <c r="MRM1651" s="15"/>
      <c r="MRN1651" s="15"/>
      <c r="MRO1651" s="15"/>
      <c r="MRP1651" s="15"/>
      <c r="MRQ1651" s="15"/>
      <c r="MRR1651" s="15"/>
      <c r="MRS1651" s="15"/>
      <c r="MRT1651" s="15"/>
      <c r="MRU1651" s="15"/>
      <c r="MRV1651" s="15"/>
      <c r="MRW1651" s="15"/>
      <c r="MRX1651" s="15"/>
      <c r="MRY1651" s="15"/>
      <c r="MRZ1651" s="15"/>
      <c r="MSA1651" s="15"/>
      <c r="MSB1651" s="15"/>
      <c r="MSC1651" s="15"/>
      <c r="MSD1651" s="15"/>
      <c r="MSE1651" s="15"/>
      <c r="MSF1651" s="15"/>
      <c r="MSG1651" s="15"/>
      <c r="MSH1651" s="15"/>
      <c r="MSI1651" s="15"/>
      <c r="MSJ1651" s="15"/>
      <c r="MSK1651" s="15"/>
      <c r="MSL1651" s="15"/>
      <c r="MSM1651" s="15"/>
      <c r="MSN1651" s="15"/>
      <c r="MSO1651" s="15"/>
      <c r="MSP1651" s="15"/>
      <c r="MSQ1651" s="15"/>
      <c r="MSR1651" s="15"/>
      <c r="MSS1651" s="15"/>
      <c r="MST1651" s="15"/>
      <c r="MSU1651" s="15"/>
      <c r="MSV1651" s="15"/>
      <c r="MSW1651" s="15"/>
      <c r="MSX1651" s="15"/>
      <c r="MSY1651" s="15"/>
      <c r="MSZ1651" s="15"/>
      <c r="MTA1651" s="15"/>
      <c r="MTB1651" s="15"/>
      <c r="MTC1651" s="15"/>
      <c r="MTD1651" s="15"/>
      <c r="MTE1651" s="15"/>
      <c r="MTF1651" s="15"/>
      <c r="MTG1651" s="15"/>
      <c r="MTH1651" s="15"/>
      <c r="MTI1651" s="15"/>
      <c r="MTJ1651" s="15"/>
      <c r="MTK1651" s="15"/>
      <c r="MTL1651" s="15"/>
      <c r="MTM1651" s="15"/>
      <c r="MTN1651" s="15"/>
      <c r="MTO1651" s="15"/>
      <c r="MTP1651" s="15"/>
      <c r="MTQ1651" s="15"/>
      <c r="MTR1651" s="15"/>
      <c r="MTS1651" s="15"/>
      <c r="MTT1651" s="15"/>
      <c r="MTU1651" s="15"/>
      <c r="MTV1651" s="15"/>
      <c r="MTW1651" s="15"/>
      <c r="MTX1651" s="15"/>
      <c r="MTY1651" s="15"/>
      <c r="MTZ1651" s="15"/>
      <c r="MUA1651" s="15"/>
      <c r="MUB1651" s="15"/>
      <c r="MUC1651" s="15"/>
      <c r="MUD1651" s="15"/>
      <c r="MUE1651" s="15"/>
      <c r="MUF1651" s="15"/>
      <c r="MUG1651" s="15"/>
      <c r="MUH1651" s="15"/>
      <c r="MUI1651" s="15"/>
      <c r="MUJ1651" s="15"/>
      <c r="MUK1651" s="15"/>
      <c r="MUL1651" s="15"/>
      <c r="MUM1651" s="15"/>
      <c r="MUN1651" s="15"/>
      <c r="MUO1651" s="15"/>
      <c r="MUP1651" s="15"/>
      <c r="MUQ1651" s="15"/>
      <c r="MUR1651" s="15"/>
      <c r="MUS1651" s="15"/>
      <c r="MUT1651" s="15"/>
      <c r="MUU1651" s="15"/>
      <c r="MUV1651" s="15"/>
      <c r="MUW1651" s="15"/>
      <c r="MUX1651" s="15"/>
      <c r="MUY1651" s="15"/>
      <c r="MUZ1651" s="15"/>
      <c r="MVA1651" s="15"/>
      <c r="MVB1651" s="15"/>
      <c r="MVC1651" s="15"/>
      <c r="MVD1651" s="15"/>
      <c r="MVE1651" s="15"/>
      <c r="MVF1651" s="15"/>
      <c r="MVG1651" s="15"/>
      <c r="MVH1651" s="15"/>
      <c r="MVI1651" s="15"/>
      <c r="MVJ1651" s="15"/>
      <c r="MVK1651" s="15"/>
      <c r="MVL1651" s="15"/>
      <c r="MVM1651" s="15"/>
      <c r="MVN1651" s="15"/>
      <c r="MVO1651" s="15"/>
      <c r="MVP1651" s="15"/>
      <c r="MVQ1651" s="15"/>
      <c r="MVR1651" s="15"/>
      <c r="MVS1651" s="15"/>
      <c r="MVT1651" s="15"/>
      <c r="MVU1651" s="15"/>
      <c r="MVV1651" s="15"/>
      <c r="MVW1651" s="15"/>
      <c r="MVX1651" s="15"/>
      <c r="MVY1651" s="15"/>
      <c r="MVZ1651" s="15"/>
      <c r="MWA1651" s="15"/>
      <c r="MWB1651" s="15"/>
      <c r="MWC1651" s="15"/>
      <c r="MWD1651" s="15"/>
      <c r="MWE1651" s="15"/>
      <c r="MWF1651" s="15"/>
      <c r="MWG1651" s="15"/>
      <c r="MWH1651" s="15"/>
      <c r="MWI1651" s="15"/>
      <c r="MWJ1651" s="15"/>
      <c r="MWK1651" s="15"/>
      <c r="MWL1651" s="15"/>
      <c r="MWM1651" s="15"/>
      <c r="MWN1651" s="15"/>
      <c r="MWO1651" s="15"/>
      <c r="MWP1651" s="15"/>
      <c r="MWQ1651" s="15"/>
      <c r="MWR1651" s="15"/>
      <c r="MWS1651" s="15"/>
      <c r="MWT1651" s="15"/>
      <c r="MWU1651" s="15"/>
      <c r="MWV1651" s="15"/>
      <c r="MWW1651" s="15"/>
      <c r="MWX1651" s="15"/>
      <c r="MWY1651" s="15"/>
      <c r="MWZ1651" s="15"/>
      <c r="MXA1651" s="15"/>
      <c r="MXB1651" s="15"/>
      <c r="MXC1651" s="15"/>
      <c r="MXD1651" s="15"/>
      <c r="MXE1651" s="15"/>
      <c r="MXF1651" s="15"/>
      <c r="MXG1651" s="15"/>
      <c r="MXH1651" s="15"/>
      <c r="MXI1651" s="15"/>
      <c r="MXJ1651" s="15"/>
      <c r="MXK1651" s="15"/>
      <c r="MXL1651" s="15"/>
      <c r="MXM1651" s="15"/>
      <c r="MXN1651" s="15"/>
      <c r="MXO1651" s="15"/>
      <c r="MXP1651" s="15"/>
      <c r="MXQ1651" s="15"/>
      <c r="MXR1651" s="15"/>
      <c r="MXS1651" s="15"/>
      <c r="MXT1651" s="15"/>
      <c r="MXU1651" s="15"/>
      <c r="MXV1651" s="15"/>
      <c r="MXW1651" s="15"/>
      <c r="MXX1651" s="15"/>
      <c r="MXY1651" s="15"/>
      <c r="MXZ1651" s="15"/>
      <c r="MYA1651" s="15"/>
      <c r="MYB1651" s="15"/>
      <c r="MYC1651" s="15"/>
      <c r="MYD1651" s="15"/>
      <c r="MYE1651" s="15"/>
      <c r="MYF1651" s="15"/>
      <c r="MYG1651" s="15"/>
      <c r="MYH1651" s="15"/>
      <c r="MYI1651" s="15"/>
      <c r="MYJ1651" s="15"/>
      <c r="MYK1651" s="15"/>
      <c r="MYL1651" s="15"/>
      <c r="MYM1651" s="15"/>
      <c r="MYN1651" s="15"/>
      <c r="MYO1651" s="15"/>
      <c r="MYP1651" s="15"/>
      <c r="MYQ1651" s="15"/>
      <c r="MYR1651" s="15"/>
      <c r="MYS1651" s="15"/>
      <c r="MYT1651" s="15"/>
      <c r="MYU1651" s="15"/>
      <c r="MYV1651" s="15"/>
      <c r="MYW1651" s="15"/>
      <c r="MYX1651" s="15"/>
      <c r="MYY1651" s="15"/>
      <c r="MYZ1651" s="15"/>
      <c r="MZA1651" s="15"/>
      <c r="MZB1651" s="15"/>
      <c r="MZC1651" s="15"/>
      <c r="MZD1651" s="15"/>
      <c r="MZE1651" s="15"/>
      <c r="MZF1651" s="15"/>
      <c r="MZG1651" s="15"/>
      <c r="MZH1651" s="15"/>
      <c r="MZI1651" s="15"/>
      <c r="MZJ1651" s="15"/>
      <c r="MZK1651" s="15"/>
      <c r="MZL1651" s="15"/>
      <c r="MZM1651" s="15"/>
      <c r="MZN1651" s="15"/>
      <c r="MZO1651" s="15"/>
      <c r="MZP1651" s="15"/>
      <c r="MZQ1651" s="15"/>
      <c r="MZR1651" s="15"/>
      <c r="MZS1651" s="15"/>
      <c r="MZT1651" s="15"/>
      <c r="MZU1651" s="15"/>
      <c r="MZV1651" s="15"/>
      <c r="MZW1651" s="15"/>
      <c r="MZX1651" s="15"/>
      <c r="MZY1651" s="15"/>
      <c r="MZZ1651" s="15"/>
      <c r="NAA1651" s="15"/>
      <c r="NAB1651" s="15"/>
      <c r="NAC1651" s="15"/>
      <c r="NAD1651" s="15"/>
      <c r="NAE1651" s="15"/>
      <c r="NAF1651" s="15"/>
      <c r="NAG1651" s="15"/>
      <c r="NAH1651" s="15"/>
      <c r="NAI1651" s="15"/>
      <c r="NAJ1651" s="15"/>
      <c r="NAK1651" s="15"/>
      <c r="NAL1651" s="15"/>
      <c r="NAM1651" s="15"/>
      <c r="NAN1651" s="15"/>
      <c r="NAO1651" s="15"/>
      <c r="NAP1651" s="15"/>
      <c r="NAQ1651" s="15"/>
      <c r="NAR1651" s="15"/>
      <c r="NAS1651" s="15"/>
      <c r="NAT1651" s="15"/>
      <c r="NAU1651" s="15"/>
      <c r="NAV1651" s="15"/>
      <c r="NAW1651" s="15"/>
      <c r="NAX1651" s="15"/>
      <c r="NAY1651" s="15"/>
      <c r="NAZ1651" s="15"/>
      <c r="NBA1651" s="15"/>
      <c r="NBB1651" s="15"/>
      <c r="NBC1651" s="15"/>
      <c r="NBD1651" s="15"/>
      <c r="NBE1651" s="15"/>
      <c r="NBF1651" s="15"/>
      <c r="NBG1651" s="15"/>
      <c r="NBH1651" s="15"/>
      <c r="NBI1651" s="15"/>
      <c r="NBJ1651" s="15"/>
      <c r="NBK1651" s="15"/>
      <c r="NBL1651" s="15"/>
      <c r="NBM1651" s="15"/>
      <c r="NBN1651" s="15"/>
      <c r="NBO1651" s="15"/>
      <c r="NBP1651" s="15"/>
      <c r="NBQ1651" s="15"/>
      <c r="NBR1651" s="15"/>
      <c r="NBS1651" s="15"/>
      <c r="NBT1651" s="15"/>
      <c r="NBU1651" s="15"/>
      <c r="NBV1651" s="15"/>
      <c r="NBW1651" s="15"/>
      <c r="NBX1651" s="15"/>
      <c r="NBY1651" s="15"/>
      <c r="NBZ1651" s="15"/>
      <c r="NCA1651" s="15"/>
      <c r="NCB1651" s="15"/>
      <c r="NCC1651" s="15"/>
      <c r="NCD1651" s="15"/>
      <c r="NCE1651" s="15"/>
      <c r="NCF1651" s="15"/>
      <c r="NCG1651" s="15"/>
      <c r="NCH1651" s="15"/>
      <c r="NCI1651" s="15"/>
      <c r="NCJ1651" s="15"/>
      <c r="NCK1651" s="15"/>
      <c r="NCL1651" s="15"/>
      <c r="NCM1651" s="15"/>
      <c r="NCN1651" s="15"/>
      <c r="NCO1651" s="15"/>
      <c r="NCP1651" s="15"/>
      <c r="NCQ1651" s="15"/>
      <c r="NCR1651" s="15"/>
      <c r="NCS1651" s="15"/>
      <c r="NCT1651" s="15"/>
      <c r="NCU1651" s="15"/>
      <c r="NCV1651" s="15"/>
      <c r="NCW1651" s="15"/>
      <c r="NCX1651" s="15"/>
      <c r="NCY1651" s="15"/>
      <c r="NCZ1651" s="15"/>
      <c r="NDA1651" s="15"/>
      <c r="NDB1651" s="15"/>
      <c r="NDC1651" s="15"/>
      <c r="NDD1651" s="15"/>
      <c r="NDE1651" s="15"/>
      <c r="NDF1651" s="15"/>
      <c r="NDG1651" s="15"/>
      <c r="NDH1651" s="15"/>
      <c r="NDI1651" s="15"/>
      <c r="NDJ1651" s="15"/>
      <c r="NDK1651" s="15"/>
      <c r="NDL1651" s="15"/>
      <c r="NDM1651" s="15"/>
      <c r="NDN1651" s="15"/>
      <c r="NDO1651" s="15"/>
      <c r="NDP1651" s="15"/>
      <c r="NDQ1651" s="15"/>
      <c r="NDR1651" s="15"/>
      <c r="NDS1651" s="15"/>
      <c r="NDT1651" s="15"/>
      <c r="NDU1651" s="15"/>
      <c r="NDV1651" s="15"/>
      <c r="NDW1651" s="15"/>
      <c r="NDX1651" s="15"/>
      <c r="NDY1651" s="15"/>
      <c r="NDZ1651" s="15"/>
      <c r="NEA1651" s="15"/>
      <c r="NEB1651" s="15"/>
      <c r="NEC1651" s="15"/>
      <c r="NED1651" s="15"/>
      <c r="NEE1651" s="15"/>
      <c r="NEF1651" s="15"/>
      <c r="NEG1651" s="15"/>
      <c r="NEH1651" s="15"/>
      <c r="NEI1651" s="15"/>
      <c r="NEJ1651" s="15"/>
      <c r="NEK1651" s="15"/>
      <c r="NEL1651" s="15"/>
      <c r="NEM1651" s="15"/>
      <c r="NEN1651" s="15"/>
      <c r="NEO1651" s="15"/>
      <c r="NEP1651" s="15"/>
      <c r="NEQ1651" s="15"/>
      <c r="NER1651" s="15"/>
      <c r="NES1651" s="15"/>
      <c r="NET1651" s="15"/>
      <c r="NEU1651" s="15"/>
      <c r="NEV1651" s="15"/>
      <c r="NEW1651" s="15"/>
      <c r="NEX1651" s="15"/>
      <c r="NEY1651" s="15"/>
      <c r="NEZ1651" s="15"/>
      <c r="NFA1651" s="15"/>
      <c r="NFB1651" s="15"/>
      <c r="NFC1651" s="15"/>
      <c r="NFD1651" s="15"/>
      <c r="NFE1651" s="15"/>
      <c r="NFF1651" s="15"/>
      <c r="NFG1651" s="15"/>
      <c r="NFH1651" s="15"/>
      <c r="NFI1651" s="15"/>
      <c r="NFJ1651" s="15"/>
      <c r="NFK1651" s="15"/>
      <c r="NFL1651" s="15"/>
      <c r="NFM1651" s="15"/>
      <c r="NFN1651" s="15"/>
      <c r="NFO1651" s="15"/>
      <c r="NFP1651" s="15"/>
      <c r="NFQ1651" s="15"/>
      <c r="NFR1651" s="15"/>
      <c r="NFS1651" s="15"/>
      <c r="NFT1651" s="15"/>
      <c r="NFU1651" s="15"/>
      <c r="NFV1651" s="15"/>
      <c r="NFW1651" s="15"/>
      <c r="NFX1651" s="15"/>
      <c r="NFY1651" s="15"/>
      <c r="NFZ1651" s="15"/>
      <c r="NGA1651" s="15"/>
      <c r="NGB1651" s="15"/>
      <c r="NGC1651" s="15"/>
      <c r="NGD1651" s="15"/>
      <c r="NGE1651" s="15"/>
      <c r="NGF1651" s="15"/>
      <c r="NGG1651" s="15"/>
      <c r="NGH1651" s="15"/>
      <c r="NGI1651" s="15"/>
      <c r="NGJ1651" s="15"/>
      <c r="NGK1651" s="15"/>
      <c r="NGL1651" s="15"/>
      <c r="NGM1651" s="15"/>
      <c r="NGN1651" s="15"/>
      <c r="NGO1651" s="15"/>
      <c r="NGP1651" s="15"/>
      <c r="NGQ1651" s="15"/>
      <c r="NGR1651" s="15"/>
      <c r="NGS1651" s="15"/>
      <c r="NGT1651" s="15"/>
      <c r="NGU1651" s="15"/>
      <c r="NGV1651" s="15"/>
      <c r="NGW1651" s="15"/>
      <c r="NGX1651" s="15"/>
      <c r="NGY1651" s="15"/>
      <c r="NGZ1651" s="15"/>
      <c r="NHA1651" s="15"/>
      <c r="NHB1651" s="15"/>
      <c r="NHC1651" s="15"/>
      <c r="NHD1651" s="15"/>
      <c r="NHE1651" s="15"/>
      <c r="NHF1651" s="15"/>
      <c r="NHG1651" s="15"/>
      <c r="NHH1651" s="15"/>
      <c r="NHI1651" s="15"/>
      <c r="NHJ1651" s="15"/>
      <c r="NHK1651" s="15"/>
      <c r="NHL1651" s="15"/>
      <c r="NHM1651" s="15"/>
      <c r="NHN1651" s="15"/>
      <c r="NHO1651" s="15"/>
      <c r="NHP1651" s="15"/>
      <c r="NHQ1651" s="15"/>
      <c r="NHR1651" s="15"/>
      <c r="NHS1651" s="15"/>
      <c r="NHT1651" s="15"/>
      <c r="NHU1651" s="15"/>
      <c r="NHV1651" s="15"/>
      <c r="NHW1651" s="15"/>
      <c r="NHX1651" s="15"/>
      <c r="NHY1651" s="15"/>
      <c r="NHZ1651" s="15"/>
      <c r="NIA1651" s="15"/>
      <c r="NIB1651" s="15"/>
      <c r="NIC1651" s="15"/>
      <c r="NID1651" s="15"/>
      <c r="NIE1651" s="15"/>
      <c r="NIF1651" s="15"/>
      <c r="NIG1651" s="15"/>
      <c r="NIH1651" s="15"/>
      <c r="NII1651" s="15"/>
      <c r="NIJ1651" s="15"/>
      <c r="NIK1651" s="15"/>
      <c r="NIL1651" s="15"/>
      <c r="NIM1651" s="15"/>
      <c r="NIN1651" s="15"/>
      <c r="NIO1651" s="15"/>
      <c r="NIP1651" s="15"/>
      <c r="NIQ1651" s="15"/>
      <c r="NIR1651" s="15"/>
      <c r="NIS1651" s="15"/>
      <c r="NIT1651" s="15"/>
      <c r="NIU1651" s="15"/>
      <c r="NIV1651" s="15"/>
      <c r="NIW1651" s="15"/>
      <c r="NIX1651" s="15"/>
      <c r="NIY1651" s="15"/>
      <c r="NIZ1651" s="15"/>
      <c r="NJA1651" s="15"/>
      <c r="NJB1651" s="15"/>
      <c r="NJC1651" s="15"/>
      <c r="NJD1651" s="15"/>
      <c r="NJE1651" s="15"/>
      <c r="NJF1651" s="15"/>
      <c r="NJG1651" s="15"/>
      <c r="NJH1651" s="15"/>
      <c r="NJI1651" s="15"/>
      <c r="NJJ1651" s="15"/>
      <c r="NJK1651" s="15"/>
      <c r="NJL1651" s="15"/>
      <c r="NJM1651" s="15"/>
      <c r="NJN1651" s="15"/>
      <c r="NJO1651" s="15"/>
      <c r="NJP1651" s="15"/>
      <c r="NJQ1651" s="15"/>
      <c r="NJR1651" s="15"/>
      <c r="NJS1651" s="15"/>
      <c r="NJT1651" s="15"/>
      <c r="NJU1651" s="15"/>
      <c r="NJV1651" s="15"/>
      <c r="NJW1651" s="15"/>
      <c r="NJX1651" s="15"/>
      <c r="NJY1651" s="15"/>
      <c r="NJZ1651" s="15"/>
      <c r="NKA1651" s="15"/>
      <c r="NKB1651" s="15"/>
      <c r="NKC1651" s="15"/>
      <c r="NKD1651" s="15"/>
      <c r="NKE1651" s="15"/>
      <c r="NKF1651" s="15"/>
      <c r="NKG1651" s="15"/>
      <c r="NKH1651" s="15"/>
      <c r="NKI1651" s="15"/>
      <c r="NKJ1651" s="15"/>
      <c r="NKK1651" s="15"/>
      <c r="NKL1651" s="15"/>
      <c r="NKM1651" s="15"/>
      <c r="NKN1651" s="15"/>
      <c r="NKO1651" s="15"/>
      <c r="NKP1651" s="15"/>
      <c r="NKQ1651" s="15"/>
      <c r="NKR1651" s="15"/>
      <c r="NKS1651" s="15"/>
      <c r="NKT1651" s="15"/>
      <c r="NKU1651" s="15"/>
      <c r="NKV1651" s="15"/>
      <c r="NKW1651" s="15"/>
      <c r="NKX1651" s="15"/>
      <c r="NKY1651" s="15"/>
      <c r="NKZ1651" s="15"/>
      <c r="NLA1651" s="15"/>
      <c r="NLB1651" s="15"/>
      <c r="NLC1651" s="15"/>
      <c r="NLD1651" s="15"/>
      <c r="NLE1651" s="15"/>
      <c r="NLF1651" s="15"/>
      <c r="NLG1651" s="15"/>
      <c r="NLH1651" s="15"/>
      <c r="NLI1651" s="15"/>
      <c r="NLJ1651" s="15"/>
      <c r="NLK1651" s="15"/>
      <c r="NLL1651" s="15"/>
      <c r="NLM1651" s="15"/>
      <c r="NLN1651" s="15"/>
      <c r="NLO1651" s="15"/>
      <c r="NLP1651" s="15"/>
      <c r="NLQ1651" s="15"/>
      <c r="NLR1651" s="15"/>
      <c r="NLS1651" s="15"/>
      <c r="NLT1651" s="15"/>
      <c r="NLU1651" s="15"/>
      <c r="NLV1651" s="15"/>
      <c r="NLW1651" s="15"/>
      <c r="NLX1651" s="15"/>
      <c r="NLY1651" s="15"/>
      <c r="NLZ1651" s="15"/>
      <c r="NMA1651" s="15"/>
      <c r="NMB1651" s="15"/>
      <c r="NMC1651" s="15"/>
      <c r="NMD1651" s="15"/>
      <c r="NME1651" s="15"/>
      <c r="NMF1651" s="15"/>
      <c r="NMG1651" s="15"/>
      <c r="NMH1651" s="15"/>
      <c r="NMI1651" s="15"/>
      <c r="NMJ1651" s="15"/>
      <c r="NMK1651" s="15"/>
      <c r="NML1651" s="15"/>
      <c r="NMM1651" s="15"/>
      <c r="NMN1651" s="15"/>
      <c r="NMO1651" s="15"/>
      <c r="NMP1651" s="15"/>
      <c r="NMQ1651" s="15"/>
      <c r="NMR1651" s="15"/>
      <c r="NMS1651" s="15"/>
      <c r="NMT1651" s="15"/>
      <c r="NMU1651" s="15"/>
      <c r="NMV1651" s="15"/>
      <c r="NMW1651" s="15"/>
      <c r="NMX1651" s="15"/>
      <c r="NMY1651" s="15"/>
      <c r="NMZ1651" s="15"/>
      <c r="NNA1651" s="15"/>
      <c r="NNB1651" s="15"/>
      <c r="NNC1651" s="15"/>
      <c r="NND1651" s="15"/>
      <c r="NNE1651" s="15"/>
      <c r="NNF1651" s="15"/>
      <c r="NNG1651" s="15"/>
      <c r="NNH1651" s="15"/>
      <c r="NNI1651" s="15"/>
      <c r="NNJ1651" s="15"/>
      <c r="NNK1651" s="15"/>
      <c r="NNL1651" s="15"/>
      <c r="NNM1651" s="15"/>
      <c r="NNN1651" s="15"/>
      <c r="NNO1651" s="15"/>
      <c r="NNP1651" s="15"/>
      <c r="NNQ1651" s="15"/>
      <c r="NNR1651" s="15"/>
      <c r="NNS1651" s="15"/>
      <c r="NNT1651" s="15"/>
      <c r="NNU1651" s="15"/>
      <c r="NNV1651" s="15"/>
      <c r="NNW1651" s="15"/>
      <c r="NNX1651" s="15"/>
      <c r="NNY1651" s="15"/>
      <c r="NNZ1651" s="15"/>
      <c r="NOA1651" s="15"/>
      <c r="NOB1651" s="15"/>
      <c r="NOC1651" s="15"/>
      <c r="NOD1651" s="15"/>
      <c r="NOE1651" s="15"/>
      <c r="NOF1651" s="15"/>
      <c r="NOG1651" s="15"/>
      <c r="NOH1651" s="15"/>
      <c r="NOI1651" s="15"/>
      <c r="NOJ1651" s="15"/>
      <c r="NOK1651" s="15"/>
      <c r="NOL1651" s="15"/>
      <c r="NOM1651" s="15"/>
      <c r="NON1651" s="15"/>
      <c r="NOO1651" s="15"/>
      <c r="NOP1651" s="15"/>
      <c r="NOQ1651" s="15"/>
      <c r="NOR1651" s="15"/>
      <c r="NOS1651" s="15"/>
      <c r="NOT1651" s="15"/>
      <c r="NOU1651" s="15"/>
      <c r="NOV1651" s="15"/>
      <c r="NOW1651" s="15"/>
      <c r="NOX1651" s="15"/>
      <c r="NOY1651" s="15"/>
      <c r="NOZ1651" s="15"/>
      <c r="NPA1651" s="15"/>
      <c r="NPB1651" s="15"/>
      <c r="NPC1651" s="15"/>
      <c r="NPD1651" s="15"/>
      <c r="NPE1651" s="15"/>
      <c r="NPF1651" s="15"/>
      <c r="NPG1651" s="15"/>
      <c r="NPH1651" s="15"/>
      <c r="NPI1651" s="15"/>
      <c r="NPJ1651" s="15"/>
      <c r="NPK1651" s="15"/>
      <c r="NPL1651" s="15"/>
      <c r="NPM1651" s="15"/>
      <c r="NPN1651" s="15"/>
      <c r="NPO1651" s="15"/>
      <c r="NPP1651" s="15"/>
      <c r="NPQ1651" s="15"/>
      <c r="NPR1651" s="15"/>
      <c r="NPS1651" s="15"/>
      <c r="NPT1651" s="15"/>
      <c r="NPU1651" s="15"/>
      <c r="NPV1651" s="15"/>
      <c r="NPW1651" s="15"/>
      <c r="NPX1651" s="15"/>
      <c r="NPY1651" s="15"/>
      <c r="NPZ1651" s="15"/>
      <c r="NQA1651" s="15"/>
      <c r="NQB1651" s="15"/>
      <c r="NQC1651" s="15"/>
      <c r="NQD1651" s="15"/>
      <c r="NQE1651" s="15"/>
      <c r="NQF1651" s="15"/>
      <c r="NQG1651" s="15"/>
      <c r="NQH1651" s="15"/>
      <c r="NQI1651" s="15"/>
      <c r="NQJ1651" s="15"/>
      <c r="NQK1651" s="15"/>
      <c r="NQL1651" s="15"/>
      <c r="NQM1651" s="15"/>
      <c r="NQN1651" s="15"/>
      <c r="NQO1651" s="15"/>
      <c r="NQP1651" s="15"/>
      <c r="NQQ1651" s="15"/>
      <c r="NQR1651" s="15"/>
      <c r="NQS1651" s="15"/>
      <c r="NQT1651" s="15"/>
      <c r="NQU1651" s="15"/>
      <c r="NQV1651" s="15"/>
      <c r="NQW1651" s="15"/>
      <c r="NQX1651" s="15"/>
      <c r="NQY1651" s="15"/>
      <c r="NQZ1651" s="15"/>
      <c r="NRA1651" s="15"/>
      <c r="NRB1651" s="15"/>
      <c r="NRC1651" s="15"/>
      <c r="NRD1651" s="15"/>
      <c r="NRE1651" s="15"/>
      <c r="NRF1651" s="15"/>
      <c r="NRG1651" s="15"/>
      <c r="NRH1651" s="15"/>
      <c r="NRI1651" s="15"/>
      <c r="NRJ1651" s="15"/>
      <c r="NRK1651" s="15"/>
      <c r="NRL1651" s="15"/>
      <c r="NRM1651" s="15"/>
      <c r="NRN1651" s="15"/>
      <c r="NRO1651" s="15"/>
      <c r="NRP1651" s="15"/>
      <c r="NRQ1651" s="15"/>
      <c r="NRR1651" s="15"/>
      <c r="NRS1651" s="15"/>
      <c r="NRT1651" s="15"/>
      <c r="NRU1651" s="15"/>
      <c r="NRV1651" s="15"/>
      <c r="NRW1651" s="15"/>
      <c r="NRX1651" s="15"/>
      <c r="NRY1651" s="15"/>
      <c r="NRZ1651" s="15"/>
      <c r="NSA1651" s="15"/>
      <c r="NSB1651" s="15"/>
      <c r="NSC1651" s="15"/>
      <c r="NSD1651" s="15"/>
      <c r="NSE1651" s="15"/>
      <c r="NSF1651" s="15"/>
      <c r="NSG1651" s="15"/>
      <c r="NSH1651" s="15"/>
      <c r="NSI1651" s="15"/>
      <c r="NSJ1651" s="15"/>
      <c r="NSK1651" s="15"/>
      <c r="NSL1651" s="15"/>
      <c r="NSM1651" s="15"/>
      <c r="NSN1651" s="15"/>
      <c r="NSO1651" s="15"/>
      <c r="NSP1651" s="15"/>
      <c r="NSQ1651" s="15"/>
      <c r="NSR1651" s="15"/>
      <c r="NSS1651" s="15"/>
      <c r="NST1651" s="15"/>
      <c r="NSU1651" s="15"/>
      <c r="NSV1651" s="15"/>
      <c r="NSW1651" s="15"/>
      <c r="NSX1651" s="15"/>
      <c r="NSY1651" s="15"/>
      <c r="NSZ1651" s="15"/>
      <c r="NTA1651" s="15"/>
      <c r="NTB1651" s="15"/>
      <c r="NTC1651" s="15"/>
      <c r="NTD1651" s="15"/>
      <c r="NTE1651" s="15"/>
      <c r="NTF1651" s="15"/>
      <c r="NTG1651" s="15"/>
      <c r="NTH1651" s="15"/>
      <c r="NTI1651" s="15"/>
      <c r="NTJ1651" s="15"/>
      <c r="NTK1651" s="15"/>
      <c r="NTL1651" s="15"/>
      <c r="NTM1651" s="15"/>
      <c r="NTN1651" s="15"/>
      <c r="NTO1651" s="15"/>
      <c r="NTP1651" s="15"/>
      <c r="NTQ1651" s="15"/>
      <c r="NTR1651" s="15"/>
      <c r="NTS1651" s="15"/>
      <c r="NTT1651" s="15"/>
      <c r="NTU1651" s="15"/>
      <c r="NTV1651" s="15"/>
      <c r="NTW1651" s="15"/>
      <c r="NTX1651" s="15"/>
      <c r="NTY1651" s="15"/>
      <c r="NTZ1651" s="15"/>
      <c r="NUA1651" s="15"/>
      <c r="NUB1651" s="15"/>
      <c r="NUC1651" s="15"/>
      <c r="NUD1651" s="15"/>
      <c r="NUE1651" s="15"/>
      <c r="NUF1651" s="15"/>
      <c r="NUG1651" s="15"/>
      <c r="NUH1651" s="15"/>
      <c r="NUI1651" s="15"/>
      <c r="NUJ1651" s="15"/>
      <c r="NUK1651" s="15"/>
      <c r="NUL1651" s="15"/>
      <c r="NUM1651" s="15"/>
      <c r="NUN1651" s="15"/>
      <c r="NUO1651" s="15"/>
      <c r="NUP1651" s="15"/>
      <c r="NUQ1651" s="15"/>
      <c r="NUR1651" s="15"/>
      <c r="NUS1651" s="15"/>
      <c r="NUT1651" s="15"/>
      <c r="NUU1651" s="15"/>
      <c r="NUV1651" s="15"/>
      <c r="NUW1651" s="15"/>
      <c r="NUX1651" s="15"/>
      <c r="NUY1651" s="15"/>
      <c r="NUZ1651" s="15"/>
      <c r="NVA1651" s="15"/>
      <c r="NVB1651" s="15"/>
      <c r="NVC1651" s="15"/>
      <c r="NVD1651" s="15"/>
      <c r="NVE1651" s="15"/>
      <c r="NVF1651" s="15"/>
      <c r="NVG1651" s="15"/>
      <c r="NVH1651" s="15"/>
      <c r="NVI1651" s="15"/>
      <c r="NVJ1651" s="15"/>
      <c r="NVK1651" s="15"/>
      <c r="NVL1651" s="15"/>
      <c r="NVM1651" s="15"/>
      <c r="NVN1651" s="15"/>
      <c r="NVO1651" s="15"/>
      <c r="NVP1651" s="15"/>
      <c r="NVQ1651" s="15"/>
      <c r="NVR1651" s="15"/>
      <c r="NVS1651" s="15"/>
      <c r="NVT1651" s="15"/>
      <c r="NVU1651" s="15"/>
      <c r="NVV1651" s="15"/>
      <c r="NVW1651" s="15"/>
      <c r="NVX1651" s="15"/>
      <c r="NVY1651" s="15"/>
      <c r="NVZ1651" s="15"/>
      <c r="NWA1651" s="15"/>
      <c r="NWB1651" s="15"/>
      <c r="NWC1651" s="15"/>
      <c r="NWD1651" s="15"/>
      <c r="NWE1651" s="15"/>
      <c r="NWF1651" s="15"/>
      <c r="NWG1651" s="15"/>
      <c r="NWH1651" s="15"/>
      <c r="NWI1651" s="15"/>
      <c r="NWJ1651" s="15"/>
      <c r="NWK1651" s="15"/>
      <c r="NWL1651" s="15"/>
      <c r="NWM1651" s="15"/>
      <c r="NWN1651" s="15"/>
      <c r="NWO1651" s="15"/>
      <c r="NWP1651" s="15"/>
      <c r="NWQ1651" s="15"/>
      <c r="NWR1651" s="15"/>
      <c r="NWS1651" s="15"/>
      <c r="NWT1651" s="15"/>
      <c r="NWU1651" s="15"/>
      <c r="NWV1651" s="15"/>
      <c r="NWW1651" s="15"/>
      <c r="NWX1651" s="15"/>
      <c r="NWY1651" s="15"/>
      <c r="NWZ1651" s="15"/>
      <c r="NXA1651" s="15"/>
      <c r="NXB1651" s="15"/>
      <c r="NXC1651" s="15"/>
      <c r="NXD1651" s="15"/>
      <c r="NXE1651" s="15"/>
      <c r="NXF1651" s="15"/>
      <c r="NXG1651" s="15"/>
      <c r="NXH1651" s="15"/>
      <c r="NXI1651" s="15"/>
      <c r="NXJ1651" s="15"/>
      <c r="NXK1651" s="15"/>
      <c r="NXL1651" s="15"/>
      <c r="NXM1651" s="15"/>
      <c r="NXN1651" s="15"/>
      <c r="NXO1651" s="15"/>
      <c r="NXP1651" s="15"/>
      <c r="NXQ1651" s="15"/>
      <c r="NXR1651" s="15"/>
      <c r="NXS1651" s="15"/>
      <c r="NXT1651" s="15"/>
      <c r="NXU1651" s="15"/>
      <c r="NXV1651" s="15"/>
      <c r="NXW1651" s="15"/>
      <c r="NXX1651" s="15"/>
      <c r="NXY1651" s="15"/>
      <c r="NXZ1651" s="15"/>
      <c r="NYA1651" s="15"/>
      <c r="NYB1651" s="15"/>
      <c r="NYC1651" s="15"/>
      <c r="NYD1651" s="15"/>
      <c r="NYE1651" s="15"/>
      <c r="NYF1651" s="15"/>
      <c r="NYG1651" s="15"/>
      <c r="NYH1651" s="15"/>
      <c r="NYI1651" s="15"/>
      <c r="NYJ1651" s="15"/>
      <c r="NYK1651" s="15"/>
      <c r="NYL1651" s="15"/>
      <c r="NYM1651" s="15"/>
      <c r="NYN1651" s="15"/>
      <c r="NYO1651" s="15"/>
      <c r="NYP1651" s="15"/>
      <c r="NYQ1651" s="15"/>
      <c r="NYR1651" s="15"/>
      <c r="NYS1651" s="15"/>
      <c r="NYT1651" s="15"/>
      <c r="NYU1651" s="15"/>
      <c r="NYV1651" s="15"/>
      <c r="NYW1651" s="15"/>
      <c r="NYX1651" s="15"/>
      <c r="NYY1651" s="15"/>
      <c r="NYZ1651" s="15"/>
      <c r="NZA1651" s="15"/>
      <c r="NZB1651" s="15"/>
      <c r="NZC1651" s="15"/>
      <c r="NZD1651" s="15"/>
      <c r="NZE1651" s="15"/>
      <c r="NZF1651" s="15"/>
      <c r="NZG1651" s="15"/>
      <c r="NZH1651" s="15"/>
      <c r="NZI1651" s="15"/>
      <c r="NZJ1651" s="15"/>
      <c r="NZK1651" s="15"/>
      <c r="NZL1651" s="15"/>
      <c r="NZM1651" s="15"/>
      <c r="NZN1651" s="15"/>
      <c r="NZO1651" s="15"/>
      <c r="NZP1651" s="15"/>
      <c r="NZQ1651" s="15"/>
      <c r="NZR1651" s="15"/>
      <c r="NZS1651" s="15"/>
      <c r="NZT1651" s="15"/>
      <c r="NZU1651" s="15"/>
      <c r="NZV1651" s="15"/>
      <c r="NZW1651" s="15"/>
      <c r="NZX1651" s="15"/>
      <c r="NZY1651" s="15"/>
      <c r="NZZ1651" s="15"/>
      <c r="OAA1651" s="15"/>
      <c r="OAB1651" s="15"/>
      <c r="OAC1651" s="15"/>
      <c r="OAD1651" s="15"/>
      <c r="OAE1651" s="15"/>
      <c r="OAF1651" s="15"/>
      <c r="OAG1651" s="15"/>
      <c r="OAH1651" s="15"/>
      <c r="OAI1651" s="15"/>
      <c r="OAJ1651" s="15"/>
      <c r="OAK1651" s="15"/>
      <c r="OAL1651" s="15"/>
      <c r="OAM1651" s="15"/>
      <c r="OAN1651" s="15"/>
      <c r="OAO1651" s="15"/>
      <c r="OAP1651" s="15"/>
      <c r="OAQ1651" s="15"/>
      <c r="OAR1651" s="15"/>
      <c r="OAS1651" s="15"/>
      <c r="OAT1651" s="15"/>
      <c r="OAU1651" s="15"/>
      <c r="OAV1651" s="15"/>
      <c r="OAW1651" s="15"/>
      <c r="OAX1651" s="15"/>
      <c r="OAY1651" s="15"/>
      <c r="OAZ1651" s="15"/>
      <c r="OBA1651" s="15"/>
      <c r="OBB1651" s="15"/>
      <c r="OBC1651" s="15"/>
      <c r="OBD1651" s="15"/>
      <c r="OBE1651" s="15"/>
      <c r="OBF1651" s="15"/>
      <c r="OBG1651" s="15"/>
      <c r="OBH1651" s="15"/>
      <c r="OBI1651" s="15"/>
      <c r="OBJ1651" s="15"/>
      <c r="OBK1651" s="15"/>
      <c r="OBL1651" s="15"/>
      <c r="OBM1651" s="15"/>
      <c r="OBN1651" s="15"/>
      <c r="OBO1651" s="15"/>
      <c r="OBP1651" s="15"/>
      <c r="OBQ1651" s="15"/>
      <c r="OBR1651" s="15"/>
      <c r="OBS1651" s="15"/>
      <c r="OBT1651" s="15"/>
      <c r="OBU1651" s="15"/>
      <c r="OBV1651" s="15"/>
      <c r="OBW1651" s="15"/>
      <c r="OBX1651" s="15"/>
      <c r="OBY1651" s="15"/>
      <c r="OBZ1651" s="15"/>
      <c r="OCA1651" s="15"/>
      <c r="OCB1651" s="15"/>
      <c r="OCC1651" s="15"/>
      <c r="OCD1651" s="15"/>
      <c r="OCE1651" s="15"/>
      <c r="OCF1651" s="15"/>
      <c r="OCG1651" s="15"/>
      <c r="OCH1651" s="15"/>
      <c r="OCI1651" s="15"/>
      <c r="OCJ1651" s="15"/>
      <c r="OCK1651" s="15"/>
      <c r="OCL1651" s="15"/>
      <c r="OCM1651" s="15"/>
      <c r="OCN1651" s="15"/>
      <c r="OCO1651" s="15"/>
      <c r="OCP1651" s="15"/>
      <c r="OCQ1651" s="15"/>
      <c r="OCR1651" s="15"/>
      <c r="OCS1651" s="15"/>
      <c r="OCT1651" s="15"/>
      <c r="OCU1651" s="15"/>
      <c r="OCV1651" s="15"/>
      <c r="OCW1651" s="15"/>
      <c r="OCX1651" s="15"/>
      <c r="OCY1651" s="15"/>
      <c r="OCZ1651" s="15"/>
      <c r="ODA1651" s="15"/>
      <c r="ODB1651" s="15"/>
      <c r="ODC1651" s="15"/>
      <c r="ODD1651" s="15"/>
      <c r="ODE1651" s="15"/>
      <c r="ODF1651" s="15"/>
      <c r="ODG1651" s="15"/>
      <c r="ODH1651" s="15"/>
      <c r="ODI1651" s="15"/>
      <c r="ODJ1651" s="15"/>
      <c r="ODK1651" s="15"/>
      <c r="ODL1651" s="15"/>
      <c r="ODM1651" s="15"/>
      <c r="ODN1651" s="15"/>
      <c r="ODO1651" s="15"/>
      <c r="ODP1651" s="15"/>
      <c r="ODQ1651" s="15"/>
      <c r="ODR1651" s="15"/>
      <c r="ODS1651" s="15"/>
      <c r="ODT1651" s="15"/>
      <c r="ODU1651" s="15"/>
      <c r="ODV1651" s="15"/>
      <c r="ODW1651" s="15"/>
      <c r="ODX1651" s="15"/>
      <c r="ODY1651" s="15"/>
      <c r="ODZ1651" s="15"/>
      <c r="OEA1651" s="15"/>
      <c r="OEB1651" s="15"/>
      <c r="OEC1651" s="15"/>
      <c r="OED1651" s="15"/>
      <c r="OEE1651" s="15"/>
      <c r="OEF1651" s="15"/>
      <c r="OEG1651" s="15"/>
      <c r="OEH1651" s="15"/>
      <c r="OEI1651" s="15"/>
      <c r="OEJ1651" s="15"/>
      <c r="OEK1651" s="15"/>
      <c r="OEL1651" s="15"/>
      <c r="OEM1651" s="15"/>
      <c r="OEN1651" s="15"/>
      <c r="OEO1651" s="15"/>
      <c r="OEP1651" s="15"/>
      <c r="OEQ1651" s="15"/>
      <c r="OER1651" s="15"/>
      <c r="OES1651" s="15"/>
      <c r="OET1651" s="15"/>
      <c r="OEU1651" s="15"/>
      <c r="OEV1651" s="15"/>
      <c r="OEW1651" s="15"/>
      <c r="OEX1651" s="15"/>
      <c r="OEY1651" s="15"/>
      <c r="OEZ1651" s="15"/>
      <c r="OFA1651" s="15"/>
      <c r="OFB1651" s="15"/>
      <c r="OFC1651" s="15"/>
      <c r="OFD1651" s="15"/>
      <c r="OFE1651" s="15"/>
      <c r="OFF1651" s="15"/>
      <c r="OFG1651" s="15"/>
      <c r="OFH1651" s="15"/>
      <c r="OFI1651" s="15"/>
      <c r="OFJ1651" s="15"/>
      <c r="OFK1651" s="15"/>
      <c r="OFL1651" s="15"/>
      <c r="OFM1651" s="15"/>
      <c r="OFN1651" s="15"/>
      <c r="OFO1651" s="15"/>
      <c r="OFP1651" s="15"/>
      <c r="OFQ1651" s="15"/>
      <c r="OFR1651" s="15"/>
      <c r="OFS1651" s="15"/>
      <c r="OFT1651" s="15"/>
      <c r="OFU1651" s="15"/>
      <c r="OFV1651" s="15"/>
      <c r="OFW1651" s="15"/>
      <c r="OFX1651" s="15"/>
      <c r="OFY1651" s="15"/>
      <c r="OFZ1651" s="15"/>
      <c r="OGA1651" s="15"/>
      <c r="OGB1651" s="15"/>
      <c r="OGC1651" s="15"/>
      <c r="OGD1651" s="15"/>
      <c r="OGE1651" s="15"/>
      <c r="OGF1651" s="15"/>
      <c r="OGG1651" s="15"/>
      <c r="OGH1651" s="15"/>
      <c r="OGI1651" s="15"/>
      <c r="OGJ1651" s="15"/>
      <c r="OGK1651" s="15"/>
      <c r="OGL1651" s="15"/>
      <c r="OGM1651" s="15"/>
      <c r="OGN1651" s="15"/>
      <c r="OGO1651" s="15"/>
      <c r="OGP1651" s="15"/>
      <c r="OGQ1651" s="15"/>
      <c r="OGR1651" s="15"/>
      <c r="OGS1651" s="15"/>
      <c r="OGT1651" s="15"/>
      <c r="OGU1651" s="15"/>
      <c r="OGV1651" s="15"/>
      <c r="OGW1651" s="15"/>
      <c r="OGX1651" s="15"/>
      <c r="OGY1651" s="15"/>
      <c r="OGZ1651" s="15"/>
      <c r="OHA1651" s="15"/>
      <c r="OHB1651" s="15"/>
      <c r="OHC1651" s="15"/>
      <c r="OHD1651" s="15"/>
      <c r="OHE1651" s="15"/>
      <c r="OHF1651" s="15"/>
      <c r="OHG1651" s="15"/>
      <c r="OHH1651" s="15"/>
      <c r="OHI1651" s="15"/>
      <c r="OHJ1651" s="15"/>
      <c r="OHK1651" s="15"/>
      <c r="OHL1651" s="15"/>
      <c r="OHM1651" s="15"/>
      <c r="OHN1651" s="15"/>
      <c r="OHO1651" s="15"/>
      <c r="OHP1651" s="15"/>
      <c r="OHQ1651" s="15"/>
      <c r="OHR1651" s="15"/>
      <c r="OHS1651" s="15"/>
      <c r="OHT1651" s="15"/>
      <c r="OHU1651" s="15"/>
      <c r="OHV1651" s="15"/>
      <c r="OHW1651" s="15"/>
      <c r="OHX1651" s="15"/>
      <c r="OHY1651" s="15"/>
      <c r="OHZ1651" s="15"/>
      <c r="OIA1651" s="15"/>
      <c r="OIB1651" s="15"/>
      <c r="OIC1651" s="15"/>
      <c r="OID1651" s="15"/>
      <c r="OIE1651" s="15"/>
      <c r="OIF1651" s="15"/>
      <c r="OIG1651" s="15"/>
      <c r="OIH1651" s="15"/>
      <c r="OII1651" s="15"/>
      <c r="OIJ1651" s="15"/>
      <c r="OIK1651" s="15"/>
      <c r="OIL1651" s="15"/>
      <c r="OIM1651" s="15"/>
      <c r="OIN1651" s="15"/>
      <c r="OIO1651" s="15"/>
      <c r="OIP1651" s="15"/>
      <c r="OIQ1651" s="15"/>
      <c r="OIR1651" s="15"/>
      <c r="OIS1651" s="15"/>
      <c r="OIT1651" s="15"/>
      <c r="OIU1651" s="15"/>
      <c r="OIV1651" s="15"/>
      <c r="OIW1651" s="15"/>
      <c r="OIX1651" s="15"/>
      <c r="OIY1651" s="15"/>
      <c r="OIZ1651" s="15"/>
      <c r="OJA1651" s="15"/>
      <c r="OJB1651" s="15"/>
      <c r="OJC1651" s="15"/>
      <c r="OJD1651" s="15"/>
      <c r="OJE1651" s="15"/>
      <c r="OJF1651" s="15"/>
      <c r="OJG1651" s="15"/>
      <c r="OJH1651" s="15"/>
      <c r="OJI1651" s="15"/>
      <c r="OJJ1651" s="15"/>
      <c r="OJK1651" s="15"/>
      <c r="OJL1651" s="15"/>
      <c r="OJM1651" s="15"/>
      <c r="OJN1651" s="15"/>
      <c r="OJO1651" s="15"/>
      <c r="OJP1651" s="15"/>
      <c r="OJQ1651" s="15"/>
      <c r="OJR1651" s="15"/>
      <c r="OJS1651" s="15"/>
      <c r="OJT1651" s="15"/>
      <c r="OJU1651" s="15"/>
      <c r="OJV1651" s="15"/>
      <c r="OJW1651" s="15"/>
      <c r="OJX1651" s="15"/>
      <c r="OJY1651" s="15"/>
      <c r="OJZ1651" s="15"/>
      <c r="OKA1651" s="15"/>
      <c r="OKB1651" s="15"/>
      <c r="OKC1651" s="15"/>
      <c r="OKD1651" s="15"/>
      <c r="OKE1651" s="15"/>
      <c r="OKF1651" s="15"/>
      <c r="OKG1651" s="15"/>
      <c r="OKH1651" s="15"/>
      <c r="OKI1651" s="15"/>
      <c r="OKJ1651" s="15"/>
      <c r="OKK1651" s="15"/>
      <c r="OKL1651" s="15"/>
      <c r="OKM1651" s="15"/>
      <c r="OKN1651" s="15"/>
      <c r="OKO1651" s="15"/>
      <c r="OKP1651" s="15"/>
      <c r="OKQ1651" s="15"/>
      <c r="OKR1651" s="15"/>
      <c r="OKS1651" s="15"/>
      <c r="OKT1651" s="15"/>
      <c r="OKU1651" s="15"/>
      <c r="OKV1651" s="15"/>
      <c r="OKW1651" s="15"/>
      <c r="OKX1651" s="15"/>
      <c r="OKY1651" s="15"/>
      <c r="OKZ1651" s="15"/>
      <c r="OLA1651" s="15"/>
      <c r="OLB1651" s="15"/>
      <c r="OLC1651" s="15"/>
      <c r="OLD1651" s="15"/>
      <c r="OLE1651" s="15"/>
      <c r="OLF1651" s="15"/>
      <c r="OLG1651" s="15"/>
      <c r="OLH1651" s="15"/>
      <c r="OLI1651" s="15"/>
      <c r="OLJ1651" s="15"/>
      <c r="OLK1651" s="15"/>
      <c r="OLL1651" s="15"/>
      <c r="OLM1651" s="15"/>
      <c r="OLN1651" s="15"/>
      <c r="OLO1651" s="15"/>
      <c r="OLP1651" s="15"/>
      <c r="OLQ1651" s="15"/>
      <c r="OLR1651" s="15"/>
      <c r="OLS1651" s="15"/>
      <c r="OLT1651" s="15"/>
      <c r="OLU1651" s="15"/>
      <c r="OLV1651" s="15"/>
      <c r="OLW1651" s="15"/>
      <c r="OLX1651" s="15"/>
      <c r="OLY1651" s="15"/>
      <c r="OLZ1651" s="15"/>
      <c r="OMA1651" s="15"/>
      <c r="OMB1651" s="15"/>
      <c r="OMC1651" s="15"/>
      <c r="OMD1651" s="15"/>
      <c r="OME1651" s="15"/>
      <c r="OMF1651" s="15"/>
      <c r="OMG1651" s="15"/>
      <c r="OMH1651" s="15"/>
      <c r="OMI1651" s="15"/>
      <c r="OMJ1651" s="15"/>
      <c r="OMK1651" s="15"/>
      <c r="OML1651" s="15"/>
      <c r="OMM1651" s="15"/>
      <c r="OMN1651" s="15"/>
      <c r="OMO1651" s="15"/>
      <c r="OMP1651" s="15"/>
      <c r="OMQ1651" s="15"/>
      <c r="OMR1651" s="15"/>
      <c r="OMS1651" s="15"/>
      <c r="OMT1651" s="15"/>
      <c r="OMU1651" s="15"/>
      <c r="OMV1651" s="15"/>
      <c r="OMW1651" s="15"/>
      <c r="OMX1651" s="15"/>
      <c r="OMY1651" s="15"/>
      <c r="OMZ1651" s="15"/>
      <c r="ONA1651" s="15"/>
      <c r="ONB1651" s="15"/>
      <c r="ONC1651" s="15"/>
      <c r="OND1651" s="15"/>
      <c r="ONE1651" s="15"/>
      <c r="ONF1651" s="15"/>
      <c r="ONG1651" s="15"/>
      <c r="ONH1651" s="15"/>
      <c r="ONI1651" s="15"/>
      <c r="ONJ1651" s="15"/>
      <c r="ONK1651" s="15"/>
      <c r="ONL1651" s="15"/>
      <c r="ONM1651" s="15"/>
      <c r="ONN1651" s="15"/>
      <c r="ONO1651" s="15"/>
      <c r="ONP1651" s="15"/>
      <c r="ONQ1651" s="15"/>
      <c r="ONR1651" s="15"/>
      <c r="ONS1651" s="15"/>
      <c r="ONT1651" s="15"/>
      <c r="ONU1651" s="15"/>
      <c r="ONV1651" s="15"/>
      <c r="ONW1651" s="15"/>
      <c r="ONX1651" s="15"/>
      <c r="ONY1651" s="15"/>
      <c r="ONZ1651" s="15"/>
      <c r="OOA1651" s="15"/>
      <c r="OOB1651" s="15"/>
      <c r="OOC1651" s="15"/>
      <c r="OOD1651" s="15"/>
      <c r="OOE1651" s="15"/>
      <c r="OOF1651" s="15"/>
      <c r="OOG1651" s="15"/>
      <c r="OOH1651" s="15"/>
      <c r="OOI1651" s="15"/>
      <c r="OOJ1651" s="15"/>
      <c r="OOK1651" s="15"/>
      <c r="OOL1651" s="15"/>
      <c r="OOM1651" s="15"/>
      <c r="OON1651" s="15"/>
      <c r="OOO1651" s="15"/>
      <c r="OOP1651" s="15"/>
      <c r="OOQ1651" s="15"/>
      <c r="OOR1651" s="15"/>
      <c r="OOS1651" s="15"/>
      <c r="OOT1651" s="15"/>
      <c r="OOU1651" s="15"/>
      <c r="OOV1651" s="15"/>
      <c r="OOW1651" s="15"/>
      <c r="OOX1651" s="15"/>
      <c r="OOY1651" s="15"/>
      <c r="OOZ1651" s="15"/>
      <c r="OPA1651" s="15"/>
      <c r="OPB1651" s="15"/>
      <c r="OPC1651" s="15"/>
      <c r="OPD1651" s="15"/>
      <c r="OPE1651" s="15"/>
      <c r="OPF1651" s="15"/>
      <c r="OPG1651" s="15"/>
      <c r="OPH1651" s="15"/>
      <c r="OPI1651" s="15"/>
      <c r="OPJ1651" s="15"/>
      <c r="OPK1651" s="15"/>
      <c r="OPL1651" s="15"/>
      <c r="OPM1651" s="15"/>
      <c r="OPN1651" s="15"/>
      <c r="OPO1651" s="15"/>
      <c r="OPP1651" s="15"/>
      <c r="OPQ1651" s="15"/>
      <c r="OPR1651" s="15"/>
      <c r="OPS1651" s="15"/>
      <c r="OPT1651" s="15"/>
      <c r="OPU1651" s="15"/>
      <c r="OPV1651" s="15"/>
      <c r="OPW1651" s="15"/>
      <c r="OPX1651" s="15"/>
      <c r="OPY1651" s="15"/>
      <c r="OPZ1651" s="15"/>
      <c r="OQA1651" s="15"/>
      <c r="OQB1651" s="15"/>
      <c r="OQC1651" s="15"/>
      <c r="OQD1651" s="15"/>
      <c r="OQE1651" s="15"/>
      <c r="OQF1651" s="15"/>
      <c r="OQG1651" s="15"/>
      <c r="OQH1651" s="15"/>
      <c r="OQI1651" s="15"/>
      <c r="OQJ1651" s="15"/>
      <c r="OQK1651" s="15"/>
      <c r="OQL1651" s="15"/>
      <c r="OQM1651" s="15"/>
      <c r="OQN1651" s="15"/>
      <c r="OQO1651" s="15"/>
      <c r="OQP1651" s="15"/>
      <c r="OQQ1651" s="15"/>
      <c r="OQR1651" s="15"/>
      <c r="OQS1651" s="15"/>
      <c r="OQT1651" s="15"/>
      <c r="OQU1651" s="15"/>
      <c r="OQV1651" s="15"/>
      <c r="OQW1651" s="15"/>
      <c r="OQX1651" s="15"/>
      <c r="OQY1651" s="15"/>
      <c r="OQZ1651" s="15"/>
      <c r="ORA1651" s="15"/>
      <c r="ORB1651" s="15"/>
      <c r="ORC1651" s="15"/>
      <c r="ORD1651" s="15"/>
      <c r="ORE1651" s="15"/>
      <c r="ORF1651" s="15"/>
      <c r="ORG1651" s="15"/>
      <c r="ORH1651" s="15"/>
      <c r="ORI1651" s="15"/>
      <c r="ORJ1651" s="15"/>
      <c r="ORK1651" s="15"/>
      <c r="ORL1651" s="15"/>
      <c r="ORM1651" s="15"/>
      <c r="ORN1651" s="15"/>
      <c r="ORO1651" s="15"/>
      <c r="ORP1651" s="15"/>
      <c r="ORQ1651" s="15"/>
      <c r="ORR1651" s="15"/>
      <c r="ORS1651" s="15"/>
      <c r="ORT1651" s="15"/>
      <c r="ORU1651" s="15"/>
      <c r="ORV1651" s="15"/>
      <c r="ORW1651" s="15"/>
      <c r="ORX1651" s="15"/>
      <c r="ORY1651" s="15"/>
      <c r="ORZ1651" s="15"/>
      <c r="OSA1651" s="15"/>
      <c r="OSB1651" s="15"/>
      <c r="OSC1651" s="15"/>
      <c r="OSD1651" s="15"/>
      <c r="OSE1651" s="15"/>
      <c r="OSF1651" s="15"/>
      <c r="OSG1651" s="15"/>
      <c r="OSH1651" s="15"/>
      <c r="OSI1651" s="15"/>
      <c r="OSJ1651" s="15"/>
      <c r="OSK1651" s="15"/>
      <c r="OSL1651" s="15"/>
      <c r="OSM1651" s="15"/>
      <c r="OSN1651" s="15"/>
      <c r="OSO1651" s="15"/>
      <c r="OSP1651" s="15"/>
      <c r="OSQ1651" s="15"/>
      <c r="OSR1651" s="15"/>
      <c r="OSS1651" s="15"/>
      <c r="OST1651" s="15"/>
      <c r="OSU1651" s="15"/>
      <c r="OSV1651" s="15"/>
      <c r="OSW1651" s="15"/>
      <c r="OSX1651" s="15"/>
      <c r="OSY1651" s="15"/>
      <c r="OSZ1651" s="15"/>
      <c r="OTA1651" s="15"/>
      <c r="OTB1651" s="15"/>
      <c r="OTC1651" s="15"/>
      <c r="OTD1651" s="15"/>
      <c r="OTE1651" s="15"/>
      <c r="OTF1651" s="15"/>
      <c r="OTG1651" s="15"/>
      <c r="OTH1651" s="15"/>
      <c r="OTI1651" s="15"/>
      <c r="OTJ1651" s="15"/>
      <c r="OTK1651" s="15"/>
      <c r="OTL1651" s="15"/>
      <c r="OTM1651" s="15"/>
      <c r="OTN1651" s="15"/>
      <c r="OTO1651" s="15"/>
      <c r="OTP1651" s="15"/>
      <c r="OTQ1651" s="15"/>
      <c r="OTR1651" s="15"/>
      <c r="OTS1651" s="15"/>
      <c r="OTT1651" s="15"/>
      <c r="OTU1651" s="15"/>
      <c r="OTV1651" s="15"/>
      <c r="OTW1651" s="15"/>
      <c r="OTX1651" s="15"/>
      <c r="OTY1651" s="15"/>
      <c r="OTZ1651" s="15"/>
      <c r="OUA1651" s="15"/>
      <c r="OUB1651" s="15"/>
      <c r="OUC1651" s="15"/>
      <c r="OUD1651" s="15"/>
      <c r="OUE1651" s="15"/>
      <c r="OUF1651" s="15"/>
      <c r="OUG1651" s="15"/>
      <c r="OUH1651" s="15"/>
      <c r="OUI1651" s="15"/>
      <c r="OUJ1651" s="15"/>
      <c r="OUK1651" s="15"/>
      <c r="OUL1651" s="15"/>
      <c r="OUM1651" s="15"/>
      <c r="OUN1651" s="15"/>
      <c r="OUO1651" s="15"/>
      <c r="OUP1651" s="15"/>
      <c r="OUQ1651" s="15"/>
      <c r="OUR1651" s="15"/>
      <c r="OUS1651" s="15"/>
      <c r="OUT1651" s="15"/>
      <c r="OUU1651" s="15"/>
      <c r="OUV1651" s="15"/>
      <c r="OUW1651" s="15"/>
      <c r="OUX1651" s="15"/>
      <c r="OUY1651" s="15"/>
      <c r="OUZ1651" s="15"/>
      <c r="OVA1651" s="15"/>
      <c r="OVB1651" s="15"/>
      <c r="OVC1651" s="15"/>
      <c r="OVD1651" s="15"/>
      <c r="OVE1651" s="15"/>
      <c r="OVF1651" s="15"/>
      <c r="OVG1651" s="15"/>
      <c r="OVH1651" s="15"/>
      <c r="OVI1651" s="15"/>
      <c r="OVJ1651" s="15"/>
      <c r="OVK1651" s="15"/>
      <c r="OVL1651" s="15"/>
      <c r="OVM1651" s="15"/>
      <c r="OVN1651" s="15"/>
      <c r="OVO1651" s="15"/>
      <c r="OVP1651" s="15"/>
      <c r="OVQ1651" s="15"/>
      <c r="OVR1651" s="15"/>
      <c r="OVS1651" s="15"/>
      <c r="OVT1651" s="15"/>
      <c r="OVU1651" s="15"/>
      <c r="OVV1651" s="15"/>
      <c r="OVW1651" s="15"/>
      <c r="OVX1651" s="15"/>
      <c r="OVY1651" s="15"/>
      <c r="OVZ1651" s="15"/>
      <c r="OWA1651" s="15"/>
      <c r="OWB1651" s="15"/>
      <c r="OWC1651" s="15"/>
      <c r="OWD1651" s="15"/>
      <c r="OWE1651" s="15"/>
      <c r="OWF1651" s="15"/>
      <c r="OWG1651" s="15"/>
      <c r="OWH1651" s="15"/>
      <c r="OWI1651" s="15"/>
      <c r="OWJ1651" s="15"/>
      <c r="OWK1651" s="15"/>
      <c r="OWL1651" s="15"/>
      <c r="OWM1651" s="15"/>
      <c r="OWN1651" s="15"/>
      <c r="OWO1651" s="15"/>
      <c r="OWP1651" s="15"/>
      <c r="OWQ1651" s="15"/>
      <c r="OWR1651" s="15"/>
      <c r="OWS1651" s="15"/>
      <c r="OWT1651" s="15"/>
      <c r="OWU1651" s="15"/>
      <c r="OWV1651" s="15"/>
      <c r="OWW1651" s="15"/>
      <c r="OWX1651" s="15"/>
      <c r="OWY1651" s="15"/>
      <c r="OWZ1651" s="15"/>
      <c r="OXA1651" s="15"/>
      <c r="OXB1651" s="15"/>
      <c r="OXC1651" s="15"/>
      <c r="OXD1651" s="15"/>
      <c r="OXE1651" s="15"/>
      <c r="OXF1651" s="15"/>
      <c r="OXG1651" s="15"/>
      <c r="OXH1651" s="15"/>
      <c r="OXI1651" s="15"/>
      <c r="OXJ1651" s="15"/>
      <c r="OXK1651" s="15"/>
      <c r="OXL1651" s="15"/>
      <c r="OXM1651" s="15"/>
      <c r="OXN1651" s="15"/>
      <c r="OXO1651" s="15"/>
      <c r="OXP1651" s="15"/>
      <c r="OXQ1651" s="15"/>
      <c r="OXR1651" s="15"/>
      <c r="OXS1651" s="15"/>
      <c r="OXT1651" s="15"/>
      <c r="OXU1651" s="15"/>
      <c r="OXV1651" s="15"/>
      <c r="OXW1651" s="15"/>
      <c r="OXX1651" s="15"/>
      <c r="OXY1651" s="15"/>
      <c r="OXZ1651" s="15"/>
      <c r="OYA1651" s="15"/>
      <c r="OYB1651" s="15"/>
      <c r="OYC1651" s="15"/>
      <c r="OYD1651" s="15"/>
      <c r="OYE1651" s="15"/>
      <c r="OYF1651" s="15"/>
      <c r="OYG1651" s="15"/>
      <c r="OYH1651" s="15"/>
      <c r="OYI1651" s="15"/>
      <c r="OYJ1651" s="15"/>
      <c r="OYK1651" s="15"/>
      <c r="OYL1651" s="15"/>
      <c r="OYM1651" s="15"/>
      <c r="OYN1651" s="15"/>
      <c r="OYO1651" s="15"/>
      <c r="OYP1651" s="15"/>
      <c r="OYQ1651" s="15"/>
      <c r="OYR1651" s="15"/>
      <c r="OYS1651" s="15"/>
      <c r="OYT1651" s="15"/>
      <c r="OYU1651" s="15"/>
      <c r="OYV1651" s="15"/>
      <c r="OYW1651" s="15"/>
      <c r="OYX1651" s="15"/>
      <c r="OYY1651" s="15"/>
      <c r="OYZ1651" s="15"/>
      <c r="OZA1651" s="15"/>
      <c r="OZB1651" s="15"/>
      <c r="OZC1651" s="15"/>
      <c r="OZD1651" s="15"/>
      <c r="OZE1651" s="15"/>
      <c r="OZF1651" s="15"/>
      <c r="OZG1651" s="15"/>
      <c r="OZH1651" s="15"/>
      <c r="OZI1651" s="15"/>
      <c r="OZJ1651" s="15"/>
      <c r="OZK1651" s="15"/>
      <c r="OZL1651" s="15"/>
      <c r="OZM1651" s="15"/>
      <c r="OZN1651" s="15"/>
      <c r="OZO1651" s="15"/>
      <c r="OZP1651" s="15"/>
      <c r="OZQ1651" s="15"/>
      <c r="OZR1651" s="15"/>
      <c r="OZS1651" s="15"/>
      <c r="OZT1651" s="15"/>
      <c r="OZU1651" s="15"/>
      <c r="OZV1651" s="15"/>
      <c r="OZW1651" s="15"/>
      <c r="OZX1651" s="15"/>
      <c r="OZY1651" s="15"/>
      <c r="OZZ1651" s="15"/>
      <c r="PAA1651" s="15"/>
      <c r="PAB1651" s="15"/>
      <c r="PAC1651" s="15"/>
      <c r="PAD1651" s="15"/>
      <c r="PAE1651" s="15"/>
      <c r="PAF1651" s="15"/>
      <c r="PAG1651" s="15"/>
      <c r="PAH1651" s="15"/>
      <c r="PAI1651" s="15"/>
      <c r="PAJ1651" s="15"/>
      <c r="PAK1651" s="15"/>
      <c r="PAL1651" s="15"/>
      <c r="PAM1651" s="15"/>
      <c r="PAN1651" s="15"/>
      <c r="PAO1651" s="15"/>
      <c r="PAP1651" s="15"/>
      <c r="PAQ1651" s="15"/>
      <c r="PAR1651" s="15"/>
      <c r="PAS1651" s="15"/>
      <c r="PAT1651" s="15"/>
      <c r="PAU1651" s="15"/>
      <c r="PAV1651" s="15"/>
      <c r="PAW1651" s="15"/>
      <c r="PAX1651" s="15"/>
      <c r="PAY1651" s="15"/>
      <c r="PAZ1651" s="15"/>
      <c r="PBA1651" s="15"/>
      <c r="PBB1651" s="15"/>
      <c r="PBC1651" s="15"/>
      <c r="PBD1651" s="15"/>
      <c r="PBE1651" s="15"/>
      <c r="PBF1651" s="15"/>
      <c r="PBG1651" s="15"/>
      <c r="PBH1651" s="15"/>
      <c r="PBI1651" s="15"/>
      <c r="PBJ1651" s="15"/>
      <c r="PBK1651" s="15"/>
      <c r="PBL1651" s="15"/>
      <c r="PBM1651" s="15"/>
      <c r="PBN1651" s="15"/>
      <c r="PBO1651" s="15"/>
      <c r="PBP1651" s="15"/>
      <c r="PBQ1651" s="15"/>
      <c r="PBR1651" s="15"/>
      <c r="PBS1651" s="15"/>
      <c r="PBT1651" s="15"/>
      <c r="PBU1651" s="15"/>
      <c r="PBV1651" s="15"/>
      <c r="PBW1651" s="15"/>
      <c r="PBX1651" s="15"/>
      <c r="PBY1651" s="15"/>
      <c r="PBZ1651" s="15"/>
      <c r="PCA1651" s="15"/>
      <c r="PCB1651" s="15"/>
      <c r="PCC1651" s="15"/>
      <c r="PCD1651" s="15"/>
      <c r="PCE1651" s="15"/>
      <c r="PCF1651" s="15"/>
      <c r="PCG1651" s="15"/>
      <c r="PCH1651" s="15"/>
      <c r="PCI1651" s="15"/>
      <c r="PCJ1651" s="15"/>
      <c r="PCK1651" s="15"/>
      <c r="PCL1651" s="15"/>
      <c r="PCM1651" s="15"/>
      <c r="PCN1651" s="15"/>
      <c r="PCO1651" s="15"/>
      <c r="PCP1651" s="15"/>
      <c r="PCQ1651" s="15"/>
      <c r="PCR1651" s="15"/>
      <c r="PCS1651" s="15"/>
      <c r="PCT1651" s="15"/>
      <c r="PCU1651" s="15"/>
      <c r="PCV1651" s="15"/>
      <c r="PCW1651" s="15"/>
      <c r="PCX1651" s="15"/>
      <c r="PCY1651" s="15"/>
      <c r="PCZ1651" s="15"/>
      <c r="PDA1651" s="15"/>
      <c r="PDB1651" s="15"/>
      <c r="PDC1651" s="15"/>
      <c r="PDD1651" s="15"/>
      <c r="PDE1651" s="15"/>
      <c r="PDF1651" s="15"/>
      <c r="PDG1651" s="15"/>
      <c r="PDH1651" s="15"/>
      <c r="PDI1651" s="15"/>
      <c r="PDJ1651" s="15"/>
      <c r="PDK1651" s="15"/>
      <c r="PDL1651" s="15"/>
      <c r="PDM1651" s="15"/>
      <c r="PDN1651" s="15"/>
      <c r="PDO1651" s="15"/>
      <c r="PDP1651" s="15"/>
      <c r="PDQ1651" s="15"/>
      <c r="PDR1651" s="15"/>
      <c r="PDS1651" s="15"/>
      <c r="PDT1651" s="15"/>
      <c r="PDU1651" s="15"/>
      <c r="PDV1651" s="15"/>
      <c r="PDW1651" s="15"/>
      <c r="PDX1651" s="15"/>
      <c r="PDY1651" s="15"/>
      <c r="PDZ1651" s="15"/>
      <c r="PEA1651" s="15"/>
      <c r="PEB1651" s="15"/>
      <c r="PEC1651" s="15"/>
      <c r="PED1651" s="15"/>
      <c r="PEE1651" s="15"/>
      <c r="PEF1651" s="15"/>
      <c r="PEG1651" s="15"/>
      <c r="PEH1651" s="15"/>
      <c r="PEI1651" s="15"/>
      <c r="PEJ1651" s="15"/>
      <c r="PEK1651" s="15"/>
      <c r="PEL1651" s="15"/>
      <c r="PEM1651" s="15"/>
      <c r="PEN1651" s="15"/>
      <c r="PEO1651" s="15"/>
      <c r="PEP1651" s="15"/>
      <c r="PEQ1651" s="15"/>
      <c r="PER1651" s="15"/>
      <c r="PES1651" s="15"/>
      <c r="PET1651" s="15"/>
      <c r="PEU1651" s="15"/>
      <c r="PEV1651" s="15"/>
      <c r="PEW1651" s="15"/>
      <c r="PEX1651" s="15"/>
      <c r="PEY1651" s="15"/>
      <c r="PEZ1651" s="15"/>
      <c r="PFA1651" s="15"/>
      <c r="PFB1651" s="15"/>
      <c r="PFC1651" s="15"/>
      <c r="PFD1651" s="15"/>
      <c r="PFE1651" s="15"/>
      <c r="PFF1651" s="15"/>
      <c r="PFG1651" s="15"/>
      <c r="PFH1651" s="15"/>
      <c r="PFI1651" s="15"/>
      <c r="PFJ1651" s="15"/>
      <c r="PFK1651" s="15"/>
      <c r="PFL1651" s="15"/>
      <c r="PFM1651" s="15"/>
      <c r="PFN1651" s="15"/>
      <c r="PFO1651" s="15"/>
      <c r="PFP1651" s="15"/>
      <c r="PFQ1651" s="15"/>
      <c r="PFR1651" s="15"/>
      <c r="PFS1651" s="15"/>
      <c r="PFT1651" s="15"/>
      <c r="PFU1651" s="15"/>
      <c r="PFV1651" s="15"/>
      <c r="PFW1651" s="15"/>
      <c r="PFX1651" s="15"/>
      <c r="PFY1651" s="15"/>
      <c r="PFZ1651" s="15"/>
      <c r="PGA1651" s="15"/>
      <c r="PGB1651" s="15"/>
      <c r="PGC1651" s="15"/>
      <c r="PGD1651" s="15"/>
      <c r="PGE1651" s="15"/>
      <c r="PGF1651" s="15"/>
      <c r="PGG1651" s="15"/>
      <c r="PGH1651" s="15"/>
      <c r="PGI1651" s="15"/>
      <c r="PGJ1651" s="15"/>
      <c r="PGK1651" s="15"/>
      <c r="PGL1651" s="15"/>
      <c r="PGM1651" s="15"/>
      <c r="PGN1651" s="15"/>
      <c r="PGO1651" s="15"/>
      <c r="PGP1651" s="15"/>
      <c r="PGQ1651" s="15"/>
      <c r="PGR1651" s="15"/>
      <c r="PGS1651" s="15"/>
      <c r="PGT1651" s="15"/>
      <c r="PGU1651" s="15"/>
      <c r="PGV1651" s="15"/>
      <c r="PGW1651" s="15"/>
      <c r="PGX1651" s="15"/>
      <c r="PGY1651" s="15"/>
      <c r="PGZ1651" s="15"/>
      <c r="PHA1651" s="15"/>
      <c r="PHB1651" s="15"/>
      <c r="PHC1651" s="15"/>
      <c r="PHD1651" s="15"/>
      <c r="PHE1651" s="15"/>
      <c r="PHF1651" s="15"/>
      <c r="PHG1651" s="15"/>
      <c r="PHH1651" s="15"/>
      <c r="PHI1651" s="15"/>
      <c r="PHJ1651" s="15"/>
      <c r="PHK1651" s="15"/>
      <c r="PHL1651" s="15"/>
      <c r="PHM1651" s="15"/>
      <c r="PHN1651" s="15"/>
      <c r="PHO1651" s="15"/>
      <c r="PHP1651" s="15"/>
      <c r="PHQ1651" s="15"/>
      <c r="PHR1651" s="15"/>
      <c r="PHS1651" s="15"/>
      <c r="PHT1651" s="15"/>
      <c r="PHU1651" s="15"/>
      <c r="PHV1651" s="15"/>
      <c r="PHW1651" s="15"/>
      <c r="PHX1651" s="15"/>
      <c r="PHY1651" s="15"/>
      <c r="PHZ1651" s="15"/>
      <c r="PIA1651" s="15"/>
      <c r="PIB1651" s="15"/>
      <c r="PIC1651" s="15"/>
      <c r="PID1651" s="15"/>
      <c r="PIE1651" s="15"/>
      <c r="PIF1651" s="15"/>
      <c r="PIG1651" s="15"/>
      <c r="PIH1651" s="15"/>
      <c r="PII1651" s="15"/>
      <c r="PIJ1651" s="15"/>
      <c r="PIK1651" s="15"/>
      <c r="PIL1651" s="15"/>
      <c r="PIM1651" s="15"/>
      <c r="PIN1651" s="15"/>
      <c r="PIO1651" s="15"/>
      <c r="PIP1651" s="15"/>
      <c r="PIQ1651" s="15"/>
      <c r="PIR1651" s="15"/>
      <c r="PIS1651" s="15"/>
      <c r="PIT1651" s="15"/>
      <c r="PIU1651" s="15"/>
      <c r="PIV1651" s="15"/>
      <c r="PIW1651" s="15"/>
      <c r="PIX1651" s="15"/>
      <c r="PIY1651" s="15"/>
      <c r="PIZ1651" s="15"/>
      <c r="PJA1651" s="15"/>
      <c r="PJB1651" s="15"/>
      <c r="PJC1651" s="15"/>
      <c r="PJD1651" s="15"/>
      <c r="PJE1651" s="15"/>
      <c r="PJF1651" s="15"/>
      <c r="PJG1651" s="15"/>
      <c r="PJH1651" s="15"/>
      <c r="PJI1651" s="15"/>
      <c r="PJJ1651" s="15"/>
      <c r="PJK1651" s="15"/>
      <c r="PJL1651" s="15"/>
      <c r="PJM1651" s="15"/>
      <c r="PJN1651" s="15"/>
      <c r="PJO1651" s="15"/>
      <c r="PJP1651" s="15"/>
      <c r="PJQ1651" s="15"/>
      <c r="PJR1651" s="15"/>
      <c r="PJS1651" s="15"/>
      <c r="PJT1651" s="15"/>
      <c r="PJU1651" s="15"/>
      <c r="PJV1651" s="15"/>
      <c r="PJW1651" s="15"/>
      <c r="PJX1651" s="15"/>
      <c r="PJY1651" s="15"/>
      <c r="PJZ1651" s="15"/>
      <c r="PKA1651" s="15"/>
      <c r="PKB1651" s="15"/>
      <c r="PKC1651" s="15"/>
      <c r="PKD1651" s="15"/>
      <c r="PKE1651" s="15"/>
      <c r="PKF1651" s="15"/>
      <c r="PKG1651" s="15"/>
      <c r="PKH1651" s="15"/>
      <c r="PKI1651" s="15"/>
      <c r="PKJ1651" s="15"/>
      <c r="PKK1651" s="15"/>
      <c r="PKL1651" s="15"/>
      <c r="PKM1651" s="15"/>
      <c r="PKN1651" s="15"/>
      <c r="PKO1651" s="15"/>
      <c r="PKP1651" s="15"/>
      <c r="PKQ1651" s="15"/>
      <c r="PKR1651" s="15"/>
      <c r="PKS1651" s="15"/>
      <c r="PKT1651" s="15"/>
      <c r="PKU1651" s="15"/>
      <c r="PKV1651" s="15"/>
      <c r="PKW1651" s="15"/>
      <c r="PKX1651" s="15"/>
      <c r="PKY1651" s="15"/>
      <c r="PKZ1651" s="15"/>
      <c r="PLA1651" s="15"/>
      <c r="PLB1651" s="15"/>
      <c r="PLC1651" s="15"/>
      <c r="PLD1651" s="15"/>
      <c r="PLE1651" s="15"/>
      <c r="PLF1651" s="15"/>
      <c r="PLG1651" s="15"/>
      <c r="PLH1651" s="15"/>
      <c r="PLI1651" s="15"/>
      <c r="PLJ1651" s="15"/>
      <c r="PLK1651" s="15"/>
      <c r="PLL1651" s="15"/>
      <c r="PLM1651" s="15"/>
      <c r="PLN1651" s="15"/>
      <c r="PLO1651" s="15"/>
      <c r="PLP1651" s="15"/>
      <c r="PLQ1651" s="15"/>
      <c r="PLR1651" s="15"/>
      <c r="PLS1651" s="15"/>
      <c r="PLT1651" s="15"/>
      <c r="PLU1651" s="15"/>
      <c r="PLV1651" s="15"/>
      <c r="PLW1651" s="15"/>
      <c r="PLX1651" s="15"/>
      <c r="PLY1651" s="15"/>
      <c r="PLZ1651" s="15"/>
      <c r="PMA1651" s="15"/>
      <c r="PMB1651" s="15"/>
      <c r="PMC1651" s="15"/>
      <c r="PMD1651" s="15"/>
      <c r="PME1651" s="15"/>
      <c r="PMF1651" s="15"/>
      <c r="PMG1651" s="15"/>
      <c r="PMH1651" s="15"/>
      <c r="PMI1651" s="15"/>
      <c r="PMJ1651" s="15"/>
      <c r="PMK1651" s="15"/>
      <c r="PML1651" s="15"/>
      <c r="PMM1651" s="15"/>
      <c r="PMN1651" s="15"/>
      <c r="PMO1651" s="15"/>
      <c r="PMP1651" s="15"/>
      <c r="PMQ1651" s="15"/>
      <c r="PMR1651" s="15"/>
      <c r="PMS1651" s="15"/>
      <c r="PMT1651" s="15"/>
      <c r="PMU1651" s="15"/>
      <c r="PMV1651" s="15"/>
      <c r="PMW1651" s="15"/>
      <c r="PMX1651" s="15"/>
      <c r="PMY1651" s="15"/>
      <c r="PMZ1651" s="15"/>
      <c r="PNA1651" s="15"/>
      <c r="PNB1651" s="15"/>
      <c r="PNC1651" s="15"/>
      <c r="PND1651" s="15"/>
      <c r="PNE1651" s="15"/>
      <c r="PNF1651" s="15"/>
      <c r="PNG1651" s="15"/>
      <c r="PNH1651" s="15"/>
      <c r="PNI1651" s="15"/>
      <c r="PNJ1651" s="15"/>
      <c r="PNK1651" s="15"/>
      <c r="PNL1651" s="15"/>
      <c r="PNM1651" s="15"/>
      <c r="PNN1651" s="15"/>
      <c r="PNO1651" s="15"/>
      <c r="PNP1651" s="15"/>
      <c r="PNQ1651" s="15"/>
      <c r="PNR1651" s="15"/>
      <c r="PNS1651" s="15"/>
      <c r="PNT1651" s="15"/>
      <c r="PNU1651" s="15"/>
      <c r="PNV1651" s="15"/>
      <c r="PNW1651" s="15"/>
      <c r="PNX1651" s="15"/>
      <c r="PNY1651" s="15"/>
      <c r="PNZ1651" s="15"/>
      <c r="POA1651" s="15"/>
      <c r="POB1651" s="15"/>
      <c r="POC1651" s="15"/>
      <c r="POD1651" s="15"/>
      <c r="POE1651" s="15"/>
      <c r="POF1651" s="15"/>
      <c r="POG1651" s="15"/>
      <c r="POH1651" s="15"/>
      <c r="POI1651" s="15"/>
      <c r="POJ1651" s="15"/>
      <c r="POK1651" s="15"/>
      <c r="POL1651" s="15"/>
      <c r="POM1651" s="15"/>
      <c r="PON1651" s="15"/>
      <c r="POO1651" s="15"/>
      <c r="POP1651" s="15"/>
      <c r="POQ1651" s="15"/>
      <c r="POR1651" s="15"/>
      <c r="POS1651" s="15"/>
      <c r="POT1651" s="15"/>
      <c r="POU1651" s="15"/>
      <c r="POV1651" s="15"/>
      <c r="POW1651" s="15"/>
      <c r="POX1651" s="15"/>
      <c r="POY1651" s="15"/>
      <c r="POZ1651" s="15"/>
      <c r="PPA1651" s="15"/>
      <c r="PPB1651" s="15"/>
      <c r="PPC1651" s="15"/>
      <c r="PPD1651" s="15"/>
      <c r="PPE1651" s="15"/>
      <c r="PPF1651" s="15"/>
      <c r="PPG1651" s="15"/>
      <c r="PPH1651" s="15"/>
      <c r="PPI1651" s="15"/>
      <c r="PPJ1651" s="15"/>
      <c r="PPK1651" s="15"/>
      <c r="PPL1651" s="15"/>
      <c r="PPM1651" s="15"/>
      <c r="PPN1651" s="15"/>
      <c r="PPO1651" s="15"/>
      <c r="PPP1651" s="15"/>
      <c r="PPQ1651" s="15"/>
      <c r="PPR1651" s="15"/>
      <c r="PPS1651" s="15"/>
      <c r="PPT1651" s="15"/>
      <c r="PPU1651" s="15"/>
      <c r="PPV1651" s="15"/>
      <c r="PPW1651" s="15"/>
      <c r="PPX1651" s="15"/>
      <c r="PPY1651" s="15"/>
      <c r="PPZ1651" s="15"/>
      <c r="PQA1651" s="15"/>
      <c r="PQB1651" s="15"/>
      <c r="PQC1651" s="15"/>
      <c r="PQD1651" s="15"/>
      <c r="PQE1651" s="15"/>
      <c r="PQF1651" s="15"/>
      <c r="PQG1651" s="15"/>
      <c r="PQH1651" s="15"/>
      <c r="PQI1651" s="15"/>
      <c r="PQJ1651" s="15"/>
      <c r="PQK1651" s="15"/>
      <c r="PQL1651" s="15"/>
      <c r="PQM1651" s="15"/>
      <c r="PQN1651" s="15"/>
      <c r="PQO1651" s="15"/>
      <c r="PQP1651" s="15"/>
      <c r="PQQ1651" s="15"/>
      <c r="PQR1651" s="15"/>
      <c r="PQS1651" s="15"/>
      <c r="PQT1651" s="15"/>
      <c r="PQU1651" s="15"/>
      <c r="PQV1651" s="15"/>
      <c r="PQW1651" s="15"/>
      <c r="PQX1651" s="15"/>
      <c r="PQY1651" s="15"/>
      <c r="PQZ1651" s="15"/>
      <c r="PRA1651" s="15"/>
      <c r="PRB1651" s="15"/>
      <c r="PRC1651" s="15"/>
      <c r="PRD1651" s="15"/>
      <c r="PRE1651" s="15"/>
      <c r="PRF1651" s="15"/>
      <c r="PRG1651" s="15"/>
      <c r="PRH1651" s="15"/>
      <c r="PRI1651" s="15"/>
      <c r="PRJ1651" s="15"/>
      <c r="PRK1651" s="15"/>
      <c r="PRL1651" s="15"/>
      <c r="PRM1651" s="15"/>
      <c r="PRN1651" s="15"/>
      <c r="PRO1651" s="15"/>
      <c r="PRP1651" s="15"/>
      <c r="PRQ1651" s="15"/>
      <c r="PRR1651" s="15"/>
      <c r="PRS1651" s="15"/>
      <c r="PRT1651" s="15"/>
      <c r="PRU1651" s="15"/>
      <c r="PRV1651" s="15"/>
      <c r="PRW1651" s="15"/>
      <c r="PRX1651" s="15"/>
      <c r="PRY1651" s="15"/>
      <c r="PRZ1651" s="15"/>
      <c r="PSA1651" s="15"/>
      <c r="PSB1651" s="15"/>
      <c r="PSC1651" s="15"/>
      <c r="PSD1651" s="15"/>
      <c r="PSE1651" s="15"/>
      <c r="PSF1651" s="15"/>
      <c r="PSG1651" s="15"/>
      <c r="PSH1651" s="15"/>
      <c r="PSI1651" s="15"/>
      <c r="PSJ1651" s="15"/>
      <c r="PSK1651" s="15"/>
      <c r="PSL1651" s="15"/>
      <c r="PSM1651" s="15"/>
      <c r="PSN1651" s="15"/>
      <c r="PSO1651" s="15"/>
      <c r="PSP1651" s="15"/>
      <c r="PSQ1651" s="15"/>
      <c r="PSR1651" s="15"/>
      <c r="PSS1651" s="15"/>
      <c r="PST1651" s="15"/>
      <c r="PSU1651" s="15"/>
      <c r="PSV1651" s="15"/>
      <c r="PSW1651" s="15"/>
      <c r="PSX1651" s="15"/>
      <c r="PSY1651" s="15"/>
      <c r="PSZ1651" s="15"/>
      <c r="PTA1651" s="15"/>
      <c r="PTB1651" s="15"/>
      <c r="PTC1651" s="15"/>
      <c r="PTD1651" s="15"/>
      <c r="PTE1651" s="15"/>
      <c r="PTF1651" s="15"/>
      <c r="PTG1651" s="15"/>
      <c r="PTH1651" s="15"/>
      <c r="PTI1651" s="15"/>
      <c r="PTJ1651" s="15"/>
      <c r="PTK1651" s="15"/>
      <c r="PTL1651" s="15"/>
      <c r="PTM1651" s="15"/>
      <c r="PTN1651" s="15"/>
      <c r="PTO1651" s="15"/>
      <c r="PTP1651" s="15"/>
      <c r="PTQ1651" s="15"/>
      <c r="PTR1651" s="15"/>
      <c r="PTS1651" s="15"/>
      <c r="PTT1651" s="15"/>
      <c r="PTU1651" s="15"/>
      <c r="PTV1651" s="15"/>
      <c r="PTW1651" s="15"/>
      <c r="PTX1651" s="15"/>
      <c r="PTY1651" s="15"/>
      <c r="PTZ1651" s="15"/>
      <c r="PUA1651" s="15"/>
      <c r="PUB1651" s="15"/>
      <c r="PUC1651" s="15"/>
      <c r="PUD1651" s="15"/>
      <c r="PUE1651" s="15"/>
      <c r="PUF1651" s="15"/>
      <c r="PUG1651" s="15"/>
      <c r="PUH1651" s="15"/>
      <c r="PUI1651" s="15"/>
      <c r="PUJ1651" s="15"/>
      <c r="PUK1651" s="15"/>
      <c r="PUL1651" s="15"/>
      <c r="PUM1651" s="15"/>
      <c r="PUN1651" s="15"/>
      <c r="PUO1651" s="15"/>
      <c r="PUP1651" s="15"/>
      <c r="PUQ1651" s="15"/>
      <c r="PUR1651" s="15"/>
      <c r="PUS1651" s="15"/>
      <c r="PUT1651" s="15"/>
      <c r="PUU1651" s="15"/>
      <c r="PUV1651" s="15"/>
      <c r="PUW1651" s="15"/>
      <c r="PUX1651" s="15"/>
      <c r="PUY1651" s="15"/>
      <c r="PUZ1651" s="15"/>
      <c r="PVA1651" s="15"/>
      <c r="PVB1651" s="15"/>
      <c r="PVC1651" s="15"/>
      <c r="PVD1651" s="15"/>
      <c r="PVE1651" s="15"/>
      <c r="PVF1651" s="15"/>
      <c r="PVG1651" s="15"/>
      <c r="PVH1651" s="15"/>
      <c r="PVI1651" s="15"/>
      <c r="PVJ1651" s="15"/>
      <c r="PVK1651" s="15"/>
      <c r="PVL1651" s="15"/>
      <c r="PVM1651" s="15"/>
      <c r="PVN1651" s="15"/>
      <c r="PVO1651" s="15"/>
      <c r="PVP1651" s="15"/>
      <c r="PVQ1651" s="15"/>
      <c r="PVR1651" s="15"/>
      <c r="PVS1651" s="15"/>
      <c r="PVT1651" s="15"/>
      <c r="PVU1651" s="15"/>
      <c r="PVV1651" s="15"/>
      <c r="PVW1651" s="15"/>
      <c r="PVX1651" s="15"/>
      <c r="PVY1651" s="15"/>
      <c r="PVZ1651" s="15"/>
      <c r="PWA1651" s="15"/>
      <c r="PWB1651" s="15"/>
      <c r="PWC1651" s="15"/>
      <c r="PWD1651" s="15"/>
      <c r="PWE1651" s="15"/>
      <c r="PWF1651" s="15"/>
      <c r="PWG1651" s="15"/>
      <c r="PWH1651" s="15"/>
      <c r="PWI1651" s="15"/>
      <c r="PWJ1651" s="15"/>
      <c r="PWK1651" s="15"/>
      <c r="PWL1651" s="15"/>
      <c r="PWM1651" s="15"/>
      <c r="PWN1651" s="15"/>
      <c r="PWO1651" s="15"/>
      <c r="PWP1651" s="15"/>
      <c r="PWQ1651" s="15"/>
      <c r="PWR1651" s="15"/>
      <c r="PWS1651" s="15"/>
      <c r="PWT1651" s="15"/>
      <c r="PWU1651" s="15"/>
      <c r="PWV1651" s="15"/>
      <c r="PWW1651" s="15"/>
      <c r="PWX1651" s="15"/>
      <c r="PWY1651" s="15"/>
      <c r="PWZ1651" s="15"/>
      <c r="PXA1651" s="15"/>
      <c r="PXB1651" s="15"/>
      <c r="PXC1651" s="15"/>
      <c r="PXD1651" s="15"/>
      <c r="PXE1651" s="15"/>
      <c r="PXF1651" s="15"/>
      <c r="PXG1651" s="15"/>
      <c r="PXH1651" s="15"/>
      <c r="PXI1651" s="15"/>
      <c r="PXJ1651" s="15"/>
      <c r="PXK1651" s="15"/>
      <c r="PXL1651" s="15"/>
      <c r="PXM1651" s="15"/>
      <c r="PXN1651" s="15"/>
      <c r="PXO1651" s="15"/>
      <c r="PXP1651" s="15"/>
      <c r="PXQ1651" s="15"/>
      <c r="PXR1651" s="15"/>
      <c r="PXS1651" s="15"/>
      <c r="PXT1651" s="15"/>
      <c r="PXU1651" s="15"/>
      <c r="PXV1651" s="15"/>
      <c r="PXW1651" s="15"/>
      <c r="PXX1651" s="15"/>
      <c r="PXY1651" s="15"/>
      <c r="PXZ1651" s="15"/>
      <c r="PYA1651" s="15"/>
      <c r="PYB1651" s="15"/>
      <c r="PYC1651" s="15"/>
      <c r="PYD1651" s="15"/>
      <c r="PYE1651" s="15"/>
      <c r="PYF1651" s="15"/>
      <c r="PYG1651" s="15"/>
      <c r="PYH1651" s="15"/>
      <c r="PYI1651" s="15"/>
      <c r="PYJ1651" s="15"/>
      <c r="PYK1651" s="15"/>
      <c r="PYL1651" s="15"/>
      <c r="PYM1651" s="15"/>
      <c r="PYN1651" s="15"/>
      <c r="PYO1651" s="15"/>
      <c r="PYP1651" s="15"/>
      <c r="PYQ1651" s="15"/>
      <c r="PYR1651" s="15"/>
      <c r="PYS1651" s="15"/>
      <c r="PYT1651" s="15"/>
      <c r="PYU1651" s="15"/>
      <c r="PYV1651" s="15"/>
      <c r="PYW1651" s="15"/>
      <c r="PYX1651" s="15"/>
      <c r="PYY1651" s="15"/>
      <c r="PYZ1651" s="15"/>
      <c r="PZA1651" s="15"/>
      <c r="PZB1651" s="15"/>
      <c r="PZC1651" s="15"/>
      <c r="PZD1651" s="15"/>
      <c r="PZE1651" s="15"/>
      <c r="PZF1651" s="15"/>
      <c r="PZG1651" s="15"/>
      <c r="PZH1651" s="15"/>
      <c r="PZI1651" s="15"/>
      <c r="PZJ1651" s="15"/>
      <c r="PZK1651" s="15"/>
      <c r="PZL1651" s="15"/>
      <c r="PZM1651" s="15"/>
      <c r="PZN1651" s="15"/>
      <c r="PZO1651" s="15"/>
      <c r="PZP1651" s="15"/>
      <c r="PZQ1651" s="15"/>
      <c r="PZR1651" s="15"/>
      <c r="PZS1651" s="15"/>
      <c r="PZT1651" s="15"/>
      <c r="PZU1651" s="15"/>
      <c r="PZV1651" s="15"/>
      <c r="PZW1651" s="15"/>
      <c r="PZX1651" s="15"/>
      <c r="PZY1651" s="15"/>
      <c r="PZZ1651" s="15"/>
      <c r="QAA1651" s="15"/>
      <c r="QAB1651" s="15"/>
      <c r="QAC1651" s="15"/>
      <c r="QAD1651" s="15"/>
      <c r="QAE1651" s="15"/>
      <c r="QAF1651" s="15"/>
      <c r="QAG1651" s="15"/>
      <c r="QAH1651" s="15"/>
      <c r="QAI1651" s="15"/>
      <c r="QAJ1651" s="15"/>
      <c r="QAK1651" s="15"/>
      <c r="QAL1651" s="15"/>
      <c r="QAM1651" s="15"/>
      <c r="QAN1651" s="15"/>
      <c r="QAO1651" s="15"/>
      <c r="QAP1651" s="15"/>
      <c r="QAQ1651" s="15"/>
      <c r="QAR1651" s="15"/>
      <c r="QAS1651" s="15"/>
      <c r="QAT1651" s="15"/>
      <c r="QAU1651" s="15"/>
      <c r="QAV1651" s="15"/>
      <c r="QAW1651" s="15"/>
      <c r="QAX1651" s="15"/>
      <c r="QAY1651" s="15"/>
      <c r="QAZ1651" s="15"/>
      <c r="QBA1651" s="15"/>
      <c r="QBB1651" s="15"/>
      <c r="QBC1651" s="15"/>
      <c r="QBD1651" s="15"/>
      <c r="QBE1651" s="15"/>
      <c r="QBF1651" s="15"/>
      <c r="QBG1651" s="15"/>
      <c r="QBH1651" s="15"/>
      <c r="QBI1651" s="15"/>
      <c r="QBJ1651" s="15"/>
      <c r="QBK1651" s="15"/>
      <c r="QBL1651" s="15"/>
      <c r="QBM1651" s="15"/>
      <c r="QBN1651" s="15"/>
      <c r="QBO1651" s="15"/>
      <c r="QBP1651" s="15"/>
      <c r="QBQ1651" s="15"/>
      <c r="QBR1651" s="15"/>
      <c r="QBS1651" s="15"/>
      <c r="QBT1651" s="15"/>
      <c r="QBU1651" s="15"/>
      <c r="QBV1651" s="15"/>
      <c r="QBW1651" s="15"/>
      <c r="QBX1651" s="15"/>
      <c r="QBY1651" s="15"/>
      <c r="QBZ1651" s="15"/>
      <c r="QCA1651" s="15"/>
      <c r="QCB1651" s="15"/>
      <c r="QCC1651" s="15"/>
      <c r="QCD1651" s="15"/>
      <c r="QCE1651" s="15"/>
      <c r="QCF1651" s="15"/>
      <c r="QCG1651" s="15"/>
      <c r="QCH1651" s="15"/>
      <c r="QCI1651" s="15"/>
      <c r="QCJ1651" s="15"/>
      <c r="QCK1651" s="15"/>
      <c r="QCL1651" s="15"/>
      <c r="QCM1651" s="15"/>
      <c r="QCN1651" s="15"/>
      <c r="QCO1651" s="15"/>
      <c r="QCP1651" s="15"/>
      <c r="QCQ1651" s="15"/>
      <c r="QCR1651" s="15"/>
      <c r="QCS1651" s="15"/>
      <c r="QCT1651" s="15"/>
      <c r="QCU1651" s="15"/>
      <c r="QCV1651" s="15"/>
      <c r="QCW1651" s="15"/>
      <c r="QCX1651" s="15"/>
      <c r="QCY1651" s="15"/>
      <c r="QCZ1651" s="15"/>
      <c r="QDA1651" s="15"/>
      <c r="QDB1651" s="15"/>
      <c r="QDC1651" s="15"/>
      <c r="QDD1651" s="15"/>
      <c r="QDE1651" s="15"/>
      <c r="QDF1651" s="15"/>
      <c r="QDG1651" s="15"/>
      <c r="QDH1651" s="15"/>
      <c r="QDI1651" s="15"/>
      <c r="QDJ1651" s="15"/>
      <c r="QDK1651" s="15"/>
      <c r="QDL1651" s="15"/>
      <c r="QDM1651" s="15"/>
      <c r="QDN1651" s="15"/>
      <c r="QDO1651" s="15"/>
      <c r="QDP1651" s="15"/>
      <c r="QDQ1651" s="15"/>
      <c r="QDR1651" s="15"/>
      <c r="QDS1651" s="15"/>
      <c r="QDT1651" s="15"/>
      <c r="QDU1651" s="15"/>
      <c r="QDV1651" s="15"/>
      <c r="QDW1651" s="15"/>
      <c r="QDX1651" s="15"/>
      <c r="QDY1651" s="15"/>
      <c r="QDZ1651" s="15"/>
      <c r="QEA1651" s="15"/>
      <c r="QEB1651" s="15"/>
      <c r="QEC1651" s="15"/>
      <c r="QED1651" s="15"/>
      <c r="QEE1651" s="15"/>
      <c r="QEF1651" s="15"/>
      <c r="QEG1651" s="15"/>
      <c r="QEH1651" s="15"/>
      <c r="QEI1651" s="15"/>
      <c r="QEJ1651" s="15"/>
      <c r="QEK1651" s="15"/>
      <c r="QEL1651" s="15"/>
      <c r="QEM1651" s="15"/>
      <c r="QEN1651" s="15"/>
      <c r="QEO1651" s="15"/>
      <c r="QEP1651" s="15"/>
      <c r="QEQ1651" s="15"/>
      <c r="QER1651" s="15"/>
      <c r="QES1651" s="15"/>
      <c r="QET1651" s="15"/>
      <c r="QEU1651" s="15"/>
      <c r="QEV1651" s="15"/>
      <c r="QEW1651" s="15"/>
      <c r="QEX1651" s="15"/>
      <c r="QEY1651" s="15"/>
      <c r="QEZ1651" s="15"/>
      <c r="QFA1651" s="15"/>
      <c r="QFB1651" s="15"/>
      <c r="QFC1651" s="15"/>
      <c r="QFD1651" s="15"/>
      <c r="QFE1651" s="15"/>
      <c r="QFF1651" s="15"/>
      <c r="QFG1651" s="15"/>
      <c r="QFH1651" s="15"/>
      <c r="QFI1651" s="15"/>
      <c r="QFJ1651" s="15"/>
      <c r="QFK1651" s="15"/>
      <c r="QFL1651" s="15"/>
      <c r="QFM1651" s="15"/>
      <c r="QFN1651" s="15"/>
      <c r="QFO1651" s="15"/>
      <c r="QFP1651" s="15"/>
      <c r="QFQ1651" s="15"/>
      <c r="QFR1651" s="15"/>
      <c r="QFS1651" s="15"/>
      <c r="QFT1651" s="15"/>
      <c r="QFU1651" s="15"/>
      <c r="QFV1651" s="15"/>
      <c r="QFW1651" s="15"/>
      <c r="QFX1651" s="15"/>
      <c r="QFY1651" s="15"/>
      <c r="QFZ1651" s="15"/>
      <c r="QGA1651" s="15"/>
      <c r="QGB1651" s="15"/>
      <c r="QGC1651" s="15"/>
      <c r="QGD1651" s="15"/>
      <c r="QGE1651" s="15"/>
      <c r="QGF1651" s="15"/>
      <c r="QGG1651" s="15"/>
      <c r="QGH1651" s="15"/>
      <c r="QGI1651" s="15"/>
      <c r="QGJ1651" s="15"/>
      <c r="QGK1651" s="15"/>
      <c r="QGL1651" s="15"/>
      <c r="QGM1651" s="15"/>
      <c r="QGN1651" s="15"/>
      <c r="QGO1651" s="15"/>
      <c r="QGP1651" s="15"/>
      <c r="QGQ1651" s="15"/>
      <c r="QGR1651" s="15"/>
      <c r="QGS1651" s="15"/>
      <c r="QGT1651" s="15"/>
      <c r="QGU1651" s="15"/>
      <c r="QGV1651" s="15"/>
      <c r="QGW1651" s="15"/>
      <c r="QGX1651" s="15"/>
      <c r="QGY1651" s="15"/>
      <c r="QGZ1651" s="15"/>
      <c r="QHA1651" s="15"/>
      <c r="QHB1651" s="15"/>
      <c r="QHC1651" s="15"/>
      <c r="QHD1651" s="15"/>
      <c r="QHE1651" s="15"/>
      <c r="QHF1651" s="15"/>
      <c r="QHG1651" s="15"/>
      <c r="QHH1651" s="15"/>
      <c r="QHI1651" s="15"/>
      <c r="QHJ1651" s="15"/>
      <c r="QHK1651" s="15"/>
      <c r="QHL1651" s="15"/>
      <c r="QHM1651" s="15"/>
      <c r="QHN1651" s="15"/>
      <c r="QHO1651" s="15"/>
      <c r="QHP1651" s="15"/>
      <c r="QHQ1651" s="15"/>
      <c r="QHR1651" s="15"/>
      <c r="QHS1651" s="15"/>
      <c r="QHT1651" s="15"/>
      <c r="QHU1651" s="15"/>
      <c r="QHV1651" s="15"/>
      <c r="QHW1651" s="15"/>
      <c r="QHX1651" s="15"/>
      <c r="QHY1651" s="15"/>
      <c r="QHZ1651" s="15"/>
      <c r="QIA1651" s="15"/>
      <c r="QIB1651" s="15"/>
      <c r="QIC1651" s="15"/>
      <c r="QID1651" s="15"/>
      <c r="QIE1651" s="15"/>
      <c r="QIF1651" s="15"/>
      <c r="QIG1651" s="15"/>
      <c r="QIH1651" s="15"/>
      <c r="QII1651" s="15"/>
      <c r="QIJ1651" s="15"/>
      <c r="QIK1651" s="15"/>
      <c r="QIL1651" s="15"/>
      <c r="QIM1651" s="15"/>
      <c r="QIN1651" s="15"/>
      <c r="QIO1651" s="15"/>
      <c r="QIP1651" s="15"/>
      <c r="QIQ1651" s="15"/>
      <c r="QIR1651" s="15"/>
      <c r="QIS1651" s="15"/>
      <c r="QIT1651" s="15"/>
      <c r="QIU1651" s="15"/>
      <c r="QIV1651" s="15"/>
      <c r="QIW1651" s="15"/>
      <c r="QIX1651" s="15"/>
      <c r="QIY1651" s="15"/>
      <c r="QIZ1651" s="15"/>
      <c r="QJA1651" s="15"/>
      <c r="QJB1651" s="15"/>
      <c r="QJC1651" s="15"/>
      <c r="QJD1651" s="15"/>
      <c r="QJE1651" s="15"/>
      <c r="QJF1651" s="15"/>
      <c r="QJG1651" s="15"/>
      <c r="QJH1651" s="15"/>
      <c r="QJI1651" s="15"/>
      <c r="QJJ1651" s="15"/>
      <c r="QJK1651" s="15"/>
      <c r="QJL1651" s="15"/>
      <c r="QJM1651" s="15"/>
      <c r="QJN1651" s="15"/>
      <c r="QJO1651" s="15"/>
      <c r="QJP1651" s="15"/>
      <c r="QJQ1651" s="15"/>
      <c r="QJR1651" s="15"/>
      <c r="QJS1651" s="15"/>
      <c r="QJT1651" s="15"/>
      <c r="QJU1651" s="15"/>
      <c r="QJV1651" s="15"/>
      <c r="QJW1651" s="15"/>
      <c r="QJX1651" s="15"/>
      <c r="QJY1651" s="15"/>
      <c r="QJZ1651" s="15"/>
      <c r="QKA1651" s="15"/>
      <c r="QKB1651" s="15"/>
      <c r="QKC1651" s="15"/>
      <c r="QKD1651" s="15"/>
      <c r="QKE1651" s="15"/>
      <c r="QKF1651" s="15"/>
      <c r="QKG1651" s="15"/>
      <c r="QKH1651" s="15"/>
      <c r="QKI1651" s="15"/>
      <c r="QKJ1651" s="15"/>
      <c r="QKK1651" s="15"/>
      <c r="QKL1651" s="15"/>
      <c r="QKM1651" s="15"/>
      <c r="QKN1651" s="15"/>
      <c r="QKO1651" s="15"/>
      <c r="QKP1651" s="15"/>
      <c r="QKQ1651" s="15"/>
      <c r="QKR1651" s="15"/>
      <c r="QKS1651" s="15"/>
      <c r="QKT1651" s="15"/>
      <c r="QKU1651" s="15"/>
      <c r="QKV1651" s="15"/>
      <c r="QKW1651" s="15"/>
      <c r="QKX1651" s="15"/>
      <c r="QKY1651" s="15"/>
      <c r="QKZ1651" s="15"/>
      <c r="QLA1651" s="15"/>
      <c r="QLB1651" s="15"/>
      <c r="QLC1651" s="15"/>
      <c r="QLD1651" s="15"/>
      <c r="QLE1651" s="15"/>
      <c r="QLF1651" s="15"/>
      <c r="QLG1651" s="15"/>
      <c r="QLH1651" s="15"/>
      <c r="QLI1651" s="15"/>
      <c r="QLJ1651" s="15"/>
      <c r="QLK1651" s="15"/>
      <c r="QLL1651" s="15"/>
      <c r="QLM1651" s="15"/>
      <c r="QLN1651" s="15"/>
      <c r="QLO1651" s="15"/>
      <c r="QLP1651" s="15"/>
      <c r="QLQ1651" s="15"/>
      <c r="QLR1651" s="15"/>
      <c r="QLS1651" s="15"/>
      <c r="QLT1651" s="15"/>
      <c r="QLU1651" s="15"/>
      <c r="QLV1651" s="15"/>
      <c r="QLW1651" s="15"/>
      <c r="QLX1651" s="15"/>
      <c r="QLY1651" s="15"/>
      <c r="QLZ1651" s="15"/>
      <c r="QMA1651" s="15"/>
      <c r="QMB1651" s="15"/>
      <c r="QMC1651" s="15"/>
      <c r="QMD1651" s="15"/>
      <c r="QME1651" s="15"/>
      <c r="QMF1651" s="15"/>
      <c r="QMG1651" s="15"/>
      <c r="QMH1651" s="15"/>
      <c r="QMI1651" s="15"/>
      <c r="QMJ1651" s="15"/>
      <c r="QMK1651" s="15"/>
      <c r="QML1651" s="15"/>
      <c r="QMM1651" s="15"/>
      <c r="QMN1651" s="15"/>
      <c r="QMO1651" s="15"/>
      <c r="QMP1651" s="15"/>
      <c r="QMQ1651" s="15"/>
      <c r="QMR1651" s="15"/>
      <c r="QMS1651" s="15"/>
      <c r="QMT1651" s="15"/>
      <c r="QMU1651" s="15"/>
      <c r="QMV1651" s="15"/>
      <c r="QMW1651" s="15"/>
      <c r="QMX1651" s="15"/>
      <c r="QMY1651" s="15"/>
      <c r="QMZ1651" s="15"/>
      <c r="QNA1651" s="15"/>
      <c r="QNB1651" s="15"/>
      <c r="QNC1651" s="15"/>
      <c r="QND1651" s="15"/>
      <c r="QNE1651" s="15"/>
      <c r="QNF1651" s="15"/>
      <c r="QNG1651" s="15"/>
      <c r="QNH1651" s="15"/>
      <c r="QNI1651" s="15"/>
      <c r="QNJ1651" s="15"/>
      <c r="QNK1651" s="15"/>
      <c r="QNL1651" s="15"/>
      <c r="QNM1651" s="15"/>
      <c r="QNN1651" s="15"/>
      <c r="QNO1651" s="15"/>
      <c r="QNP1651" s="15"/>
      <c r="QNQ1651" s="15"/>
      <c r="QNR1651" s="15"/>
      <c r="QNS1651" s="15"/>
      <c r="QNT1651" s="15"/>
      <c r="QNU1651" s="15"/>
      <c r="QNV1651" s="15"/>
      <c r="QNW1651" s="15"/>
      <c r="QNX1651" s="15"/>
      <c r="QNY1651" s="15"/>
      <c r="QNZ1651" s="15"/>
      <c r="QOA1651" s="15"/>
      <c r="QOB1651" s="15"/>
      <c r="QOC1651" s="15"/>
      <c r="QOD1651" s="15"/>
      <c r="QOE1651" s="15"/>
      <c r="QOF1651" s="15"/>
      <c r="QOG1651" s="15"/>
      <c r="QOH1651" s="15"/>
      <c r="QOI1651" s="15"/>
      <c r="QOJ1651" s="15"/>
      <c r="QOK1651" s="15"/>
      <c r="QOL1651" s="15"/>
      <c r="QOM1651" s="15"/>
      <c r="QON1651" s="15"/>
      <c r="QOO1651" s="15"/>
      <c r="QOP1651" s="15"/>
      <c r="QOQ1651" s="15"/>
      <c r="QOR1651" s="15"/>
      <c r="QOS1651" s="15"/>
      <c r="QOT1651" s="15"/>
      <c r="QOU1651" s="15"/>
      <c r="QOV1651" s="15"/>
      <c r="QOW1651" s="15"/>
      <c r="QOX1651" s="15"/>
      <c r="QOY1651" s="15"/>
      <c r="QOZ1651" s="15"/>
      <c r="QPA1651" s="15"/>
      <c r="QPB1651" s="15"/>
      <c r="QPC1651" s="15"/>
      <c r="QPD1651" s="15"/>
      <c r="QPE1651" s="15"/>
      <c r="QPF1651" s="15"/>
      <c r="QPG1651" s="15"/>
      <c r="QPH1651" s="15"/>
      <c r="QPI1651" s="15"/>
      <c r="QPJ1651" s="15"/>
      <c r="QPK1651" s="15"/>
      <c r="QPL1651" s="15"/>
      <c r="QPM1651" s="15"/>
      <c r="QPN1651" s="15"/>
      <c r="QPO1651" s="15"/>
      <c r="QPP1651" s="15"/>
      <c r="QPQ1651" s="15"/>
      <c r="QPR1651" s="15"/>
      <c r="QPS1651" s="15"/>
      <c r="QPT1651" s="15"/>
      <c r="QPU1651" s="15"/>
      <c r="QPV1651" s="15"/>
      <c r="QPW1651" s="15"/>
      <c r="QPX1651" s="15"/>
      <c r="QPY1651" s="15"/>
      <c r="QPZ1651" s="15"/>
      <c r="QQA1651" s="15"/>
      <c r="QQB1651" s="15"/>
      <c r="QQC1651" s="15"/>
      <c r="QQD1651" s="15"/>
      <c r="QQE1651" s="15"/>
      <c r="QQF1651" s="15"/>
      <c r="QQG1651" s="15"/>
      <c r="QQH1651" s="15"/>
      <c r="QQI1651" s="15"/>
      <c r="QQJ1651" s="15"/>
      <c r="QQK1651" s="15"/>
      <c r="QQL1651" s="15"/>
      <c r="QQM1651" s="15"/>
      <c r="QQN1651" s="15"/>
      <c r="QQO1651" s="15"/>
      <c r="QQP1651" s="15"/>
      <c r="QQQ1651" s="15"/>
      <c r="QQR1651" s="15"/>
      <c r="QQS1651" s="15"/>
      <c r="QQT1651" s="15"/>
      <c r="QQU1651" s="15"/>
      <c r="QQV1651" s="15"/>
      <c r="QQW1651" s="15"/>
      <c r="QQX1651" s="15"/>
      <c r="QQY1651" s="15"/>
      <c r="QQZ1651" s="15"/>
      <c r="QRA1651" s="15"/>
      <c r="QRB1651" s="15"/>
      <c r="QRC1651" s="15"/>
      <c r="QRD1651" s="15"/>
      <c r="QRE1651" s="15"/>
      <c r="QRF1651" s="15"/>
      <c r="QRG1651" s="15"/>
      <c r="QRH1651" s="15"/>
      <c r="QRI1651" s="15"/>
      <c r="QRJ1651" s="15"/>
      <c r="QRK1651" s="15"/>
      <c r="QRL1651" s="15"/>
      <c r="QRM1651" s="15"/>
      <c r="QRN1651" s="15"/>
      <c r="QRO1651" s="15"/>
      <c r="QRP1651" s="15"/>
      <c r="QRQ1651" s="15"/>
      <c r="QRR1651" s="15"/>
      <c r="QRS1651" s="15"/>
      <c r="QRT1651" s="15"/>
      <c r="QRU1651" s="15"/>
      <c r="QRV1651" s="15"/>
      <c r="QRW1651" s="15"/>
      <c r="QRX1651" s="15"/>
      <c r="QRY1651" s="15"/>
      <c r="QRZ1651" s="15"/>
      <c r="QSA1651" s="15"/>
      <c r="QSB1651" s="15"/>
      <c r="QSC1651" s="15"/>
      <c r="QSD1651" s="15"/>
      <c r="QSE1651" s="15"/>
      <c r="QSF1651" s="15"/>
      <c r="QSG1651" s="15"/>
      <c r="QSH1651" s="15"/>
      <c r="QSI1651" s="15"/>
      <c r="QSJ1651" s="15"/>
      <c r="QSK1651" s="15"/>
      <c r="QSL1651" s="15"/>
      <c r="QSM1651" s="15"/>
      <c r="QSN1651" s="15"/>
      <c r="QSO1651" s="15"/>
      <c r="QSP1651" s="15"/>
      <c r="QSQ1651" s="15"/>
      <c r="QSR1651" s="15"/>
      <c r="QSS1651" s="15"/>
      <c r="QST1651" s="15"/>
      <c r="QSU1651" s="15"/>
      <c r="QSV1651" s="15"/>
      <c r="QSW1651" s="15"/>
      <c r="QSX1651" s="15"/>
      <c r="QSY1651" s="15"/>
      <c r="QSZ1651" s="15"/>
      <c r="QTA1651" s="15"/>
      <c r="QTB1651" s="15"/>
      <c r="QTC1651" s="15"/>
      <c r="QTD1651" s="15"/>
      <c r="QTE1651" s="15"/>
      <c r="QTF1651" s="15"/>
      <c r="QTG1651" s="15"/>
      <c r="QTH1651" s="15"/>
      <c r="QTI1651" s="15"/>
      <c r="QTJ1651" s="15"/>
      <c r="QTK1651" s="15"/>
      <c r="QTL1651" s="15"/>
      <c r="QTM1651" s="15"/>
      <c r="QTN1651" s="15"/>
      <c r="QTO1651" s="15"/>
      <c r="QTP1651" s="15"/>
      <c r="QTQ1651" s="15"/>
      <c r="QTR1651" s="15"/>
      <c r="QTS1651" s="15"/>
      <c r="QTT1651" s="15"/>
      <c r="QTU1651" s="15"/>
      <c r="QTV1651" s="15"/>
      <c r="QTW1651" s="15"/>
      <c r="QTX1651" s="15"/>
      <c r="QTY1651" s="15"/>
      <c r="QTZ1651" s="15"/>
      <c r="QUA1651" s="15"/>
      <c r="QUB1651" s="15"/>
      <c r="QUC1651" s="15"/>
      <c r="QUD1651" s="15"/>
      <c r="QUE1651" s="15"/>
      <c r="QUF1651" s="15"/>
      <c r="QUG1651" s="15"/>
      <c r="QUH1651" s="15"/>
      <c r="QUI1651" s="15"/>
      <c r="QUJ1651" s="15"/>
      <c r="QUK1651" s="15"/>
      <c r="QUL1651" s="15"/>
      <c r="QUM1651" s="15"/>
      <c r="QUN1651" s="15"/>
      <c r="QUO1651" s="15"/>
      <c r="QUP1651" s="15"/>
      <c r="QUQ1651" s="15"/>
      <c r="QUR1651" s="15"/>
      <c r="QUS1651" s="15"/>
      <c r="QUT1651" s="15"/>
      <c r="QUU1651" s="15"/>
      <c r="QUV1651" s="15"/>
      <c r="QUW1651" s="15"/>
      <c r="QUX1651" s="15"/>
      <c r="QUY1651" s="15"/>
      <c r="QUZ1651" s="15"/>
      <c r="QVA1651" s="15"/>
      <c r="QVB1651" s="15"/>
      <c r="QVC1651" s="15"/>
      <c r="QVD1651" s="15"/>
      <c r="QVE1651" s="15"/>
      <c r="QVF1651" s="15"/>
      <c r="QVG1651" s="15"/>
      <c r="QVH1651" s="15"/>
      <c r="QVI1651" s="15"/>
      <c r="QVJ1651" s="15"/>
      <c r="QVK1651" s="15"/>
      <c r="QVL1651" s="15"/>
      <c r="QVM1651" s="15"/>
      <c r="QVN1651" s="15"/>
      <c r="QVO1651" s="15"/>
      <c r="QVP1651" s="15"/>
      <c r="QVQ1651" s="15"/>
      <c r="QVR1651" s="15"/>
      <c r="QVS1651" s="15"/>
      <c r="QVT1651" s="15"/>
      <c r="QVU1651" s="15"/>
      <c r="QVV1651" s="15"/>
      <c r="QVW1651" s="15"/>
      <c r="QVX1651" s="15"/>
      <c r="QVY1651" s="15"/>
      <c r="QVZ1651" s="15"/>
      <c r="QWA1651" s="15"/>
      <c r="QWB1651" s="15"/>
      <c r="QWC1651" s="15"/>
      <c r="QWD1651" s="15"/>
      <c r="QWE1651" s="15"/>
      <c r="QWF1651" s="15"/>
      <c r="QWG1651" s="15"/>
      <c r="QWH1651" s="15"/>
      <c r="QWI1651" s="15"/>
      <c r="QWJ1651" s="15"/>
      <c r="QWK1651" s="15"/>
      <c r="QWL1651" s="15"/>
      <c r="QWM1651" s="15"/>
      <c r="QWN1651" s="15"/>
      <c r="QWO1651" s="15"/>
      <c r="QWP1651" s="15"/>
      <c r="QWQ1651" s="15"/>
      <c r="QWR1651" s="15"/>
      <c r="QWS1651" s="15"/>
      <c r="QWT1651" s="15"/>
      <c r="QWU1651" s="15"/>
      <c r="QWV1651" s="15"/>
      <c r="QWW1651" s="15"/>
      <c r="QWX1651" s="15"/>
      <c r="QWY1651" s="15"/>
      <c r="QWZ1651" s="15"/>
      <c r="QXA1651" s="15"/>
      <c r="QXB1651" s="15"/>
      <c r="QXC1651" s="15"/>
      <c r="QXD1651" s="15"/>
      <c r="QXE1651" s="15"/>
      <c r="QXF1651" s="15"/>
      <c r="QXG1651" s="15"/>
      <c r="QXH1651" s="15"/>
      <c r="QXI1651" s="15"/>
      <c r="QXJ1651" s="15"/>
      <c r="QXK1651" s="15"/>
      <c r="QXL1651" s="15"/>
      <c r="QXM1651" s="15"/>
      <c r="QXN1651" s="15"/>
      <c r="QXO1651" s="15"/>
      <c r="QXP1651" s="15"/>
      <c r="QXQ1651" s="15"/>
      <c r="QXR1651" s="15"/>
      <c r="QXS1651" s="15"/>
      <c r="QXT1651" s="15"/>
      <c r="QXU1651" s="15"/>
      <c r="QXV1651" s="15"/>
      <c r="QXW1651" s="15"/>
      <c r="QXX1651" s="15"/>
      <c r="QXY1651" s="15"/>
      <c r="QXZ1651" s="15"/>
      <c r="QYA1651" s="15"/>
      <c r="QYB1651" s="15"/>
      <c r="QYC1651" s="15"/>
      <c r="QYD1651" s="15"/>
      <c r="QYE1651" s="15"/>
      <c r="QYF1651" s="15"/>
      <c r="QYG1651" s="15"/>
      <c r="QYH1651" s="15"/>
      <c r="QYI1651" s="15"/>
      <c r="QYJ1651" s="15"/>
      <c r="QYK1651" s="15"/>
      <c r="QYL1651" s="15"/>
      <c r="QYM1651" s="15"/>
      <c r="QYN1651" s="15"/>
      <c r="QYO1651" s="15"/>
      <c r="QYP1651" s="15"/>
      <c r="QYQ1651" s="15"/>
      <c r="QYR1651" s="15"/>
      <c r="QYS1651" s="15"/>
      <c r="QYT1651" s="15"/>
      <c r="QYU1651" s="15"/>
      <c r="QYV1651" s="15"/>
      <c r="QYW1651" s="15"/>
      <c r="QYX1651" s="15"/>
      <c r="QYY1651" s="15"/>
      <c r="QYZ1651" s="15"/>
      <c r="QZA1651" s="15"/>
      <c r="QZB1651" s="15"/>
      <c r="QZC1651" s="15"/>
      <c r="QZD1651" s="15"/>
      <c r="QZE1651" s="15"/>
      <c r="QZF1651" s="15"/>
      <c r="QZG1651" s="15"/>
      <c r="QZH1651" s="15"/>
      <c r="QZI1651" s="15"/>
      <c r="QZJ1651" s="15"/>
      <c r="QZK1651" s="15"/>
      <c r="QZL1651" s="15"/>
      <c r="QZM1651" s="15"/>
      <c r="QZN1651" s="15"/>
      <c r="QZO1651" s="15"/>
      <c r="QZP1651" s="15"/>
      <c r="QZQ1651" s="15"/>
      <c r="QZR1651" s="15"/>
      <c r="QZS1651" s="15"/>
      <c r="QZT1651" s="15"/>
      <c r="QZU1651" s="15"/>
      <c r="QZV1651" s="15"/>
      <c r="QZW1651" s="15"/>
      <c r="QZX1651" s="15"/>
      <c r="QZY1651" s="15"/>
      <c r="QZZ1651" s="15"/>
      <c r="RAA1651" s="15"/>
      <c r="RAB1651" s="15"/>
      <c r="RAC1651" s="15"/>
      <c r="RAD1651" s="15"/>
      <c r="RAE1651" s="15"/>
      <c r="RAF1651" s="15"/>
      <c r="RAG1651" s="15"/>
      <c r="RAH1651" s="15"/>
      <c r="RAI1651" s="15"/>
      <c r="RAJ1651" s="15"/>
      <c r="RAK1651" s="15"/>
      <c r="RAL1651" s="15"/>
      <c r="RAM1651" s="15"/>
      <c r="RAN1651" s="15"/>
      <c r="RAO1651" s="15"/>
      <c r="RAP1651" s="15"/>
      <c r="RAQ1651" s="15"/>
      <c r="RAR1651" s="15"/>
      <c r="RAS1651" s="15"/>
      <c r="RAT1651" s="15"/>
      <c r="RAU1651" s="15"/>
      <c r="RAV1651" s="15"/>
      <c r="RAW1651" s="15"/>
      <c r="RAX1651" s="15"/>
      <c r="RAY1651" s="15"/>
      <c r="RAZ1651" s="15"/>
      <c r="RBA1651" s="15"/>
      <c r="RBB1651" s="15"/>
      <c r="RBC1651" s="15"/>
      <c r="RBD1651" s="15"/>
      <c r="RBE1651" s="15"/>
      <c r="RBF1651" s="15"/>
      <c r="RBG1651" s="15"/>
      <c r="RBH1651" s="15"/>
      <c r="RBI1651" s="15"/>
      <c r="RBJ1651" s="15"/>
      <c r="RBK1651" s="15"/>
      <c r="RBL1651" s="15"/>
      <c r="RBM1651" s="15"/>
      <c r="RBN1651" s="15"/>
      <c r="RBO1651" s="15"/>
      <c r="RBP1651" s="15"/>
      <c r="RBQ1651" s="15"/>
      <c r="RBR1651" s="15"/>
      <c r="RBS1651" s="15"/>
      <c r="RBT1651" s="15"/>
      <c r="RBU1651" s="15"/>
      <c r="RBV1651" s="15"/>
      <c r="RBW1651" s="15"/>
      <c r="RBX1651" s="15"/>
      <c r="RBY1651" s="15"/>
      <c r="RBZ1651" s="15"/>
      <c r="RCA1651" s="15"/>
      <c r="RCB1651" s="15"/>
      <c r="RCC1651" s="15"/>
      <c r="RCD1651" s="15"/>
      <c r="RCE1651" s="15"/>
      <c r="RCF1651" s="15"/>
      <c r="RCG1651" s="15"/>
      <c r="RCH1651" s="15"/>
      <c r="RCI1651" s="15"/>
      <c r="RCJ1651" s="15"/>
      <c r="RCK1651" s="15"/>
      <c r="RCL1651" s="15"/>
      <c r="RCM1651" s="15"/>
      <c r="RCN1651" s="15"/>
      <c r="RCO1651" s="15"/>
      <c r="RCP1651" s="15"/>
      <c r="RCQ1651" s="15"/>
      <c r="RCR1651" s="15"/>
      <c r="RCS1651" s="15"/>
      <c r="RCT1651" s="15"/>
      <c r="RCU1651" s="15"/>
      <c r="RCV1651" s="15"/>
      <c r="RCW1651" s="15"/>
      <c r="RCX1651" s="15"/>
      <c r="RCY1651" s="15"/>
      <c r="RCZ1651" s="15"/>
      <c r="RDA1651" s="15"/>
      <c r="RDB1651" s="15"/>
      <c r="RDC1651" s="15"/>
      <c r="RDD1651" s="15"/>
      <c r="RDE1651" s="15"/>
      <c r="RDF1651" s="15"/>
      <c r="RDG1651" s="15"/>
      <c r="RDH1651" s="15"/>
      <c r="RDI1651" s="15"/>
      <c r="RDJ1651" s="15"/>
      <c r="RDK1651" s="15"/>
      <c r="RDL1651" s="15"/>
      <c r="RDM1651" s="15"/>
      <c r="RDN1651" s="15"/>
      <c r="RDO1651" s="15"/>
      <c r="RDP1651" s="15"/>
      <c r="RDQ1651" s="15"/>
      <c r="RDR1651" s="15"/>
      <c r="RDS1651" s="15"/>
      <c r="RDT1651" s="15"/>
      <c r="RDU1651" s="15"/>
      <c r="RDV1651" s="15"/>
      <c r="RDW1651" s="15"/>
      <c r="RDX1651" s="15"/>
      <c r="RDY1651" s="15"/>
      <c r="RDZ1651" s="15"/>
      <c r="REA1651" s="15"/>
      <c r="REB1651" s="15"/>
      <c r="REC1651" s="15"/>
      <c r="RED1651" s="15"/>
      <c r="REE1651" s="15"/>
      <c r="REF1651" s="15"/>
      <c r="REG1651" s="15"/>
      <c r="REH1651" s="15"/>
      <c r="REI1651" s="15"/>
      <c r="REJ1651" s="15"/>
      <c r="REK1651" s="15"/>
      <c r="REL1651" s="15"/>
      <c r="REM1651" s="15"/>
      <c r="REN1651" s="15"/>
      <c r="REO1651" s="15"/>
      <c r="REP1651" s="15"/>
      <c r="REQ1651" s="15"/>
      <c r="RER1651" s="15"/>
      <c r="RES1651" s="15"/>
      <c r="RET1651" s="15"/>
      <c r="REU1651" s="15"/>
      <c r="REV1651" s="15"/>
      <c r="REW1651" s="15"/>
      <c r="REX1651" s="15"/>
      <c r="REY1651" s="15"/>
      <c r="REZ1651" s="15"/>
      <c r="RFA1651" s="15"/>
      <c r="RFB1651" s="15"/>
      <c r="RFC1651" s="15"/>
      <c r="RFD1651" s="15"/>
      <c r="RFE1651" s="15"/>
      <c r="RFF1651" s="15"/>
      <c r="RFG1651" s="15"/>
      <c r="RFH1651" s="15"/>
      <c r="RFI1651" s="15"/>
      <c r="RFJ1651" s="15"/>
      <c r="RFK1651" s="15"/>
      <c r="RFL1651" s="15"/>
      <c r="RFM1651" s="15"/>
      <c r="RFN1651" s="15"/>
      <c r="RFO1651" s="15"/>
      <c r="RFP1651" s="15"/>
      <c r="RFQ1651" s="15"/>
      <c r="RFR1651" s="15"/>
      <c r="RFS1651" s="15"/>
      <c r="RFT1651" s="15"/>
      <c r="RFU1651" s="15"/>
      <c r="RFV1651" s="15"/>
      <c r="RFW1651" s="15"/>
      <c r="RFX1651" s="15"/>
      <c r="RFY1651" s="15"/>
      <c r="RFZ1651" s="15"/>
      <c r="RGA1651" s="15"/>
      <c r="RGB1651" s="15"/>
      <c r="RGC1651" s="15"/>
      <c r="RGD1651" s="15"/>
      <c r="RGE1651" s="15"/>
      <c r="RGF1651" s="15"/>
      <c r="RGG1651" s="15"/>
      <c r="RGH1651" s="15"/>
      <c r="RGI1651" s="15"/>
      <c r="RGJ1651" s="15"/>
      <c r="RGK1651" s="15"/>
      <c r="RGL1651" s="15"/>
      <c r="RGM1651" s="15"/>
      <c r="RGN1651" s="15"/>
      <c r="RGO1651" s="15"/>
      <c r="RGP1651" s="15"/>
      <c r="RGQ1651" s="15"/>
      <c r="RGR1651" s="15"/>
      <c r="RGS1651" s="15"/>
      <c r="RGT1651" s="15"/>
      <c r="RGU1651" s="15"/>
      <c r="RGV1651" s="15"/>
      <c r="RGW1651" s="15"/>
      <c r="RGX1651" s="15"/>
      <c r="RGY1651" s="15"/>
      <c r="RGZ1651" s="15"/>
      <c r="RHA1651" s="15"/>
      <c r="RHB1651" s="15"/>
      <c r="RHC1651" s="15"/>
      <c r="RHD1651" s="15"/>
      <c r="RHE1651" s="15"/>
      <c r="RHF1651" s="15"/>
      <c r="RHG1651" s="15"/>
      <c r="RHH1651" s="15"/>
      <c r="RHI1651" s="15"/>
      <c r="RHJ1651" s="15"/>
      <c r="RHK1651" s="15"/>
      <c r="RHL1651" s="15"/>
      <c r="RHM1651" s="15"/>
      <c r="RHN1651" s="15"/>
      <c r="RHO1651" s="15"/>
      <c r="RHP1651" s="15"/>
      <c r="RHQ1651" s="15"/>
      <c r="RHR1651" s="15"/>
      <c r="RHS1651" s="15"/>
      <c r="RHT1651" s="15"/>
      <c r="RHU1651" s="15"/>
      <c r="RHV1651" s="15"/>
      <c r="RHW1651" s="15"/>
      <c r="RHX1651" s="15"/>
      <c r="RHY1651" s="15"/>
      <c r="RHZ1651" s="15"/>
      <c r="RIA1651" s="15"/>
      <c r="RIB1651" s="15"/>
      <c r="RIC1651" s="15"/>
      <c r="RID1651" s="15"/>
      <c r="RIE1651" s="15"/>
      <c r="RIF1651" s="15"/>
      <c r="RIG1651" s="15"/>
      <c r="RIH1651" s="15"/>
      <c r="RII1651" s="15"/>
      <c r="RIJ1651" s="15"/>
      <c r="RIK1651" s="15"/>
      <c r="RIL1651" s="15"/>
      <c r="RIM1651" s="15"/>
      <c r="RIN1651" s="15"/>
      <c r="RIO1651" s="15"/>
      <c r="RIP1651" s="15"/>
      <c r="RIQ1651" s="15"/>
      <c r="RIR1651" s="15"/>
      <c r="RIS1651" s="15"/>
      <c r="RIT1651" s="15"/>
      <c r="RIU1651" s="15"/>
      <c r="RIV1651" s="15"/>
      <c r="RIW1651" s="15"/>
      <c r="RIX1651" s="15"/>
      <c r="RIY1651" s="15"/>
      <c r="RIZ1651" s="15"/>
      <c r="RJA1651" s="15"/>
      <c r="RJB1651" s="15"/>
      <c r="RJC1651" s="15"/>
      <c r="RJD1651" s="15"/>
      <c r="RJE1651" s="15"/>
      <c r="RJF1651" s="15"/>
      <c r="RJG1651" s="15"/>
      <c r="RJH1651" s="15"/>
      <c r="RJI1651" s="15"/>
      <c r="RJJ1651" s="15"/>
      <c r="RJK1651" s="15"/>
      <c r="RJL1651" s="15"/>
      <c r="RJM1651" s="15"/>
      <c r="RJN1651" s="15"/>
      <c r="RJO1651" s="15"/>
      <c r="RJP1651" s="15"/>
      <c r="RJQ1651" s="15"/>
      <c r="RJR1651" s="15"/>
      <c r="RJS1651" s="15"/>
      <c r="RJT1651" s="15"/>
      <c r="RJU1651" s="15"/>
      <c r="RJV1651" s="15"/>
      <c r="RJW1651" s="15"/>
      <c r="RJX1651" s="15"/>
      <c r="RJY1651" s="15"/>
      <c r="RJZ1651" s="15"/>
      <c r="RKA1651" s="15"/>
      <c r="RKB1651" s="15"/>
      <c r="RKC1651" s="15"/>
      <c r="RKD1651" s="15"/>
      <c r="RKE1651" s="15"/>
      <c r="RKF1651" s="15"/>
      <c r="RKG1651" s="15"/>
      <c r="RKH1651" s="15"/>
      <c r="RKI1651" s="15"/>
      <c r="RKJ1651" s="15"/>
      <c r="RKK1651" s="15"/>
      <c r="RKL1651" s="15"/>
      <c r="RKM1651" s="15"/>
      <c r="RKN1651" s="15"/>
      <c r="RKO1651" s="15"/>
      <c r="RKP1651" s="15"/>
      <c r="RKQ1651" s="15"/>
      <c r="RKR1651" s="15"/>
      <c r="RKS1651" s="15"/>
      <c r="RKT1651" s="15"/>
      <c r="RKU1651" s="15"/>
      <c r="RKV1651" s="15"/>
      <c r="RKW1651" s="15"/>
      <c r="RKX1651" s="15"/>
      <c r="RKY1651" s="15"/>
      <c r="RKZ1651" s="15"/>
      <c r="RLA1651" s="15"/>
      <c r="RLB1651" s="15"/>
      <c r="RLC1651" s="15"/>
      <c r="RLD1651" s="15"/>
      <c r="RLE1651" s="15"/>
      <c r="RLF1651" s="15"/>
      <c r="RLG1651" s="15"/>
      <c r="RLH1651" s="15"/>
      <c r="RLI1651" s="15"/>
      <c r="RLJ1651" s="15"/>
      <c r="RLK1651" s="15"/>
      <c r="RLL1651" s="15"/>
      <c r="RLM1651" s="15"/>
      <c r="RLN1651" s="15"/>
      <c r="RLO1651" s="15"/>
      <c r="RLP1651" s="15"/>
      <c r="RLQ1651" s="15"/>
      <c r="RLR1651" s="15"/>
      <c r="RLS1651" s="15"/>
      <c r="RLT1651" s="15"/>
      <c r="RLU1651" s="15"/>
      <c r="RLV1651" s="15"/>
      <c r="RLW1651" s="15"/>
      <c r="RLX1651" s="15"/>
      <c r="RLY1651" s="15"/>
      <c r="RLZ1651" s="15"/>
      <c r="RMA1651" s="15"/>
      <c r="RMB1651" s="15"/>
      <c r="RMC1651" s="15"/>
      <c r="RMD1651" s="15"/>
      <c r="RME1651" s="15"/>
      <c r="RMF1651" s="15"/>
      <c r="RMG1651" s="15"/>
      <c r="RMH1651" s="15"/>
      <c r="RMI1651" s="15"/>
      <c r="RMJ1651" s="15"/>
      <c r="RMK1651" s="15"/>
      <c r="RML1651" s="15"/>
      <c r="RMM1651" s="15"/>
      <c r="RMN1651" s="15"/>
      <c r="RMO1651" s="15"/>
      <c r="RMP1651" s="15"/>
      <c r="RMQ1651" s="15"/>
      <c r="RMR1651" s="15"/>
      <c r="RMS1651" s="15"/>
      <c r="RMT1651" s="15"/>
      <c r="RMU1651" s="15"/>
      <c r="RMV1651" s="15"/>
      <c r="RMW1651" s="15"/>
      <c r="RMX1651" s="15"/>
      <c r="RMY1651" s="15"/>
      <c r="RMZ1651" s="15"/>
      <c r="RNA1651" s="15"/>
      <c r="RNB1651" s="15"/>
      <c r="RNC1651" s="15"/>
      <c r="RND1651" s="15"/>
      <c r="RNE1651" s="15"/>
      <c r="RNF1651" s="15"/>
      <c r="RNG1651" s="15"/>
      <c r="RNH1651" s="15"/>
      <c r="RNI1651" s="15"/>
      <c r="RNJ1651" s="15"/>
      <c r="RNK1651" s="15"/>
      <c r="RNL1651" s="15"/>
      <c r="RNM1651" s="15"/>
      <c r="RNN1651" s="15"/>
      <c r="RNO1651" s="15"/>
      <c r="RNP1651" s="15"/>
      <c r="RNQ1651" s="15"/>
      <c r="RNR1651" s="15"/>
      <c r="RNS1651" s="15"/>
      <c r="RNT1651" s="15"/>
      <c r="RNU1651" s="15"/>
      <c r="RNV1651" s="15"/>
      <c r="RNW1651" s="15"/>
      <c r="RNX1651" s="15"/>
      <c r="RNY1651" s="15"/>
      <c r="RNZ1651" s="15"/>
      <c r="ROA1651" s="15"/>
      <c r="ROB1651" s="15"/>
      <c r="ROC1651" s="15"/>
      <c r="ROD1651" s="15"/>
      <c r="ROE1651" s="15"/>
      <c r="ROF1651" s="15"/>
      <c r="ROG1651" s="15"/>
      <c r="ROH1651" s="15"/>
      <c r="ROI1651" s="15"/>
      <c r="ROJ1651" s="15"/>
      <c r="ROK1651" s="15"/>
      <c r="ROL1651" s="15"/>
      <c r="ROM1651" s="15"/>
      <c r="RON1651" s="15"/>
      <c r="ROO1651" s="15"/>
      <c r="ROP1651" s="15"/>
      <c r="ROQ1651" s="15"/>
      <c r="ROR1651" s="15"/>
      <c r="ROS1651" s="15"/>
      <c r="ROT1651" s="15"/>
      <c r="ROU1651" s="15"/>
      <c r="ROV1651" s="15"/>
      <c r="ROW1651" s="15"/>
      <c r="ROX1651" s="15"/>
      <c r="ROY1651" s="15"/>
      <c r="ROZ1651" s="15"/>
      <c r="RPA1651" s="15"/>
      <c r="RPB1651" s="15"/>
      <c r="RPC1651" s="15"/>
      <c r="RPD1651" s="15"/>
      <c r="RPE1651" s="15"/>
      <c r="RPF1651" s="15"/>
      <c r="RPG1651" s="15"/>
      <c r="RPH1651" s="15"/>
      <c r="RPI1651" s="15"/>
      <c r="RPJ1651" s="15"/>
      <c r="RPK1651" s="15"/>
      <c r="RPL1651" s="15"/>
      <c r="RPM1651" s="15"/>
      <c r="RPN1651" s="15"/>
      <c r="RPO1651" s="15"/>
      <c r="RPP1651" s="15"/>
      <c r="RPQ1651" s="15"/>
      <c r="RPR1651" s="15"/>
      <c r="RPS1651" s="15"/>
      <c r="RPT1651" s="15"/>
      <c r="RPU1651" s="15"/>
      <c r="RPV1651" s="15"/>
      <c r="RPW1651" s="15"/>
      <c r="RPX1651" s="15"/>
      <c r="RPY1651" s="15"/>
      <c r="RPZ1651" s="15"/>
      <c r="RQA1651" s="15"/>
      <c r="RQB1651" s="15"/>
      <c r="RQC1651" s="15"/>
      <c r="RQD1651" s="15"/>
      <c r="RQE1651" s="15"/>
      <c r="RQF1651" s="15"/>
      <c r="RQG1651" s="15"/>
      <c r="RQH1651" s="15"/>
      <c r="RQI1651" s="15"/>
      <c r="RQJ1651" s="15"/>
      <c r="RQK1651" s="15"/>
      <c r="RQL1651" s="15"/>
      <c r="RQM1651" s="15"/>
      <c r="RQN1651" s="15"/>
      <c r="RQO1651" s="15"/>
      <c r="RQP1651" s="15"/>
      <c r="RQQ1651" s="15"/>
      <c r="RQR1651" s="15"/>
      <c r="RQS1651" s="15"/>
      <c r="RQT1651" s="15"/>
      <c r="RQU1651" s="15"/>
      <c r="RQV1651" s="15"/>
      <c r="RQW1651" s="15"/>
      <c r="RQX1651" s="15"/>
      <c r="RQY1651" s="15"/>
      <c r="RQZ1651" s="15"/>
      <c r="RRA1651" s="15"/>
      <c r="RRB1651" s="15"/>
      <c r="RRC1651" s="15"/>
      <c r="RRD1651" s="15"/>
      <c r="RRE1651" s="15"/>
      <c r="RRF1651" s="15"/>
      <c r="RRG1651" s="15"/>
      <c r="RRH1651" s="15"/>
      <c r="RRI1651" s="15"/>
      <c r="RRJ1651" s="15"/>
      <c r="RRK1651" s="15"/>
      <c r="RRL1651" s="15"/>
      <c r="RRM1651" s="15"/>
      <c r="RRN1651" s="15"/>
      <c r="RRO1651" s="15"/>
      <c r="RRP1651" s="15"/>
      <c r="RRQ1651" s="15"/>
      <c r="RRR1651" s="15"/>
      <c r="RRS1651" s="15"/>
      <c r="RRT1651" s="15"/>
      <c r="RRU1651" s="15"/>
      <c r="RRV1651" s="15"/>
      <c r="RRW1651" s="15"/>
      <c r="RRX1651" s="15"/>
      <c r="RRY1651" s="15"/>
      <c r="RRZ1651" s="15"/>
      <c r="RSA1651" s="15"/>
      <c r="RSB1651" s="15"/>
      <c r="RSC1651" s="15"/>
      <c r="RSD1651" s="15"/>
      <c r="RSE1651" s="15"/>
      <c r="RSF1651" s="15"/>
      <c r="RSG1651" s="15"/>
      <c r="RSH1651" s="15"/>
      <c r="RSI1651" s="15"/>
      <c r="RSJ1651" s="15"/>
      <c r="RSK1651" s="15"/>
      <c r="RSL1651" s="15"/>
      <c r="RSM1651" s="15"/>
      <c r="RSN1651" s="15"/>
      <c r="RSO1651" s="15"/>
      <c r="RSP1651" s="15"/>
      <c r="RSQ1651" s="15"/>
      <c r="RSR1651" s="15"/>
      <c r="RSS1651" s="15"/>
      <c r="RST1651" s="15"/>
      <c r="RSU1651" s="15"/>
      <c r="RSV1651" s="15"/>
      <c r="RSW1651" s="15"/>
      <c r="RSX1651" s="15"/>
      <c r="RSY1651" s="15"/>
      <c r="RSZ1651" s="15"/>
      <c r="RTA1651" s="15"/>
      <c r="RTB1651" s="15"/>
      <c r="RTC1651" s="15"/>
      <c r="RTD1651" s="15"/>
      <c r="RTE1651" s="15"/>
      <c r="RTF1651" s="15"/>
      <c r="RTG1651" s="15"/>
      <c r="RTH1651" s="15"/>
      <c r="RTI1651" s="15"/>
      <c r="RTJ1651" s="15"/>
      <c r="RTK1651" s="15"/>
      <c r="RTL1651" s="15"/>
      <c r="RTM1651" s="15"/>
      <c r="RTN1651" s="15"/>
      <c r="RTO1651" s="15"/>
      <c r="RTP1651" s="15"/>
      <c r="RTQ1651" s="15"/>
      <c r="RTR1651" s="15"/>
      <c r="RTS1651" s="15"/>
      <c r="RTT1651" s="15"/>
      <c r="RTU1651" s="15"/>
      <c r="RTV1651" s="15"/>
      <c r="RTW1651" s="15"/>
      <c r="RTX1651" s="15"/>
      <c r="RTY1651" s="15"/>
      <c r="RTZ1651" s="15"/>
      <c r="RUA1651" s="15"/>
      <c r="RUB1651" s="15"/>
      <c r="RUC1651" s="15"/>
      <c r="RUD1651" s="15"/>
      <c r="RUE1651" s="15"/>
      <c r="RUF1651" s="15"/>
      <c r="RUG1651" s="15"/>
      <c r="RUH1651" s="15"/>
      <c r="RUI1651" s="15"/>
      <c r="RUJ1651" s="15"/>
      <c r="RUK1651" s="15"/>
      <c r="RUL1651" s="15"/>
      <c r="RUM1651" s="15"/>
      <c r="RUN1651" s="15"/>
      <c r="RUO1651" s="15"/>
      <c r="RUP1651" s="15"/>
      <c r="RUQ1651" s="15"/>
      <c r="RUR1651" s="15"/>
      <c r="RUS1651" s="15"/>
      <c r="RUT1651" s="15"/>
      <c r="RUU1651" s="15"/>
      <c r="RUV1651" s="15"/>
      <c r="RUW1651" s="15"/>
      <c r="RUX1651" s="15"/>
      <c r="RUY1651" s="15"/>
      <c r="RUZ1651" s="15"/>
      <c r="RVA1651" s="15"/>
      <c r="RVB1651" s="15"/>
      <c r="RVC1651" s="15"/>
      <c r="RVD1651" s="15"/>
      <c r="RVE1651" s="15"/>
      <c r="RVF1651" s="15"/>
      <c r="RVG1651" s="15"/>
      <c r="RVH1651" s="15"/>
      <c r="RVI1651" s="15"/>
      <c r="RVJ1651" s="15"/>
      <c r="RVK1651" s="15"/>
      <c r="RVL1651" s="15"/>
      <c r="RVM1651" s="15"/>
      <c r="RVN1651" s="15"/>
      <c r="RVO1651" s="15"/>
      <c r="RVP1651" s="15"/>
      <c r="RVQ1651" s="15"/>
      <c r="RVR1651" s="15"/>
      <c r="RVS1651" s="15"/>
      <c r="RVT1651" s="15"/>
      <c r="RVU1651" s="15"/>
      <c r="RVV1651" s="15"/>
      <c r="RVW1651" s="15"/>
      <c r="RVX1651" s="15"/>
      <c r="RVY1651" s="15"/>
      <c r="RVZ1651" s="15"/>
      <c r="RWA1651" s="15"/>
      <c r="RWB1651" s="15"/>
      <c r="RWC1651" s="15"/>
      <c r="RWD1651" s="15"/>
      <c r="RWE1651" s="15"/>
      <c r="RWF1651" s="15"/>
      <c r="RWG1651" s="15"/>
      <c r="RWH1651" s="15"/>
      <c r="RWI1651" s="15"/>
      <c r="RWJ1651" s="15"/>
      <c r="RWK1651" s="15"/>
      <c r="RWL1651" s="15"/>
      <c r="RWM1651" s="15"/>
      <c r="RWN1651" s="15"/>
      <c r="RWO1651" s="15"/>
      <c r="RWP1651" s="15"/>
      <c r="RWQ1651" s="15"/>
      <c r="RWR1651" s="15"/>
      <c r="RWS1651" s="15"/>
      <c r="RWT1651" s="15"/>
      <c r="RWU1651" s="15"/>
      <c r="RWV1651" s="15"/>
      <c r="RWW1651" s="15"/>
      <c r="RWX1651" s="15"/>
      <c r="RWY1651" s="15"/>
      <c r="RWZ1651" s="15"/>
      <c r="RXA1651" s="15"/>
      <c r="RXB1651" s="15"/>
      <c r="RXC1651" s="15"/>
      <c r="RXD1651" s="15"/>
      <c r="RXE1651" s="15"/>
      <c r="RXF1651" s="15"/>
      <c r="RXG1651" s="15"/>
      <c r="RXH1651" s="15"/>
      <c r="RXI1651" s="15"/>
      <c r="RXJ1651" s="15"/>
      <c r="RXK1651" s="15"/>
      <c r="RXL1651" s="15"/>
      <c r="RXM1651" s="15"/>
      <c r="RXN1651" s="15"/>
      <c r="RXO1651" s="15"/>
      <c r="RXP1651" s="15"/>
      <c r="RXQ1651" s="15"/>
      <c r="RXR1651" s="15"/>
      <c r="RXS1651" s="15"/>
      <c r="RXT1651" s="15"/>
      <c r="RXU1651" s="15"/>
      <c r="RXV1651" s="15"/>
      <c r="RXW1651" s="15"/>
      <c r="RXX1651" s="15"/>
      <c r="RXY1651" s="15"/>
      <c r="RXZ1651" s="15"/>
      <c r="RYA1651" s="15"/>
      <c r="RYB1651" s="15"/>
      <c r="RYC1651" s="15"/>
      <c r="RYD1651" s="15"/>
      <c r="RYE1651" s="15"/>
      <c r="RYF1651" s="15"/>
      <c r="RYG1651" s="15"/>
      <c r="RYH1651" s="15"/>
      <c r="RYI1651" s="15"/>
      <c r="RYJ1651" s="15"/>
      <c r="RYK1651" s="15"/>
      <c r="RYL1651" s="15"/>
      <c r="RYM1651" s="15"/>
      <c r="RYN1651" s="15"/>
      <c r="RYO1651" s="15"/>
      <c r="RYP1651" s="15"/>
      <c r="RYQ1651" s="15"/>
      <c r="RYR1651" s="15"/>
      <c r="RYS1651" s="15"/>
      <c r="RYT1651" s="15"/>
      <c r="RYU1651" s="15"/>
      <c r="RYV1651" s="15"/>
      <c r="RYW1651" s="15"/>
      <c r="RYX1651" s="15"/>
      <c r="RYY1651" s="15"/>
      <c r="RYZ1651" s="15"/>
      <c r="RZA1651" s="15"/>
      <c r="RZB1651" s="15"/>
      <c r="RZC1651" s="15"/>
      <c r="RZD1651" s="15"/>
      <c r="RZE1651" s="15"/>
      <c r="RZF1651" s="15"/>
      <c r="RZG1651" s="15"/>
      <c r="RZH1651" s="15"/>
      <c r="RZI1651" s="15"/>
      <c r="RZJ1651" s="15"/>
      <c r="RZK1651" s="15"/>
      <c r="RZL1651" s="15"/>
      <c r="RZM1651" s="15"/>
      <c r="RZN1651" s="15"/>
      <c r="RZO1651" s="15"/>
      <c r="RZP1651" s="15"/>
      <c r="RZQ1651" s="15"/>
      <c r="RZR1651" s="15"/>
      <c r="RZS1651" s="15"/>
      <c r="RZT1651" s="15"/>
      <c r="RZU1651" s="15"/>
      <c r="RZV1651" s="15"/>
      <c r="RZW1651" s="15"/>
      <c r="RZX1651" s="15"/>
      <c r="RZY1651" s="15"/>
      <c r="RZZ1651" s="15"/>
      <c r="SAA1651" s="15"/>
      <c r="SAB1651" s="15"/>
      <c r="SAC1651" s="15"/>
      <c r="SAD1651" s="15"/>
      <c r="SAE1651" s="15"/>
      <c r="SAF1651" s="15"/>
      <c r="SAG1651" s="15"/>
      <c r="SAH1651" s="15"/>
      <c r="SAI1651" s="15"/>
      <c r="SAJ1651" s="15"/>
      <c r="SAK1651" s="15"/>
      <c r="SAL1651" s="15"/>
      <c r="SAM1651" s="15"/>
      <c r="SAN1651" s="15"/>
      <c r="SAO1651" s="15"/>
      <c r="SAP1651" s="15"/>
      <c r="SAQ1651" s="15"/>
      <c r="SAR1651" s="15"/>
      <c r="SAS1651" s="15"/>
      <c r="SAT1651" s="15"/>
      <c r="SAU1651" s="15"/>
      <c r="SAV1651" s="15"/>
      <c r="SAW1651" s="15"/>
      <c r="SAX1651" s="15"/>
      <c r="SAY1651" s="15"/>
      <c r="SAZ1651" s="15"/>
      <c r="SBA1651" s="15"/>
      <c r="SBB1651" s="15"/>
      <c r="SBC1651" s="15"/>
      <c r="SBD1651" s="15"/>
      <c r="SBE1651" s="15"/>
      <c r="SBF1651" s="15"/>
      <c r="SBG1651" s="15"/>
      <c r="SBH1651" s="15"/>
      <c r="SBI1651" s="15"/>
      <c r="SBJ1651" s="15"/>
      <c r="SBK1651" s="15"/>
      <c r="SBL1651" s="15"/>
      <c r="SBM1651" s="15"/>
      <c r="SBN1651" s="15"/>
      <c r="SBO1651" s="15"/>
      <c r="SBP1651" s="15"/>
      <c r="SBQ1651" s="15"/>
      <c r="SBR1651" s="15"/>
      <c r="SBS1651" s="15"/>
      <c r="SBT1651" s="15"/>
      <c r="SBU1651" s="15"/>
      <c r="SBV1651" s="15"/>
      <c r="SBW1651" s="15"/>
      <c r="SBX1651" s="15"/>
      <c r="SBY1651" s="15"/>
      <c r="SBZ1651" s="15"/>
      <c r="SCA1651" s="15"/>
      <c r="SCB1651" s="15"/>
      <c r="SCC1651" s="15"/>
      <c r="SCD1651" s="15"/>
      <c r="SCE1651" s="15"/>
      <c r="SCF1651" s="15"/>
      <c r="SCG1651" s="15"/>
      <c r="SCH1651" s="15"/>
      <c r="SCI1651" s="15"/>
      <c r="SCJ1651" s="15"/>
      <c r="SCK1651" s="15"/>
      <c r="SCL1651" s="15"/>
      <c r="SCM1651" s="15"/>
      <c r="SCN1651" s="15"/>
      <c r="SCO1651" s="15"/>
      <c r="SCP1651" s="15"/>
      <c r="SCQ1651" s="15"/>
      <c r="SCR1651" s="15"/>
      <c r="SCS1651" s="15"/>
      <c r="SCT1651" s="15"/>
      <c r="SCU1651" s="15"/>
      <c r="SCV1651" s="15"/>
      <c r="SCW1651" s="15"/>
      <c r="SCX1651" s="15"/>
      <c r="SCY1651" s="15"/>
      <c r="SCZ1651" s="15"/>
      <c r="SDA1651" s="15"/>
      <c r="SDB1651" s="15"/>
      <c r="SDC1651" s="15"/>
      <c r="SDD1651" s="15"/>
      <c r="SDE1651" s="15"/>
      <c r="SDF1651" s="15"/>
      <c r="SDG1651" s="15"/>
      <c r="SDH1651" s="15"/>
      <c r="SDI1651" s="15"/>
      <c r="SDJ1651" s="15"/>
      <c r="SDK1651" s="15"/>
      <c r="SDL1651" s="15"/>
      <c r="SDM1651" s="15"/>
      <c r="SDN1651" s="15"/>
      <c r="SDO1651" s="15"/>
      <c r="SDP1651" s="15"/>
      <c r="SDQ1651" s="15"/>
      <c r="SDR1651" s="15"/>
      <c r="SDS1651" s="15"/>
      <c r="SDT1651" s="15"/>
      <c r="SDU1651" s="15"/>
      <c r="SDV1651" s="15"/>
      <c r="SDW1651" s="15"/>
      <c r="SDX1651" s="15"/>
      <c r="SDY1651" s="15"/>
      <c r="SDZ1651" s="15"/>
      <c r="SEA1651" s="15"/>
      <c r="SEB1651" s="15"/>
      <c r="SEC1651" s="15"/>
      <c r="SED1651" s="15"/>
      <c r="SEE1651" s="15"/>
      <c r="SEF1651" s="15"/>
      <c r="SEG1651" s="15"/>
      <c r="SEH1651" s="15"/>
      <c r="SEI1651" s="15"/>
      <c r="SEJ1651" s="15"/>
      <c r="SEK1651" s="15"/>
      <c r="SEL1651" s="15"/>
      <c r="SEM1651" s="15"/>
      <c r="SEN1651" s="15"/>
      <c r="SEO1651" s="15"/>
      <c r="SEP1651" s="15"/>
      <c r="SEQ1651" s="15"/>
      <c r="SER1651" s="15"/>
      <c r="SES1651" s="15"/>
      <c r="SET1651" s="15"/>
      <c r="SEU1651" s="15"/>
      <c r="SEV1651" s="15"/>
      <c r="SEW1651" s="15"/>
      <c r="SEX1651" s="15"/>
      <c r="SEY1651" s="15"/>
      <c r="SEZ1651" s="15"/>
      <c r="SFA1651" s="15"/>
      <c r="SFB1651" s="15"/>
      <c r="SFC1651" s="15"/>
      <c r="SFD1651" s="15"/>
      <c r="SFE1651" s="15"/>
      <c r="SFF1651" s="15"/>
      <c r="SFG1651" s="15"/>
      <c r="SFH1651" s="15"/>
      <c r="SFI1651" s="15"/>
      <c r="SFJ1651" s="15"/>
      <c r="SFK1651" s="15"/>
      <c r="SFL1651" s="15"/>
      <c r="SFM1651" s="15"/>
      <c r="SFN1651" s="15"/>
      <c r="SFO1651" s="15"/>
      <c r="SFP1651" s="15"/>
      <c r="SFQ1651" s="15"/>
      <c r="SFR1651" s="15"/>
      <c r="SFS1651" s="15"/>
      <c r="SFT1651" s="15"/>
      <c r="SFU1651" s="15"/>
      <c r="SFV1651" s="15"/>
      <c r="SFW1651" s="15"/>
      <c r="SFX1651" s="15"/>
      <c r="SFY1651" s="15"/>
      <c r="SFZ1651" s="15"/>
      <c r="SGA1651" s="15"/>
      <c r="SGB1651" s="15"/>
      <c r="SGC1651" s="15"/>
      <c r="SGD1651" s="15"/>
      <c r="SGE1651" s="15"/>
      <c r="SGF1651" s="15"/>
      <c r="SGG1651" s="15"/>
      <c r="SGH1651" s="15"/>
      <c r="SGI1651" s="15"/>
      <c r="SGJ1651" s="15"/>
      <c r="SGK1651" s="15"/>
      <c r="SGL1651" s="15"/>
      <c r="SGM1651" s="15"/>
      <c r="SGN1651" s="15"/>
      <c r="SGO1651" s="15"/>
      <c r="SGP1651" s="15"/>
      <c r="SGQ1651" s="15"/>
      <c r="SGR1651" s="15"/>
      <c r="SGS1651" s="15"/>
      <c r="SGT1651" s="15"/>
      <c r="SGU1651" s="15"/>
      <c r="SGV1651" s="15"/>
      <c r="SGW1651" s="15"/>
      <c r="SGX1651" s="15"/>
      <c r="SGY1651" s="15"/>
      <c r="SGZ1651" s="15"/>
      <c r="SHA1651" s="15"/>
      <c r="SHB1651" s="15"/>
      <c r="SHC1651" s="15"/>
      <c r="SHD1651" s="15"/>
      <c r="SHE1651" s="15"/>
      <c r="SHF1651" s="15"/>
      <c r="SHG1651" s="15"/>
      <c r="SHH1651" s="15"/>
      <c r="SHI1651" s="15"/>
      <c r="SHJ1651" s="15"/>
      <c r="SHK1651" s="15"/>
      <c r="SHL1651" s="15"/>
      <c r="SHM1651" s="15"/>
      <c r="SHN1651" s="15"/>
      <c r="SHO1651" s="15"/>
      <c r="SHP1651" s="15"/>
      <c r="SHQ1651" s="15"/>
      <c r="SHR1651" s="15"/>
      <c r="SHS1651" s="15"/>
      <c r="SHT1651" s="15"/>
      <c r="SHU1651" s="15"/>
      <c r="SHV1651" s="15"/>
      <c r="SHW1651" s="15"/>
      <c r="SHX1651" s="15"/>
      <c r="SHY1651" s="15"/>
      <c r="SHZ1651" s="15"/>
      <c r="SIA1651" s="15"/>
      <c r="SIB1651" s="15"/>
      <c r="SIC1651" s="15"/>
      <c r="SID1651" s="15"/>
      <c r="SIE1651" s="15"/>
      <c r="SIF1651" s="15"/>
      <c r="SIG1651" s="15"/>
      <c r="SIH1651" s="15"/>
      <c r="SII1651" s="15"/>
      <c r="SIJ1651" s="15"/>
      <c r="SIK1651" s="15"/>
      <c r="SIL1651" s="15"/>
      <c r="SIM1651" s="15"/>
      <c r="SIN1651" s="15"/>
      <c r="SIO1651" s="15"/>
      <c r="SIP1651" s="15"/>
      <c r="SIQ1651" s="15"/>
      <c r="SIR1651" s="15"/>
      <c r="SIS1651" s="15"/>
      <c r="SIT1651" s="15"/>
      <c r="SIU1651" s="15"/>
      <c r="SIV1651" s="15"/>
      <c r="SIW1651" s="15"/>
      <c r="SIX1651" s="15"/>
      <c r="SIY1651" s="15"/>
      <c r="SIZ1651" s="15"/>
      <c r="SJA1651" s="15"/>
      <c r="SJB1651" s="15"/>
      <c r="SJC1651" s="15"/>
      <c r="SJD1651" s="15"/>
      <c r="SJE1651" s="15"/>
      <c r="SJF1651" s="15"/>
      <c r="SJG1651" s="15"/>
      <c r="SJH1651" s="15"/>
      <c r="SJI1651" s="15"/>
      <c r="SJJ1651" s="15"/>
      <c r="SJK1651" s="15"/>
      <c r="SJL1651" s="15"/>
      <c r="SJM1651" s="15"/>
      <c r="SJN1651" s="15"/>
      <c r="SJO1651" s="15"/>
      <c r="SJP1651" s="15"/>
      <c r="SJQ1651" s="15"/>
      <c r="SJR1651" s="15"/>
      <c r="SJS1651" s="15"/>
      <c r="SJT1651" s="15"/>
      <c r="SJU1651" s="15"/>
      <c r="SJV1651" s="15"/>
      <c r="SJW1651" s="15"/>
      <c r="SJX1651" s="15"/>
      <c r="SJY1651" s="15"/>
      <c r="SJZ1651" s="15"/>
      <c r="SKA1651" s="15"/>
      <c r="SKB1651" s="15"/>
      <c r="SKC1651" s="15"/>
      <c r="SKD1651" s="15"/>
      <c r="SKE1651" s="15"/>
      <c r="SKF1651" s="15"/>
      <c r="SKG1651" s="15"/>
      <c r="SKH1651" s="15"/>
      <c r="SKI1651" s="15"/>
      <c r="SKJ1651" s="15"/>
      <c r="SKK1651" s="15"/>
      <c r="SKL1651" s="15"/>
      <c r="SKM1651" s="15"/>
      <c r="SKN1651" s="15"/>
      <c r="SKO1651" s="15"/>
      <c r="SKP1651" s="15"/>
      <c r="SKQ1651" s="15"/>
      <c r="SKR1651" s="15"/>
      <c r="SKS1651" s="15"/>
      <c r="SKT1651" s="15"/>
      <c r="SKU1651" s="15"/>
      <c r="SKV1651" s="15"/>
      <c r="SKW1651" s="15"/>
      <c r="SKX1651" s="15"/>
      <c r="SKY1651" s="15"/>
      <c r="SKZ1651" s="15"/>
      <c r="SLA1651" s="15"/>
      <c r="SLB1651" s="15"/>
      <c r="SLC1651" s="15"/>
      <c r="SLD1651" s="15"/>
      <c r="SLE1651" s="15"/>
      <c r="SLF1651" s="15"/>
      <c r="SLG1651" s="15"/>
      <c r="SLH1651" s="15"/>
      <c r="SLI1651" s="15"/>
      <c r="SLJ1651" s="15"/>
      <c r="SLK1651" s="15"/>
      <c r="SLL1651" s="15"/>
      <c r="SLM1651" s="15"/>
      <c r="SLN1651" s="15"/>
      <c r="SLO1651" s="15"/>
      <c r="SLP1651" s="15"/>
      <c r="SLQ1651" s="15"/>
      <c r="SLR1651" s="15"/>
      <c r="SLS1651" s="15"/>
      <c r="SLT1651" s="15"/>
      <c r="SLU1651" s="15"/>
      <c r="SLV1651" s="15"/>
      <c r="SLW1651" s="15"/>
      <c r="SLX1651" s="15"/>
      <c r="SLY1651" s="15"/>
      <c r="SLZ1651" s="15"/>
      <c r="SMA1651" s="15"/>
      <c r="SMB1651" s="15"/>
      <c r="SMC1651" s="15"/>
      <c r="SMD1651" s="15"/>
      <c r="SME1651" s="15"/>
      <c r="SMF1651" s="15"/>
      <c r="SMG1651" s="15"/>
      <c r="SMH1651" s="15"/>
      <c r="SMI1651" s="15"/>
      <c r="SMJ1651" s="15"/>
      <c r="SMK1651" s="15"/>
      <c r="SML1651" s="15"/>
      <c r="SMM1651" s="15"/>
      <c r="SMN1651" s="15"/>
      <c r="SMO1651" s="15"/>
      <c r="SMP1651" s="15"/>
      <c r="SMQ1651" s="15"/>
      <c r="SMR1651" s="15"/>
      <c r="SMS1651" s="15"/>
      <c r="SMT1651" s="15"/>
      <c r="SMU1651" s="15"/>
      <c r="SMV1651" s="15"/>
      <c r="SMW1651" s="15"/>
      <c r="SMX1651" s="15"/>
      <c r="SMY1651" s="15"/>
      <c r="SMZ1651" s="15"/>
      <c r="SNA1651" s="15"/>
      <c r="SNB1651" s="15"/>
      <c r="SNC1651" s="15"/>
      <c r="SND1651" s="15"/>
      <c r="SNE1651" s="15"/>
      <c r="SNF1651" s="15"/>
      <c r="SNG1651" s="15"/>
      <c r="SNH1651" s="15"/>
      <c r="SNI1651" s="15"/>
      <c r="SNJ1651" s="15"/>
      <c r="SNK1651" s="15"/>
      <c r="SNL1651" s="15"/>
      <c r="SNM1651" s="15"/>
      <c r="SNN1651" s="15"/>
      <c r="SNO1651" s="15"/>
      <c r="SNP1651" s="15"/>
      <c r="SNQ1651" s="15"/>
      <c r="SNR1651" s="15"/>
      <c r="SNS1651" s="15"/>
      <c r="SNT1651" s="15"/>
      <c r="SNU1651" s="15"/>
      <c r="SNV1651" s="15"/>
      <c r="SNW1651" s="15"/>
      <c r="SNX1651" s="15"/>
      <c r="SNY1651" s="15"/>
      <c r="SNZ1651" s="15"/>
      <c r="SOA1651" s="15"/>
      <c r="SOB1651" s="15"/>
      <c r="SOC1651" s="15"/>
      <c r="SOD1651" s="15"/>
      <c r="SOE1651" s="15"/>
      <c r="SOF1651" s="15"/>
      <c r="SOG1651" s="15"/>
      <c r="SOH1651" s="15"/>
      <c r="SOI1651" s="15"/>
      <c r="SOJ1651" s="15"/>
      <c r="SOK1651" s="15"/>
      <c r="SOL1651" s="15"/>
      <c r="SOM1651" s="15"/>
      <c r="SON1651" s="15"/>
      <c r="SOO1651" s="15"/>
      <c r="SOP1651" s="15"/>
      <c r="SOQ1651" s="15"/>
      <c r="SOR1651" s="15"/>
      <c r="SOS1651" s="15"/>
      <c r="SOT1651" s="15"/>
      <c r="SOU1651" s="15"/>
      <c r="SOV1651" s="15"/>
      <c r="SOW1651" s="15"/>
      <c r="SOX1651" s="15"/>
      <c r="SOY1651" s="15"/>
      <c r="SOZ1651" s="15"/>
      <c r="SPA1651" s="15"/>
      <c r="SPB1651" s="15"/>
      <c r="SPC1651" s="15"/>
      <c r="SPD1651" s="15"/>
      <c r="SPE1651" s="15"/>
      <c r="SPF1651" s="15"/>
      <c r="SPG1651" s="15"/>
      <c r="SPH1651" s="15"/>
      <c r="SPI1651" s="15"/>
      <c r="SPJ1651" s="15"/>
      <c r="SPK1651" s="15"/>
      <c r="SPL1651" s="15"/>
      <c r="SPM1651" s="15"/>
      <c r="SPN1651" s="15"/>
      <c r="SPO1651" s="15"/>
      <c r="SPP1651" s="15"/>
      <c r="SPQ1651" s="15"/>
      <c r="SPR1651" s="15"/>
      <c r="SPS1651" s="15"/>
      <c r="SPT1651" s="15"/>
      <c r="SPU1651" s="15"/>
      <c r="SPV1651" s="15"/>
      <c r="SPW1651" s="15"/>
      <c r="SPX1651" s="15"/>
      <c r="SPY1651" s="15"/>
      <c r="SPZ1651" s="15"/>
      <c r="SQA1651" s="15"/>
      <c r="SQB1651" s="15"/>
      <c r="SQC1651" s="15"/>
      <c r="SQD1651" s="15"/>
      <c r="SQE1651" s="15"/>
      <c r="SQF1651" s="15"/>
      <c r="SQG1651" s="15"/>
      <c r="SQH1651" s="15"/>
      <c r="SQI1651" s="15"/>
      <c r="SQJ1651" s="15"/>
      <c r="SQK1651" s="15"/>
      <c r="SQL1651" s="15"/>
      <c r="SQM1651" s="15"/>
      <c r="SQN1651" s="15"/>
      <c r="SQO1651" s="15"/>
      <c r="SQP1651" s="15"/>
      <c r="SQQ1651" s="15"/>
      <c r="SQR1651" s="15"/>
      <c r="SQS1651" s="15"/>
      <c r="SQT1651" s="15"/>
      <c r="SQU1651" s="15"/>
      <c r="SQV1651" s="15"/>
      <c r="SQW1651" s="15"/>
      <c r="SQX1651" s="15"/>
      <c r="SQY1651" s="15"/>
      <c r="SQZ1651" s="15"/>
      <c r="SRA1651" s="15"/>
      <c r="SRB1651" s="15"/>
      <c r="SRC1651" s="15"/>
      <c r="SRD1651" s="15"/>
      <c r="SRE1651" s="15"/>
      <c r="SRF1651" s="15"/>
      <c r="SRG1651" s="15"/>
      <c r="SRH1651" s="15"/>
      <c r="SRI1651" s="15"/>
      <c r="SRJ1651" s="15"/>
      <c r="SRK1651" s="15"/>
      <c r="SRL1651" s="15"/>
      <c r="SRM1651" s="15"/>
      <c r="SRN1651" s="15"/>
      <c r="SRO1651" s="15"/>
      <c r="SRP1651" s="15"/>
      <c r="SRQ1651" s="15"/>
      <c r="SRR1651" s="15"/>
      <c r="SRS1651" s="15"/>
      <c r="SRT1651" s="15"/>
      <c r="SRU1651" s="15"/>
      <c r="SRV1651" s="15"/>
      <c r="SRW1651" s="15"/>
      <c r="SRX1651" s="15"/>
      <c r="SRY1651" s="15"/>
      <c r="SRZ1651" s="15"/>
      <c r="SSA1651" s="15"/>
      <c r="SSB1651" s="15"/>
      <c r="SSC1651" s="15"/>
      <c r="SSD1651" s="15"/>
      <c r="SSE1651" s="15"/>
      <c r="SSF1651" s="15"/>
      <c r="SSG1651" s="15"/>
      <c r="SSH1651" s="15"/>
      <c r="SSI1651" s="15"/>
      <c r="SSJ1651" s="15"/>
      <c r="SSK1651" s="15"/>
      <c r="SSL1651" s="15"/>
      <c r="SSM1651" s="15"/>
      <c r="SSN1651" s="15"/>
      <c r="SSO1651" s="15"/>
      <c r="SSP1651" s="15"/>
      <c r="SSQ1651" s="15"/>
      <c r="SSR1651" s="15"/>
      <c r="SSS1651" s="15"/>
      <c r="SST1651" s="15"/>
      <c r="SSU1651" s="15"/>
      <c r="SSV1651" s="15"/>
      <c r="SSW1651" s="15"/>
      <c r="SSX1651" s="15"/>
      <c r="SSY1651" s="15"/>
      <c r="SSZ1651" s="15"/>
      <c r="STA1651" s="15"/>
      <c r="STB1651" s="15"/>
      <c r="STC1651" s="15"/>
      <c r="STD1651" s="15"/>
      <c r="STE1651" s="15"/>
      <c r="STF1651" s="15"/>
      <c r="STG1651" s="15"/>
      <c r="STH1651" s="15"/>
      <c r="STI1651" s="15"/>
      <c r="STJ1651" s="15"/>
      <c r="STK1651" s="15"/>
      <c r="STL1651" s="15"/>
      <c r="STM1651" s="15"/>
      <c r="STN1651" s="15"/>
      <c r="STO1651" s="15"/>
      <c r="STP1651" s="15"/>
      <c r="STQ1651" s="15"/>
      <c r="STR1651" s="15"/>
      <c r="STS1651" s="15"/>
      <c r="STT1651" s="15"/>
      <c r="STU1651" s="15"/>
      <c r="STV1651" s="15"/>
      <c r="STW1651" s="15"/>
      <c r="STX1651" s="15"/>
      <c r="STY1651" s="15"/>
      <c r="STZ1651" s="15"/>
      <c r="SUA1651" s="15"/>
      <c r="SUB1651" s="15"/>
      <c r="SUC1651" s="15"/>
      <c r="SUD1651" s="15"/>
      <c r="SUE1651" s="15"/>
      <c r="SUF1651" s="15"/>
      <c r="SUG1651" s="15"/>
      <c r="SUH1651" s="15"/>
      <c r="SUI1651" s="15"/>
      <c r="SUJ1651" s="15"/>
      <c r="SUK1651" s="15"/>
      <c r="SUL1651" s="15"/>
      <c r="SUM1651" s="15"/>
      <c r="SUN1651" s="15"/>
      <c r="SUO1651" s="15"/>
      <c r="SUP1651" s="15"/>
      <c r="SUQ1651" s="15"/>
      <c r="SUR1651" s="15"/>
      <c r="SUS1651" s="15"/>
      <c r="SUT1651" s="15"/>
      <c r="SUU1651" s="15"/>
      <c r="SUV1651" s="15"/>
      <c r="SUW1651" s="15"/>
      <c r="SUX1651" s="15"/>
      <c r="SUY1651" s="15"/>
      <c r="SUZ1651" s="15"/>
      <c r="SVA1651" s="15"/>
      <c r="SVB1651" s="15"/>
      <c r="SVC1651" s="15"/>
      <c r="SVD1651" s="15"/>
      <c r="SVE1651" s="15"/>
      <c r="SVF1651" s="15"/>
      <c r="SVG1651" s="15"/>
      <c r="SVH1651" s="15"/>
      <c r="SVI1651" s="15"/>
      <c r="SVJ1651" s="15"/>
      <c r="SVK1651" s="15"/>
      <c r="SVL1651" s="15"/>
      <c r="SVM1651" s="15"/>
      <c r="SVN1651" s="15"/>
      <c r="SVO1651" s="15"/>
      <c r="SVP1651" s="15"/>
      <c r="SVQ1651" s="15"/>
      <c r="SVR1651" s="15"/>
      <c r="SVS1651" s="15"/>
      <c r="SVT1651" s="15"/>
      <c r="SVU1651" s="15"/>
      <c r="SVV1651" s="15"/>
      <c r="SVW1651" s="15"/>
      <c r="SVX1651" s="15"/>
      <c r="SVY1651" s="15"/>
      <c r="SVZ1651" s="15"/>
      <c r="SWA1651" s="15"/>
      <c r="SWB1651" s="15"/>
      <c r="SWC1651" s="15"/>
      <c r="SWD1651" s="15"/>
      <c r="SWE1651" s="15"/>
      <c r="SWF1651" s="15"/>
      <c r="SWG1651" s="15"/>
      <c r="SWH1651" s="15"/>
      <c r="SWI1651" s="15"/>
      <c r="SWJ1651" s="15"/>
      <c r="SWK1651" s="15"/>
      <c r="SWL1651" s="15"/>
      <c r="SWM1651" s="15"/>
      <c r="SWN1651" s="15"/>
      <c r="SWO1651" s="15"/>
      <c r="SWP1651" s="15"/>
      <c r="SWQ1651" s="15"/>
      <c r="SWR1651" s="15"/>
      <c r="SWS1651" s="15"/>
      <c r="SWT1651" s="15"/>
      <c r="SWU1651" s="15"/>
      <c r="SWV1651" s="15"/>
      <c r="SWW1651" s="15"/>
      <c r="SWX1651" s="15"/>
      <c r="SWY1651" s="15"/>
      <c r="SWZ1651" s="15"/>
      <c r="SXA1651" s="15"/>
      <c r="SXB1651" s="15"/>
      <c r="SXC1651" s="15"/>
      <c r="SXD1651" s="15"/>
      <c r="SXE1651" s="15"/>
      <c r="SXF1651" s="15"/>
      <c r="SXG1651" s="15"/>
      <c r="SXH1651" s="15"/>
      <c r="SXI1651" s="15"/>
      <c r="SXJ1651" s="15"/>
      <c r="SXK1651" s="15"/>
      <c r="SXL1651" s="15"/>
      <c r="SXM1651" s="15"/>
      <c r="SXN1651" s="15"/>
      <c r="SXO1651" s="15"/>
      <c r="SXP1651" s="15"/>
      <c r="SXQ1651" s="15"/>
      <c r="SXR1651" s="15"/>
      <c r="SXS1651" s="15"/>
      <c r="SXT1651" s="15"/>
      <c r="SXU1651" s="15"/>
      <c r="SXV1651" s="15"/>
      <c r="SXW1651" s="15"/>
      <c r="SXX1651" s="15"/>
      <c r="SXY1651" s="15"/>
      <c r="SXZ1651" s="15"/>
      <c r="SYA1651" s="15"/>
      <c r="SYB1651" s="15"/>
      <c r="SYC1651" s="15"/>
      <c r="SYD1651" s="15"/>
      <c r="SYE1651" s="15"/>
      <c r="SYF1651" s="15"/>
      <c r="SYG1651" s="15"/>
      <c r="SYH1651" s="15"/>
      <c r="SYI1651" s="15"/>
      <c r="SYJ1651" s="15"/>
      <c r="SYK1651" s="15"/>
      <c r="SYL1651" s="15"/>
      <c r="SYM1651" s="15"/>
      <c r="SYN1651" s="15"/>
      <c r="SYO1651" s="15"/>
      <c r="SYP1651" s="15"/>
      <c r="SYQ1651" s="15"/>
      <c r="SYR1651" s="15"/>
      <c r="SYS1651" s="15"/>
      <c r="SYT1651" s="15"/>
      <c r="SYU1651" s="15"/>
      <c r="SYV1651" s="15"/>
      <c r="SYW1651" s="15"/>
      <c r="SYX1651" s="15"/>
      <c r="SYY1651" s="15"/>
      <c r="SYZ1651" s="15"/>
      <c r="SZA1651" s="15"/>
      <c r="SZB1651" s="15"/>
      <c r="SZC1651" s="15"/>
      <c r="SZD1651" s="15"/>
      <c r="SZE1651" s="15"/>
      <c r="SZF1651" s="15"/>
      <c r="SZG1651" s="15"/>
      <c r="SZH1651" s="15"/>
      <c r="SZI1651" s="15"/>
      <c r="SZJ1651" s="15"/>
      <c r="SZK1651" s="15"/>
      <c r="SZL1651" s="15"/>
      <c r="SZM1651" s="15"/>
      <c r="SZN1651" s="15"/>
      <c r="SZO1651" s="15"/>
      <c r="SZP1651" s="15"/>
      <c r="SZQ1651" s="15"/>
      <c r="SZR1651" s="15"/>
      <c r="SZS1651" s="15"/>
      <c r="SZT1651" s="15"/>
      <c r="SZU1651" s="15"/>
      <c r="SZV1651" s="15"/>
      <c r="SZW1651" s="15"/>
      <c r="SZX1651" s="15"/>
      <c r="SZY1651" s="15"/>
      <c r="SZZ1651" s="15"/>
      <c r="TAA1651" s="15"/>
      <c r="TAB1651" s="15"/>
      <c r="TAC1651" s="15"/>
      <c r="TAD1651" s="15"/>
      <c r="TAE1651" s="15"/>
      <c r="TAF1651" s="15"/>
      <c r="TAG1651" s="15"/>
      <c r="TAH1651" s="15"/>
      <c r="TAI1651" s="15"/>
      <c r="TAJ1651" s="15"/>
      <c r="TAK1651" s="15"/>
      <c r="TAL1651" s="15"/>
      <c r="TAM1651" s="15"/>
      <c r="TAN1651" s="15"/>
      <c r="TAO1651" s="15"/>
      <c r="TAP1651" s="15"/>
      <c r="TAQ1651" s="15"/>
      <c r="TAR1651" s="15"/>
      <c r="TAS1651" s="15"/>
      <c r="TAT1651" s="15"/>
      <c r="TAU1651" s="15"/>
      <c r="TAV1651" s="15"/>
      <c r="TAW1651" s="15"/>
      <c r="TAX1651" s="15"/>
      <c r="TAY1651" s="15"/>
      <c r="TAZ1651" s="15"/>
      <c r="TBA1651" s="15"/>
      <c r="TBB1651" s="15"/>
      <c r="TBC1651" s="15"/>
      <c r="TBD1651" s="15"/>
      <c r="TBE1651" s="15"/>
      <c r="TBF1651" s="15"/>
      <c r="TBG1651" s="15"/>
      <c r="TBH1651" s="15"/>
      <c r="TBI1651" s="15"/>
      <c r="TBJ1651" s="15"/>
      <c r="TBK1651" s="15"/>
      <c r="TBL1651" s="15"/>
      <c r="TBM1651" s="15"/>
      <c r="TBN1651" s="15"/>
      <c r="TBO1651" s="15"/>
      <c r="TBP1651" s="15"/>
      <c r="TBQ1651" s="15"/>
      <c r="TBR1651" s="15"/>
      <c r="TBS1651" s="15"/>
      <c r="TBT1651" s="15"/>
      <c r="TBU1651" s="15"/>
      <c r="TBV1651" s="15"/>
      <c r="TBW1651" s="15"/>
      <c r="TBX1651" s="15"/>
      <c r="TBY1651" s="15"/>
      <c r="TBZ1651" s="15"/>
      <c r="TCA1651" s="15"/>
      <c r="TCB1651" s="15"/>
      <c r="TCC1651" s="15"/>
      <c r="TCD1651" s="15"/>
      <c r="TCE1651" s="15"/>
      <c r="TCF1651" s="15"/>
      <c r="TCG1651" s="15"/>
      <c r="TCH1651" s="15"/>
      <c r="TCI1651" s="15"/>
      <c r="TCJ1651" s="15"/>
      <c r="TCK1651" s="15"/>
      <c r="TCL1651" s="15"/>
      <c r="TCM1651" s="15"/>
      <c r="TCN1651" s="15"/>
      <c r="TCO1651" s="15"/>
      <c r="TCP1651" s="15"/>
      <c r="TCQ1651" s="15"/>
      <c r="TCR1651" s="15"/>
      <c r="TCS1651" s="15"/>
      <c r="TCT1651" s="15"/>
      <c r="TCU1651" s="15"/>
      <c r="TCV1651" s="15"/>
      <c r="TCW1651" s="15"/>
      <c r="TCX1651" s="15"/>
      <c r="TCY1651" s="15"/>
      <c r="TCZ1651" s="15"/>
      <c r="TDA1651" s="15"/>
      <c r="TDB1651" s="15"/>
      <c r="TDC1651" s="15"/>
      <c r="TDD1651" s="15"/>
      <c r="TDE1651" s="15"/>
      <c r="TDF1651" s="15"/>
      <c r="TDG1651" s="15"/>
      <c r="TDH1651" s="15"/>
      <c r="TDI1651" s="15"/>
      <c r="TDJ1651" s="15"/>
      <c r="TDK1651" s="15"/>
      <c r="TDL1651" s="15"/>
      <c r="TDM1651" s="15"/>
      <c r="TDN1651" s="15"/>
      <c r="TDO1651" s="15"/>
      <c r="TDP1651" s="15"/>
      <c r="TDQ1651" s="15"/>
      <c r="TDR1651" s="15"/>
      <c r="TDS1651" s="15"/>
      <c r="TDT1651" s="15"/>
      <c r="TDU1651" s="15"/>
      <c r="TDV1651" s="15"/>
      <c r="TDW1651" s="15"/>
      <c r="TDX1651" s="15"/>
      <c r="TDY1651" s="15"/>
      <c r="TDZ1651" s="15"/>
      <c r="TEA1651" s="15"/>
      <c r="TEB1651" s="15"/>
      <c r="TEC1651" s="15"/>
      <c r="TED1651" s="15"/>
      <c r="TEE1651" s="15"/>
      <c r="TEF1651" s="15"/>
      <c r="TEG1651" s="15"/>
      <c r="TEH1651" s="15"/>
      <c r="TEI1651" s="15"/>
      <c r="TEJ1651" s="15"/>
      <c r="TEK1651" s="15"/>
      <c r="TEL1651" s="15"/>
      <c r="TEM1651" s="15"/>
      <c r="TEN1651" s="15"/>
      <c r="TEO1651" s="15"/>
      <c r="TEP1651" s="15"/>
      <c r="TEQ1651" s="15"/>
      <c r="TER1651" s="15"/>
      <c r="TES1651" s="15"/>
      <c r="TET1651" s="15"/>
      <c r="TEU1651" s="15"/>
      <c r="TEV1651" s="15"/>
      <c r="TEW1651" s="15"/>
      <c r="TEX1651" s="15"/>
      <c r="TEY1651" s="15"/>
      <c r="TEZ1651" s="15"/>
      <c r="TFA1651" s="15"/>
      <c r="TFB1651" s="15"/>
      <c r="TFC1651" s="15"/>
      <c r="TFD1651" s="15"/>
      <c r="TFE1651" s="15"/>
      <c r="TFF1651" s="15"/>
      <c r="TFG1651" s="15"/>
      <c r="TFH1651" s="15"/>
      <c r="TFI1651" s="15"/>
      <c r="TFJ1651" s="15"/>
      <c r="TFK1651" s="15"/>
      <c r="TFL1651" s="15"/>
      <c r="TFM1651" s="15"/>
      <c r="TFN1651" s="15"/>
      <c r="TFO1651" s="15"/>
      <c r="TFP1651" s="15"/>
      <c r="TFQ1651" s="15"/>
      <c r="TFR1651" s="15"/>
      <c r="TFS1651" s="15"/>
      <c r="TFT1651" s="15"/>
      <c r="TFU1651" s="15"/>
      <c r="TFV1651" s="15"/>
      <c r="TFW1651" s="15"/>
      <c r="TFX1651" s="15"/>
      <c r="TFY1651" s="15"/>
      <c r="TFZ1651" s="15"/>
      <c r="TGA1651" s="15"/>
      <c r="TGB1651" s="15"/>
      <c r="TGC1651" s="15"/>
      <c r="TGD1651" s="15"/>
      <c r="TGE1651" s="15"/>
      <c r="TGF1651" s="15"/>
      <c r="TGG1651" s="15"/>
      <c r="TGH1651" s="15"/>
      <c r="TGI1651" s="15"/>
      <c r="TGJ1651" s="15"/>
      <c r="TGK1651" s="15"/>
      <c r="TGL1651" s="15"/>
      <c r="TGM1651" s="15"/>
      <c r="TGN1651" s="15"/>
      <c r="TGO1651" s="15"/>
      <c r="TGP1651" s="15"/>
      <c r="TGQ1651" s="15"/>
      <c r="TGR1651" s="15"/>
      <c r="TGS1651" s="15"/>
      <c r="TGT1651" s="15"/>
      <c r="TGU1651" s="15"/>
      <c r="TGV1651" s="15"/>
      <c r="TGW1651" s="15"/>
      <c r="TGX1651" s="15"/>
      <c r="TGY1651" s="15"/>
      <c r="TGZ1651" s="15"/>
      <c r="THA1651" s="15"/>
      <c r="THB1651" s="15"/>
      <c r="THC1651" s="15"/>
      <c r="THD1651" s="15"/>
      <c r="THE1651" s="15"/>
      <c r="THF1651" s="15"/>
      <c r="THG1651" s="15"/>
      <c r="THH1651" s="15"/>
      <c r="THI1651" s="15"/>
      <c r="THJ1651" s="15"/>
      <c r="THK1651" s="15"/>
      <c r="THL1651" s="15"/>
      <c r="THM1651" s="15"/>
      <c r="THN1651" s="15"/>
      <c r="THO1651" s="15"/>
      <c r="THP1651" s="15"/>
      <c r="THQ1651" s="15"/>
      <c r="THR1651" s="15"/>
      <c r="THS1651" s="15"/>
      <c r="THT1651" s="15"/>
      <c r="THU1651" s="15"/>
      <c r="THV1651" s="15"/>
      <c r="THW1651" s="15"/>
      <c r="THX1651" s="15"/>
      <c r="THY1651" s="15"/>
      <c r="THZ1651" s="15"/>
      <c r="TIA1651" s="15"/>
      <c r="TIB1651" s="15"/>
      <c r="TIC1651" s="15"/>
      <c r="TID1651" s="15"/>
      <c r="TIE1651" s="15"/>
      <c r="TIF1651" s="15"/>
      <c r="TIG1651" s="15"/>
      <c r="TIH1651" s="15"/>
      <c r="TII1651" s="15"/>
      <c r="TIJ1651" s="15"/>
      <c r="TIK1651" s="15"/>
      <c r="TIL1651" s="15"/>
      <c r="TIM1651" s="15"/>
      <c r="TIN1651" s="15"/>
      <c r="TIO1651" s="15"/>
      <c r="TIP1651" s="15"/>
      <c r="TIQ1651" s="15"/>
      <c r="TIR1651" s="15"/>
      <c r="TIS1651" s="15"/>
      <c r="TIT1651" s="15"/>
      <c r="TIU1651" s="15"/>
      <c r="TIV1651" s="15"/>
      <c r="TIW1651" s="15"/>
      <c r="TIX1651" s="15"/>
      <c r="TIY1651" s="15"/>
      <c r="TIZ1651" s="15"/>
      <c r="TJA1651" s="15"/>
      <c r="TJB1651" s="15"/>
      <c r="TJC1651" s="15"/>
      <c r="TJD1651" s="15"/>
      <c r="TJE1651" s="15"/>
      <c r="TJF1651" s="15"/>
      <c r="TJG1651" s="15"/>
      <c r="TJH1651" s="15"/>
      <c r="TJI1651" s="15"/>
      <c r="TJJ1651" s="15"/>
      <c r="TJK1651" s="15"/>
      <c r="TJL1651" s="15"/>
      <c r="TJM1651" s="15"/>
      <c r="TJN1651" s="15"/>
      <c r="TJO1651" s="15"/>
      <c r="TJP1651" s="15"/>
      <c r="TJQ1651" s="15"/>
      <c r="TJR1651" s="15"/>
      <c r="TJS1651" s="15"/>
      <c r="TJT1651" s="15"/>
      <c r="TJU1651" s="15"/>
      <c r="TJV1651" s="15"/>
      <c r="TJW1651" s="15"/>
      <c r="TJX1651" s="15"/>
      <c r="TJY1651" s="15"/>
      <c r="TJZ1651" s="15"/>
      <c r="TKA1651" s="15"/>
      <c r="TKB1651" s="15"/>
      <c r="TKC1651" s="15"/>
      <c r="TKD1651" s="15"/>
      <c r="TKE1651" s="15"/>
      <c r="TKF1651" s="15"/>
      <c r="TKG1651" s="15"/>
      <c r="TKH1651" s="15"/>
      <c r="TKI1651" s="15"/>
      <c r="TKJ1651" s="15"/>
      <c r="TKK1651" s="15"/>
      <c r="TKL1651" s="15"/>
      <c r="TKM1651" s="15"/>
      <c r="TKN1651" s="15"/>
      <c r="TKO1651" s="15"/>
      <c r="TKP1651" s="15"/>
      <c r="TKQ1651" s="15"/>
      <c r="TKR1651" s="15"/>
      <c r="TKS1651" s="15"/>
      <c r="TKT1651" s="15"/>
      <c r="TKU1651" s="15"/>
      <c r="TKV1651" s="15"/>
      <c r="TKW1651" s="15"/>
      <c r="TKX1651" s="15"/>
      <c r="TKY1651" s="15"/>
      <c r="TKZ1651" s="15"/>
      <c r="TLA1651" s="15"/>
      <c r="TLB1651" s="15"/>
      <c r="TLC1651" s="15"/>
      <c r="TLD1651" s="15"/>
      <c r="TLE1651" s="15"/>
      <c r="TLF1651" s="15"/>
      <c r="TLG1651" s="15"/>
      <c r="TLH1651" s="15"/>
      <c r="TLI1651" s="15"/>
      <c r="TLJ1651" s="15"/>
      <c r="TLK1651" s="15"/>
      <c r="TLL1651" s="15"/>
      <c r="TLM1651" s="15"/>
      <c r="TLN1651" s="15"/>
      <c r="TLO1651" s="15"/>
      <c r="TLP1651" s="15"/>
      <c r="TLQ1651" s="15"/>
      <c r="TLR1651" s="15"/>
      <c r="TLS1651" s="15"/>
      <c r="TLT1651" s="15"/>
      <c r="TLU1651" s="15"/>
      <c r="TLV1651" s="15"/>
      <c r="TLW1651" s="15"/>
      <c r="TLX1651" s="15"/>
      <c r="TLY1651" s="15"/>
      <c r="TLZ1651" s="15"/>
      <c r="TMA1651" s="15"/>
      <c r="TMB1651" s="15"/>
      <c r="TMC1651" s="15"/>
      <c r="TMD1651" s="15"/>
      <c r="TME1651" s="15"/>
      <c r="TMF1651" s="15"/>
      <c r="TMG1651" s="15"/>
      <c r="TMH1651" s="15"/>
      <c r="TMI1651" s="15"/>
      <c r="TMJ1651" s="15"/>
      <c r="TMK1651" s="15"/>
      <c r="TML1651" s="15"/>
      <c r="TMM1651" s="15"/>
      <c r="TMN1651" s="15"/>
      <c r="TMO1651" s="15"/>
      <c r="TMP1651" s="15"/>
      <c r="TMQ1651" s="15"/>
      <c r="TMR1651" s="15"/>
      <c r="TMS1651" s="15"/>
      <c r="TMT1651" s="15"/>
      <c r="TMU1651" s="15"/>
      <c r="TMV1651" s="15"/>
      <c r="TMW1651" s="15"/>
      <c r="TMX1651" s="15"/>
      <c r="TMY1651" s="15"/>
      <c r="TMZ1651" s="15"/>
      <c r="TNA1651" s="15"/>
      <c r="TNB1651" s="15"/>
      <c r="TNC1651" s="15"/>
      <c r="TND1651" s="15"/>
      <c r="TNE1651" s="15"/>
      <c r="TNF1651" s="15"/>
      <c r="TNG1651" s="15"/>
      <c r="TNH1651" s="15"/>
      <c r="TNI1651" s="15"/>
      <c r="TNJ1651" s="15"/>
      <c r="TNK1651" s="15"/>
      <c r="TNL1651" s="15"/>
      <c r="TNM1651" s="15"/>
      <c r="TNN1651" s="15"/>
      <c r="TNO1651" s="15"/>
      <c r="TNP1651" s="15"/>
      <c r="TNQ1651" s="15"/>
      <c r="TNR1651" s="15"/>
      <c r="TNS1651" s="15"/>
      <c r="TNT1651" s="15"/>
      <c r="TNU1651" s="15"/>
      <c r="TNV1651" s="15"/>
      <c r="TNW1651" s="15"/>
      <c r="TNX1651" s="15"/>
      <c r="TNY1651" s="15"/>
      <c r="TNZ1651" s="15"/>
      <c r="TOA1651" s="15"/>
      <c r="TOB1651" s="15"/>
      <c r="TOC1651" s="15"/>
      <c r="TOD1651" s="15"/>
      <c r="TOE1651" s="15"/>
      <c r="TOF1651" s="15"/>
      <c r="TOG1651" s="15"/>
      <c r="TOH1651" s="15"/>
      <c r="TOI1651" s="15"/>
      <c r="TOJ1651" s="15"/>
      <c r="TOK1651" s="15"/>
      <c r="TOL1651" s="15"/>
      <c r="TOM1651" s="15"/>
      <c r="TON1651" s="15"/>
      <c r="TOO1651" s="15"/>
      <c r="TOP1651" s="15"/>
      <c r="TOQ1651" s="15"/>
      <c r="TOR1651" s="15"/>
      <c r="TOS1651" s="15"/>
      <c r="TOT1651" s="15"/>
      <c r="TOU1651" s="15"/>
      <c r="TOV1651" s="15"/>
      <c r="TOW1651" s="15"/>
      <c r="TOX1651" s="15"/>
      <c r="TOY1651" s="15"/>
      <c r="TOZ1651" s="15"/>
      <c r="TPA1651" s="15"/>
      <c r="TPB1651" s="15"/>
      <c r="TPC1651" s="15"/>
      <c r="TPD1651" s="15"/>
      <c r="TPE1651" s="15"/>
      <c r="TPF1651" s="15"/>
      <c r="TPG1651" s="15"/>
      <c r="TPH1651" s="15"/>
      <c r="TPI1651" s="15"/>
      <c r="TPJ1651" s="15"/>
      <c r="TPK1651" s="15"/>
      <c r="TPL1651" s="15"/>
      <c r="TPM1651" s="15"/>
      <c r="TPN1651" s="15"/>
      <c r="TPO1651" s="15"/>
      <c r="TPP1651" s="15"/>
      <c r="TPQ1651" s="15"/>
      <c r="TPR1651" s="15"/>
      <c r="TPS1651" s="15"/>
      <c r="TPT1651" s="15"/>
      <c r="TPU1651" s="15"/>
      <c r="TPV1651" s="15"/>
      <c r="TPW1651" s="15"/>
      <c r="TPX1651" s="15"/>
      <c r="TPY1651" s="15"/>
      <c r="TPZ1651" s="15"/>
      <c r="TQA1651" s="15"/>
      <c r="TQB1651" s="15"/>
      <c r="TQC1651" s="15"/>
      <c r="TQD1651" s="15"/>
      <c r="TQE1651" s="15"/>
      <c r="TQF1651" s="15"/>
      <c r="TQG1651" s="15"/>
      <c r="TQH1651" s="15"/>
      <c r="TQI1651" s="15"/>
      <c r="TQJ1651" s="15"/>
      <c r="TQK1651" s="15"/>
      <c r="TQL1651" s="15"/>
      <c r="TQM1651" s="15"/>
      <c r="TQN1651" s="15"/>
      <c r="TQO1651" s="15"/>
      <c r="TQP1651" s="15"/>
      <c r="TQQ1651" s="15"/>
      <c r="TQR1651" s="15"/>
      <c r="TQS1651" s="15"/>
      <c r="TQT1651" s="15"/>
      <c r="TQU1651" s="15"/>
      <c r="TQV1651" s="15"/>
      <c r="TQW1651" s="15"/>
      <c r="TQX1651" s="15"/>
      <c r="TQY1651" s="15"/>
      <c r="TQZ1651" s="15"/>
      <c r="TRA1651" s="15"/>
      <c r="TRB1651" s="15"/>
      <c r="TRC1651" s="15"/>
      <c r="TRD1651" s="15"/>
      <c r="TRE1651" s="15"/>
      <c r="TRF1651" s="15"/>
      <c r="TRG1651" s="15"/>
      <c r="TRH1651" s="15"/>
      <c r="TRI1651" s="15"/>
      <c r="TRJ1651" s="15"/>
      <c r="TRK1651" s="15"/>
      <c r="TRL1651" s="15"/>
      <c r="TRM1651" s="15"/>
      <c r="TRN1651" s="15"/>
      <c r="TRO1651" s="15"/>
      <c r="TRP1651" s="15"/>
      <c r="TRQ1651" s="15"/>
      <c r="TRR1651" s="15"/>
      <c r="TRS1651" s="15"/>
      <c r="TRT1651" s="15"/>
      <c r="TRU1651" s="15"/>
      <c r="TRV1651" s="15"/>
      <c r="TRW1651" s="15"/>
      <c r="TRX1651" s="15"/>
      <c r="TRY1651" s="15"/>
      <c r="TRZ1651" s="15"/>
      <c r="TSA1651" s="15"/>
      <c r="TSB1651" s="15"/>
      <c r="TSC1651" s="15"/>
      <c r="TSD1651" s="15"/>
      <c r="TSE1651" s="15"/>
      <c r="TSF1651" s="15"/>
      <c r="TSG1651" s="15"/>
      <c r="TSH1651" s="15"/>
      <c r="TSI1651" s="15"/>
      <c r="TSJ1651" s="15"/>
      <c r="TSK1651" s="15"/>
      <c r="TSL1651" s="15"/>
      <c r="TSM1651" s="15"/>
      <c r="TSN1651" s="15"/>
      <c r="TSO1651" s="15"/>
      <c r="TSP1651" s="15"/>
      <c r="TSQ1651" s="15"/>
      <c r="TSR1651" s="15"/>
      <c r="TSS1651" s="15"/>
      <c r="TST1651" s="15"/>
      <c r="TSU1651" s="15"/>
      <c r="TSV1651" s="15"/>
      <c r="TSW1651" s="15"/>
      <c r="TSX1651" s="15"/>
      <c r="TSY1651" s="15"/>
      <c r="TSZ1651" s="15"/>
      <c r="TTA1651" s="15"/>
      <c r="TTB1651" s="15"/>
      <c r="TTC1651" s="15"/>
      <c r="TTD1651" s="15"/>
      <c r="TTE1651" s="15"/>
      <c r="TTF1651" s="15"/>
      <c r="TTG1651" s="15"/>
      <c r="TTH1651" s="15"/>
      <c r="TTI1651" s="15"/>
      <c r="TTJ1651" s="15"/>
      <c r="TTK1651" s="15"/>
      <c r="TTL1651" s="15"/>
      <c r="TTM1651" s="15"/>
      <c r="TTN1651" s="15"/>
      <c r="TTO1651" s="15"/>
      <c r="TTP1651" s="15"/>
      <c r="TTQ1651" s="15"/>
      <c r="TTR1651" s="15"/>
      <c r="TTS1651" s="15"/>
      <c r="TTT1651" s="15"/>
      <c r="TTU1651" s="15"/>
      <c r="TTV1651" s="15"/>
      <c r="TTW1651" s="15"/>
      <c r="TTX1651" s="15"/>
      <c r="TTY1651" s="15"/>
      <c r="TTZ1651" s="15"/>
      <c r="TUA1651" s="15"/>
      <c r="TUB1651" s="15"/>
      <c r="TUC1651" s="15"/>
      <c r="TUD1651" s="15"/>
      <c r="TUE1651" s="15"/>
      <c r="TUF1651" s="15"/>
      <c r="TUG1651" s="15"/>
      <c r="TUH1651" s="15"/>
      <c r="TUI1651" s="15"/>
      <c r="TUJ1651" s="15"/>
      <c r="TUK1651" s="15"/>
      <c r="TUL1651" s="15"/>
      <c r="TUM1651" s="15"/>
      <c r="TUN1651" s="15"/>
      <c r="TUO1651" s="15"/>
      <c r="TUP1651" s="15"/>
      <c r="TUQ1651" s="15"/>
      <c r="TUR1651" s="15"/>
      <c r="TUS1651" s="15"/>
      <c r="TUT1651" s="15"/>
      <c r="TUU1651" s="15"/>
      <c r="TUV1651" s="15"/>
      <c r="TUW1651" s="15"/>
      <c r="TUX1651" s="15"/>
      <c r="TUY1651" s="15"/>
      <c r="TUZ1651" s="15"/>
      <c r="TVA1651" s="15"/>
      <c r="TVB1651" s="15"/>
      <c r="TVC1651" s="15"/>
      <c r="TVD1651" s="15"/>
      <c r="TVE1651" s="15"/>
      <c r="TVF1651" s="15"/>
      <c r="TVG1651" s="15"/>
      <c r="TVH1651" s="15"/>
      <c r="TVI1651" s="15"/>
      <c r="TVJ1651" s="15"/>
      <c r="TVK1651" s="15"/>
      <c r="TVL1651" s="15"/>
      <c r="TVM1651" s="15"/>
      <c r="TVN1651" s="15"/>
      <c r="TVO1651" s="15"/>
      <c r="TVP1651" s="15"/>
      <c r="TVQ1651" s="15"/>
      <c r="TVR1651" s="15"/>
      <c r="TVS1651" s="15"/>
      <c r="TVT1651" s="15"/>
      <c r="TVU1651" s="15"/>
      <c r="TVV1651" s="15"/>
      <c r="TVW1651" s="15"/>
      <c r="TVX1651" s="15"/>
      <c r="TVY1651" s="15"/>
      <c r="TVZ1651" s="15"/>
      <c r="TWA1651" s="15"/>
      <c r="TWB1651" s="15"/>
      <c r="TWC1651" s="15"/>
      <c r="TWD1651" s="15"/>
      <c r="TWE1651" s="15"/>
      <c r="TWF1651" s="15"/>
      <c r="TWG1651" s="15"/>
      <c r="TWH1651" s="15"/>
      <c r="TWI1651" s="15"/>
      <c r="TWJ1651" s="15"/>
      <c r="TWK1651" s="15"/>
      <c r="TWL1651" s="15"/>
      <c r="TWM1651" s="15"/>
      <c r="TWN1651" s="15"/>
      <c r="TWO1651" s="15"/>
      <c r="TWP1651" s="15"/>
      <c r="TWQ1651" s="15"/>
      <c r="TWR1651" s="15"/>
      <c r="TWS1651" s="15"/>
      <c r="TWT1651" s="15"/>
      <c r="TWU1651" s="15"/>
      <c r="TWV1651" s="15"/>
      <c r="TWW1651" s="15"/>
      <c r="TWX1651" s="15"/>
      <c r="TWY1651" s="15"/>
      <c r="TWZ1651" s="15"/>
      <c r="TXA1651" s="15"/>
      <c r="TXB1651" s="15"/>
      <c r="TXC1651" s="15"/>
      <c r="TXD1651" s="15"/>
      <c r="TXE1651" s="15"/>
      <c r="TXF1651" s="15"/>
      <c r="TXG1651" s="15"/>
      <c r="TXH1651" s="15"/>
      <c r="TXI1651" s="15"/>
      <c r="TXJ1651" s="15"/>
      <c r="TXK1651" s="15"/>
      <c r="TXL1651" s="15"/>
      <c r="TXM1651" s="15"/>
      <c r="TXN1651" s="15"/>
      <c r="TXO1651" s="15"/>
      <c r="TXP1651" s="15"/>
      <c r="TXQ1651" s="15"/>
      <c r="TXR1651" s="15"/>
      <c r="TXS1651" s="15"/>
      <c r="TXT1651" s="15"/>
      <c r="TXU1651" s="15"/>
      <c r="TXV1651" s="15"/>
      <c r="TXW1651" s="15"/>
      <c r="TXX1651" s="15"/>
      <c r="TXY1651" s="15"/>
      <c r="TXZ1651" s="15"/>
      <c r="TYA1651" s="15"/>
      <c r="TYB1651" s="15"/>
      <c r="TYC1651" s="15"/>
      <c r="TYD1651" s="15"/>
      <c r="TYE1651" s="15"/>
      <c r="TYF1651" s="15"/>
      <c r="TYG1651" s="15"/>
      <c r="TYH1651" s="15"/>
      <c r="TYI1651" s="15"/>
      <c r="TYJ1651" s="15"/>
      <c r="TYK1651" s="15"/>
      <c r="TYL1651" s="15"/>
      <c r="TYM1651" s="15"/>
      <c r="TYN1651" s="15"/>
      <c r="TYO1651" s="15"/>
      <c r="TYP1651" s="15"/>
      <c r="TYQ1651" s="15"/>
      <c r="TYR1651" s="15"/>
      <c r="TYS1651" s="15"/>
      <c r="TYT1651" s="15"/>
      <c r="TYU1651" s="15"/>
      <c r="TYV1651" s="15"/>
      <c r="TYW1651" s="15"/>
      <c r="TYX1651" s="15"/>
      <c r="TYY1651" s="15"/>
      <c r="TYZ1651" s="15"/>
      <c r="TZA1651" s="15"/>
      <c r="TZB1651" s="15"/>
      <c r="TZC1651" s="15"/>
      <c r="TZD1651" s="15"/>
      <c r="TZE1651" s="15"/>
      <c r="TZF1651" s="15"/>
      <c r="TZG1651" s="15"/>
      <c r="TZH1651" s="15"/>
      <c r="TZI1651" s="15"/>
      <c r="TZJ1651" s="15"/>
      <c r="TZK1651" s="15"/>
      <c r="TZL1651" s="15"/>
      <c r="TZM1651" s="15"/>
      <c r="TZN1651" s="15"/>
      <c r="TZO1651" s="15"/>
      <c r="TZP1651" s="15"/>
      <c r="TZQ1651" s="15"/>
      <c r="TZR1651" s="15"/>
      <c r="TZS1651" s="15"/>
      <c r="TZT1651" s="15"/>
      <c r="TZU1651" s="15"/>
      <c r="TZV1651" s="15"/>
      <c r="TZW1651" s="15"/>
      <c r="TZX1651" s="15"/>
      <c r="TZY1651" s="15"/>
      <c r="TZZ1651" s="15"/>
      <c r="UAA1651" s="15"/>
      <c r="UAB1651" s="15"/>
      <c r="UAC1651" s="15"/>
      <c r="UAD1651" s="15"/>
      <c r="UAE1651" s="15"/>
      <c r="UAF1651" s="15"/>
      <c r="UAG1651" s="15"/>
      <c r="UAH1651" s="15"/>
      <c r="UAI1651" s="15"/>
      <c r="UAJ1651" s="15"/>
      <c r="UAK1651" s="15"/>
      <c r="UAL1651" s="15"/>
      <c r="UAM1651" s="15"/>
      <c r="UAN1651" s="15"/>
      <c r="UAO1651" s="15"/>
      <c r="UAP1651" s="15"/>
      <c r="UAQ1651" s="15"/>
      <c r="UAR1651" s="15"/>
      <c r="UAS1651" s="15"/>
      <c r="UAT1651" s="15"/>
      <c r="UAU1651" s="15"/>
      <c r="UAV1651" s="15"/>
      <c r="UAW1651" s="15"/>
      <c r="UAX1651" s="15"/>
      <c r="UAY1651" s="15"/>
      <c r="UAZ1651" s="15"/>
      <c r="UBA1651" s="15"/>
      <c r="UBB1651" s="15"/>
      <c r="UBC1651" s="15"/>
      <c r="UBD1651" s="15"/>
      <c r="UBE1651" s="15"/>
      <c r="UBF1651" s="15"/>
      <c r="UBG1651" s="15"/>
      <c r="UBH1651" s="15"/>
      <c r="UBI1651" s="15"/>
      <c r="UBJ1651" s="15"/>
      <c r="UBK1651" s="15"/>
      <c r="UBL1651" s="15"/>
      <c r="UBM1651" s="15"/>
      <c r="UBN1651" s="15"/>
      <c r="UBO1651" s="15"/>
      <c r="UBP1651" s="15"/>
      <c r="UBQ1651" s="15"/>
      <c r="UBR1651" s="15"/>
      <c r="UBS1651" s="15"/>
      <c r="UBT1651" s="15"/>
      <c r="UBU1651" s="15"/>
      <c r="UBV1651" s="15"/>
      <c r="UBW1651" s="15"/>
      <c r="UBX1651" s="15"/>
      <c r="UBY1651" s="15"/>
      <c r="UBZ1651" s="15"/>
      <c r="UCA1651" s="15"/>
      <c r="UCB1651" s="15"/>
      <c r="UCC1651" s="15"/>
      <c r="UCD1651" s="15"/>
      <c r="UCE1651" s="15"/>
      <c r="UCF1651" s="15"/>
      <c r="UCG1651" s="15"/>
      <c r="UCH1651" s="15"/>
      <c r="UCI1651" s="15"/>
      <c r="UCJ1651" s="15"/>
      <c r="UCK1651" s="15"/>
      <c r="UCL1651" s="15"/>
      <c r="UCM1651" s="15"/>
      <c r="UCN1651" s="15"/>
      <c r="UCO1651" s="15"/>
      <c r="UCP1651" s="15"/>
      <c r="UCQ1651" s="15"/>
      <c r="UCR1651" s="15"/>
      <c r="UCS1651" s="15"/>
      <c r="UCT1651" s="15"/>
      <c r="UCU1651" s="15"/>
      <c r="UCV1651" s="15"/>
      <c r="UCW1651" s="15"/>
      <c r="UCX1651" s="15"/>
      <c r="UCY1651" s="15"/>
      <c r="UCZ1651" s="15"/>
      <c r="UDA1651" s="15"/>
      <c r="UDB1651" s="15"/>
      <c r="UDC1651" s="15"/>
      <c r="UDD1651" s="15"/>
      <c r="UDE1651" s="15"/>
      <c r="UDF1651" s="15"/>
      <c r="UDG1651" s="15"/>
      <c r="UDH1651" s="15"/>
      <c r="UDI1651" s="15"/>
      <c r="UDJ1651" s="15"/>
      <c r="UDK1651" s="15"/>
      <c r="UDL1651" s="15"/>
      <c r="UDM1651" s="15"/>
      <c r="UDN1651" s="15"/>
      <c r="UDO1651" s="15"/>
      <c r="UDP1651" s="15"/>
      <c r="UDQ1651" s="15"/>
      <c r="UDR1651" s="15"/>
      <c r="UDS1651" s="15"/>
      <c r="UDT1651" s="15"/>
      <c r="UDU1651" s="15"/>
      <c r="UDV1651" s="15"/>
      <c r="UDW1651" s="15"/>
      <c r="UDX1651" s="15"/>
      <c r="UDY1651" s="15"/>
      <c r="UDZ1651" s="15"/>
      <c r="UEA1651" s="15"/>
      <c r="UEB1651" s="15"/>
      <c r="UEC1651" s="15"/>
      <c r="UED1651" s="15"/>
      <c r="UEE1651" s="15"/>
      <c r="UEF1651" s="15"/>
      <c r="UEG1651" s="15"/>
      <c r="UEH1651" s="15"/>
      <c r="UEI1651" s="15"/>
      <c r="UEJ1651" s="15"/>
      <c r="UEK1651" s="15"/>
      <c r="UEL1651" s="15"/>
      <c r="UEM1651" s="15"/>
      <c r="UEN1651" s="15"/>
      <c r="UEO1651" s="15"/>
      <c r="UEP1651" s="15"/>
      <c r="UEQ1651" s="15"/>
      <c r="UER1651" s="15"/>
      <c r="UES1651" s="15"/>
      <c r="UET1651" s="15"/>
      <c r="UEU1651" s="15"/>
      <c r="UEV1651" s="15"/>
      <c r="UEW1651" s="15"/>
      <c r="UEX1651" s="15"/>
      <c r="UEY1651" s="15"/>
      <c r="UEZ1651" s="15"/>
      <c r="UFA1651" s="15"/>
      <c r="UFB1651" s="15"/>
      <c r="UFC1651" s="15"/>
      <c r="UFD1651" s="15"/>
      <c r="UFE1651" s="15"/>
      <c r="UFF1651" s="15"/>
      <c r="UFG1651" s="15"/>
      <c r="UFH1651" s="15"/>
      <c r="UFI1651" s="15"/>
      <c r="UFJ1651" s="15"/>
      <c r="UFK1651" s="15"/>
      <c r="UFL1651" s="15"/>
      <c r="UFM1651" s="15"/>
      <c r="UFN1651" s="15"/>
      <c r="UFO1651" s="15"/>
      <c r="UFP1651" s="15"/>
      <c r="UFQ1651" s="15"/>
      <c r="UFR1651" s="15"/>
      <c r="UFS1651" s="15"/>
      <c r="UFT1651" s="15"/>
      <c r="UFU1651" s="15"/>
      <c r="UFV1651" s="15"/>
      <c r="UFW1651" s="15"/>
      <c r="UFX1651" s="15"/>
      <c r="UFY1651" s="15"/>
      <c r="UFZ1651" s="15"/>
      <c r="UGA1651" s="15"/>
      <c r="UGB1651" s="15"/>
      <c r="UGC1651" s="15"/>
      <c r="UGD1651" s="15"/>
      <c r="UGE1651" s="15"/>
      <c r="UGF1651" s="15"/>
      <c r="UGG1651" s="15"/>
      <c r="UGH1651" s="15"/>
      <c r="UGI1651" s="15"/>
      <c r="UGJ1651" s="15"/>
      <c r="UGK1651" s="15"/>
      <c r="UGL1651" s="15"/>
      <c r="UGM1651" s="15"/>
      <c r="UGN1651" s="15"/>
      <c r="UGO1651" s="15"/>
      <c r="UGP1651" s="15"/>
      <c r="UGQ1651" s="15"/>
      <c r="UGR1651" s="15"/>
      <c r="UGS1651" s="15"/>
      <c r="UGT1651" s="15"/>
      <c r="UGU1651" s="15"/>
      <c r="UGV1651" s="15"/>
      <c r="UGW1651" s="15"/>
      <c r="UGX1651" s="15"/>
      <c r="UGY1651" s="15"/>
      <c r="UGZ1651" s="15"/>
      <c r="UHA1651" s="15"/>
      <c r="UHB1651" s="15"/>
      <c r="UHC1651" s="15"/>
      <c r="UHD1651" s="15"/>
      <c r="UHE1651" s="15"/>
      <c r="UHF1651" s="15"/>
      <c r="UHG1651" s="15"/>
      <c r="UHH1651" s="15"/>
      <c r="UHI1651" s="15"/>
      <c r="UHJ1651" s="15"/>
      <c r="UHK1651" s="15"/>
      <c r="UHL1651" s="15"/>
      <c r="UHM1651" s="15"/>
      <c r="UHN1651" s="15"/>
      <c r="UHO1651" s="15"/>
      <c r="UHP1651" s="15"/>
      <c r="UHQ1651" s="15"/>
      <c r="UHR1651" s="15"/>
      <c r="UHS1651" s="15"/>
      <c r="UHT1651" s="15"/>
      <c r="UHU1651" s="15"/>
      <c r="UHV1651" s="15"/>
      <c r="UHW1651" s="15"/>
      <c r="UHX1651" s="15"/>
      <c r="UHY1651" s="15"/>
      <c r="UHZ1651" s="15"/>
      <c r="UIA1651" s="15"/>
      <c r="UIB1651" s="15"/>
      <c r="UIC1651" s="15"/>
      <c r="UID1651" s="15"/>
      <c r="UIE1651" s="15"/>
      <c r="UIF1651" s="15"/>
      <c r="UIG1651" s="15"/>
      <c r="UIH1651" s="15"/>
      <c r="UII1651" s="15"/>
      <c r="UIJ1651" s="15"/>
      <c r="UIK1651" s="15"/>
      <c r="UIL1651" s="15"/>
      <c r="UIM1651" s="15"/>
      <c r="UIN1651" s="15"/>
      <c r="UIO1651" s="15"/>
      <c r="UIP1651" s="15"/>
      <c r="UIQ1651" s="15"/>
      <c r="UIR1651" s="15"/>
      <c r="UIS1651" s="15"/>
      <c r="UIT1651" s="15"/>
      <c r="UIU1651" s="15"/>
      <c r="UIV1651" s="15"/>
      <c r="UIW1651" s="15"/>
      <c r="UIX1651" s="15"/>
      <c r="UIY1651" s="15"/>
      <c r="UIZ1651" s="15"/>
      <c r="UJA1651" s="15"/>
      <c r="UJB1651" s="15"/>
      <c r="UJC1651" s="15"/>
      <c r="UJD1651" s="15"/>
      <c r="UJE1651" s="15"/>
      <c r="UJF1651" s="15"/>
      <c r="UJG1651" s="15"/>
      <c r="UJH1651" s="15"/>
      <c r="UJI1651" s="15"/>
      <c r="UJJ1651" s="15"/>
      <c r="UJK1651" s="15"/>
      <c r="UJL1651" s="15"/>
      <c r="UJM1651" s="15"/>
      <c r="UJN1651" s="15"/>
      <c r="UJO1651" s="15"/>
      <c r="UJP1651" s="15"/>
      <c r="UJQ1651" s="15"/>
      <c r="UJR1651" s="15"/>
      <c r="UJS1651" s="15"/>
      <c r="UJT1651" s="15"/>
      <c r="UJU1651" s="15"/>
      <c r="UJV1651" s="15"/>
      <c r="UJW1651" s="15"/>
      <c r="UJX1651" s="15"/>
      <c r="UJY1651" s="15"/>
      <c r="UJZ1651" s="15"/>
      <c r="UKA1651" s="15"/>
      <c r="UKB1651" s="15"/>
      <c r="UKC1651" s="15"/>
      <c r="UKD1651" s="15"/>
      <c r="UKE1651" s="15"/>
      <c r="UKF1651" s="15"/>
      <c r="UKG1651" s="15"/>
      <c r="UKH1651" s="15"/>
      <c r="UKI1651" s="15"/>
      <c r="UKJ1651" s="15"/>
      <c r="UKK1651" s="15"/>
      <c r="UKL1651" s="15"/>
      <c r="UKM1651" s="15"/>
      <c r="UKN1651" s="15"/>
      <c r="UKO1651" s="15"/>
      <c r="UKP1651" s="15"/>
      <c r="UKQ1651" s="15"/>
      <c r="UKR1651" s="15"/>
      <c r="UKS1651" s="15"/>
      <c r="UKT1651" s="15"/>
      <c r="UKU1651" s="15"/>
      <c r="UKV1651" s="15"/>
      <c r="UKW1651" s="15"/>
      <c r="UKX1651" s="15"/>
      <c r="UKY1651" s="15"/>
      <c r="UKZ1651" s="15"/>
      <c r="ULA1651" s="15"/>
      <c r="ULB1651" s="15"/>
      <c r="ULC1651" s="15"/>
      <c r="ULD1651" s="15"/>
      <c r="ULE1651" s="15"/>
      <c r="ULF1651" s="15"/>
      <c r="ULG1651" s="15"/>
      <c r="ULH1651" s="15"/>
      <c r="ULI1651" s="15"/>
      <c r="ULJ1651" s="15"/>
      <c r="ULK1651" s="15"/>
      <c r="ULL1651" s="15"/>
      <c r="ULM1651" s="15"/>
      <c r="ULN1651" s="15"/>
      <c r="ULO1651" s="15"/>
      <c r="ULP1651" s="15"/>
      <c r="ULQ1651" s="15"/>
      <c r="ULR1651" s="15"/>
      <c r="ULS1651" s="15"/>
      <c r="ULT1651" s="15"/>
      <c r="ULU1651" s="15"/>
      <c r="ULV1651" s="15"/>
      <c r="ULW1651" s="15"/>
      <c r="ULX1651" s="15"/>
      <c r="ULY1651" s="15"/>
      <c r="ULZ1651" s="15"/>
      <c r="UMA1651" s="15"/>
      <c r="UMB1651" s="15"/>
      <c r="UMC1651" s="15"/>
      <c r="UMD1651" s="15"/>
      <c r="UME1651" s="15"/>
      <c r="UMF1651" s="15"/>
      <c r="UMG1651" s="15"/>
      <c r="UMH1651" s="15"/>
      <c r="UMI1651" s="15"/>
      <c r="UMJ1651" s="15"/>
      <c r="UMK1651" s="15"/>
      <c r="UML1651" s="15"/>
      <c r="UMM1651" s="15"/>
      <c r="UMN1651" s="15"/>
      <c r="UMO1651" s="15"/>
      <c r="UMP1651" s="15"/>
      <c r="UMQ1651" s="15"/>
      <c r="UMR1651" s="15"/>
      <c r="UMS1651" s="15"/>
      <c r="UMT1651" s="15"/>
      <c r="UMU1651" s="15"/>
      <c r="UMV1651" s="15"/>
      <c r="UMW1651" s="15"/>
      <c r="UMX1651" s="15"/>
      <c r="UMY1651" s="15"/>
      <c r="UMZ1651" s="15"/>
      <c r="UNA1651" s="15"/>
      <c r="UNB1651" s="15"/>
      <c r="UNC1651" s="15"/>
      <c r="UND1651" s="15"/>
      <c r="UNE1651" s="15"/>
      <c r="UNF1651" s="15"/>
      <c r="UNG1651" s="15"/>
      <c r="UNH1651" s="15"/>
      <c r="UNI1651" s="15"/>
      <c r="UNJ1651" s="15"/>
      <c r="UNK1651" s="15"/>
      <c r="UNL1651" s="15"/>
      <c r="UNM1651" s="15"/>
      <c r="UNN1651" s="15"/>
      <c r="UNO1651" s="15"/>
      <c r="UNP1651" s="15"/>
      <c r="UNQ1651" s="15"/>
      <c r="UNR1651" s="15"/>
      <c r="UNS1651" s="15"/>
      <c r="UNT1651" s="15"/>
      <c r="UNU1651" s="15"/>
      <c r="UNV1651" s="15"/>
      <c r="UNW1651" s="15"/>
      <c r="UNX1651" s="15"/>
      <c r="UNY1651" s="15"/>
      <c r="UNZ1651" s="15"/>
      <c r="UOA1651" s="15"/>
      <c r="UOB1651" s="15"/>
      <c r="UOC1651" s="15"/>
      <c r="UOD1651" s="15"/>
      <c r="UOE1651" s="15"/>
      <c r="UOF1651" s="15"/>
      <c r="UOG1651" s="15"/>
      <c r="UOH1651" s="15"/>
      <c r="UOI1651" s="15"/>
      <c r="UOJ1651" s="15"/>
      <c r="UOK1651" s="15"/>
      <c r="UOL1651" s="15"/>
      <c r="UOM1651" s="15"/>
      <c r="UON1651" s="15"/>
      <c r="UOO1651" s="15"/>
      <c r="UOP1651" s="15"/>
      <c r="UOQ1651" s="15"/>
      <c r="UOR1651" s="15"/>
      <c r="UOS1651" s="15"/>
      <c r="UOT1651" s="15"/>
      <c r="UOU1651" s="15"/>
      <c r="UOV1651" s="15"/>
      <c r="UOW1651" s="15"/>
      <c r="UOX1651" s="15"/>
      <c r="UOY1651" s="15"/>
      <c r="UOZ1651" s="15"/>
      <c r="UPA1651" s="15"/>
      <c r="UPB1651" s="15"/>
      <c r="UPC1651" s="15"/>
      <c r="UPD1651" s="15"/>
      <c r="UPE1651" s="15"/>
      <c r="UPF1651" s="15"/>
      <c r="UPG1651" s="15"/>
      <c r="UPH1651" s="15"/>
      <c r="UPI1651" s="15"/>
      <c r="UPJ1651" s="15"/>
      <c r="UPK1651" s="15"/>
      <c r="UPL1651" s="15"/>
      <c r="UPM1651" s="15"/>
      <c r="UPN1651" s="15"/>
      <c r="UPO1651" s="15"/>
      <c r="UPP1651" s="15"/>
      <c r="UPQ1651" s="15"/>
      <c r="UPR1651" s="15"/>
      <c r="UPS1651" s="15"/>
      <c r="UPT1651" s="15"/>
      <c r="UPU1651" s="15"/>
      <c r="UPV1651" s="15"/>
      <c r="UPW1651" s="15"/>
      <c r="UPX1651" s="15"/>
      <c r="UPY1651" s="15"/>
      <c r="UPZ1651" s="15"/>
      <c r="UQA1651" s="15"/>
      <c r="UQB1651" s="15"/>
      <c r="UQC1651" s="15"/>
      <c r="UQD1651" s="15"/>
      <c r="UQE1651" s="15"/>
      <c r="UQF1651" s="15"/>
      <c r="UQG1651" s="15"/>
      <c r="UQH1651" s="15"/>
      <c r="UQI1651" s="15"/>
      <c r="UQJ1651" s="15"/>
      <c r="UQK1651" s="15"/>
      <c r="UQL1651" s="15"/>
      <c r="UQM1651" s="15"/>
      <c r="UQN1651" s="15"/>
      <c r="UQO1651" s="15"/>
      <c r="UQP1651" s="15"/>
      <c r="UQQ1651" s="15"/>
      <c r="UQR1651" s="15"/>
      <c r="UQS1651" s="15"/>
      <c r="UQT1651" s="15"/>
      <c r="UQU1651" s="15"/>
      <c r="UQV1651" s="15"/>
      <c r="UQW1651" s="15"/>
      <c r="UQX1651" s="15"/>
      <c r="UQY1651" s="15"/>
      <c r="UQZ1651" s="15"/>
      <c r="URA1651" s="15"/>
      <c r="URB1651" s="15"/>
      <c r="URC1651" s="15"/>
      <c r="URD1651" s="15"/>
      <c r="URE1651" s="15"/>
      <c r="URF1651" s="15"/>
      <c r="URG1651" s="15"/>
      <c r="URH1651" s="15"/>
      <c r="URI1651" s="15"/>
      <c r="URJ1651" s="15"/>
      <c r="URK1651" s="15"/>
      <c r="URL1651" s="15"/>
      <c r="URM1651" s="15"/>
      <c r="URN1651" s="15"/>
      <c r="URO1651" s="15"/>
      <c r="URP1651" s="15"/>
      <c r="URQ1651" s="15"/>
      <c r="URR1651" s="15"/>
      <c r="URS1651" s="15"/>
      <c r="URT1651" s="15"/>
      <c r="URU1651" s="15"/>
      <c r="URV1651" s="15"/>
      <c r="URW1651" s="15"/>
      <c r="URX1651" s="15"/>
      <c r="URY1651" s="15"/>
      <c r="URZ1651" s="15"/>
      <c r="USA1651" s="15"/>
      <c r="USB1651" s="15"/>
      <c r="USC1651" s="15"/>
      <c r="USD1651" s="15"/>
      <c r="USE1651" s="15"/>
      <c r="USF1651" s="15"/>
      <c r="USG1651" s="15"/>
      <c r="USH1651" s="15"/>
      <c r="USI1651" s="15"/>
      <c r="USJ1651" s="15"/>
      <c r="USK1651" s="15"/>
      <c r="USL1651" s="15"/>
      <c r="USM1651" s="15"/>
      <c r="USN1651" s="15"/>
      <c r="USO1651" s="15"/>
      <c r="USP1651" s="15"/>
      <c r="USQ1651" s="15"/>
      <c r="USR1651" s="15"/>
      <c r="USS1651" s="15"/>
      <c r="UST1651" s="15"/>
      <c r="USU1651" s="15"/>
      <c r="USV1651" s="15"/>
      <c r="USW1651" s="15"/>
      <c r="USX1651" s="15"/>
      <c r="USY1651" s="15"/>
      <c r="USZ1651" s="15"/>
      <c r="UTA1651" s="15"/>
      <c r="UTB1651" s="15"/>
      <c r="UTC1651" s="15"/>
      <c r="UTD1651" s="15"/>
      <c r="UTE1651" s="15"/>
      <c r="UTF1651" s="15"/>
      <c r="UTG1651" s="15"/>
      <c r="UTH1651" s="15"/>
      <c r="UTI1651" s="15"/>
      <c r="UTJ1651" s="15"/>
      <c r="UTK1651" s="15"/>
      <c r="UTL1651" s="15"/>
      <c r="UTM1651" s="15"/>
      <c r="UTN1651" s="15"/>
      <c r="UTO1651" s="15"/>
      <c r="UTP1651" s="15"/>
      <c r="UTQ1651" s="15"/>
      <c r="UTR1651" s="15"/>
      <c r="UTS1651" s="15"/>
      <c r="UTT1651" s="15"/>
      <c r="UTU1651" s="15"/>
      <c r="UTV1651" s="15"/>
      <c r="UTW1651" s="15"/>
      <c r="UTX1651" s="15"/>
      <c r="UTY1651" s="15"/>
      <c r="UTZ1651" s="15"/>
      <c r="UUA1651" s="15"/>
      <c r="UUB1651" s="15"/>
      <c r="UUC1651" s="15"/>
      <c r="UUD1651" s="15"/>
      <c r="UUE1651" s="15"/>
      <c r="UUF1651" s="15"/>
      <c r="UUG1651" s="15"/>
      <c r="UUH1651" s="15"/>
      <c r="UUI1651" s="15"/>
      <c r="UUJ1651" s="15"/>
      <c r="UUK1651" s="15"/>
      <c r="UUL1651" s="15"/>
      <c r="UUM1651" s="15"/>
      <c r="UUN1651" s="15"/>
      <c r="UUO1651" s="15"/>
      <c r="UUP1651" s="15"/>
      <c r="UUQ1651" s="15"/>
      <c r="UUR1651" s="15"/>
      <c r="UUS1651" s="15"/>
      <c r="UUT1651" s="15"/>
      <c r="UUU1651" s="15"/>
      <c r="UUV1651" s="15"/>
      <c r="UUW1651" s="15"/>
      <c r="UUX1651" s="15"/>
      <c r="UUY1651" s="15"/>
      <c r="UUZ1651" s="15"/>
      <c r="UVA1651" s="15"/>
      <c r="UVB1651" s="15"/>
      <c r="UVC1651" s="15"/>
      <c r="UVD1651" s="15"/>
      <c r="UVE1651" s="15"/>
      <c r="UVF1651" s="15"/>
      <c r="UVG1651" s="15"/>
      <c r="UVH1651" s="15"/>
      <c r="UVI1651" s="15"/>
      <c r="UVJ1651" s="15"/>
      <c r="UVK1651" s="15"/>
      <c r="UVL1651" s="15"/>
      <c r="UVM1651" s="15"/>
      <c r="UVN1651" s="15"/>
      <c r="UVO1651" s="15"/>
      <c r="UVP1651" s="15"/>
      <c r="UVQ1651" s="15"/>
      <c r="UVR1651" s="15"/>
      <c r="UVS1651" s="15"/>
      <c r="UVT1651" s="15"/>
      <c r="UVU1651" s="15"/>
      <c r="UVV1651" s="15"/>
      <c r="UVW1651" s="15"/>
      <c r="UVX1651" s="15"/>
      <c r="UVY1651" s="15"/>
      <c r="UVZ1651" s="15"/>
      <c r="UWA1651" s="15"/>
      <c r="UWB1651" s="15"/>
      <c r="UWC1651" s="15"/>
      <c r="UWD1651" s="15"/>
      <c r="UWE1651" s="15"/>
      <c r="UWF1651" s="15"/>
      <c r="UWG1651" s="15"/>
      <c r="UWH1651" s="15"/>
      <c r="UWI1651" s="15"/>
      <c r="UWJ1651" s="15"/>
      <c r="UWK1651" s="15"/>
      <c r="UWL1651" s="15"/>
      <c r="UWM1651" s="15"/>
      <c r="UWN1651" s="15"/>
      <c r="UWO1651" s="15"/>
      <c r="UWP1651" s="15"/>
      <c r="UWQ1651" s="15"/>
      <c r="UWR1651" s="15"/>
      <c r="UWS1651" s="15"/>
      <c r="UWT1651" s="15"/>
      <c r="UWU1651" s="15"/>
      <c r="UWV1651" s="15"/>
      <c r="UWW1651" s="15"/>
      <c r="UWX1651" s="15"/>
      <c r="UWY1651" s="15"/>
      <c r="UWZ1651" s="15"/>
      <c r="UXA1651" s="15"/>
      <c r="UXB1651" s="15"/>
      <c r="UXC1651" s="15"/>
      <c r="UXD1651" s="15"/>
      <c r="UXE1651" s="15"/>
      <c r="UXF1651" s="15"/>
      <c r="UXG1651" s="15"/>
      <c r="UXH1651" s="15"/>
      <c r="UXI1651" s="15"/>
      <c r="UXJ1651" s="15"/>
      <c r="UXK1651" s="15"/>
      <c r="UXL1651" s="15"/>
      <c r="UXM1651" s="15"/>
      <c r="UXN1651" s="15"/>
      <c r="UXO1651" s="15"/>
      <c r="UXP1651" s="15"/>
      <c r="UXQ1651" s="15"/>
      <c r="UXR1651" s="15"/>
      <c r="UXS1651" s="15"/>
      <c r="UXT1651" s="15"/>
      <c r="UXU1651" s="15"/>
      <c r="UXV1651" s="15"/>
      <c r="UXW1651" s="15"/>
      <c r="UXX1651" s="15"/>
      <c r="UXY1651" s="15"/>
      <c r="UXZ1651" s="15"/>
      <c r="UYA1651" s="15"/>
      <c r="UYB1651" s="15"/>
      <c r="UYC1651" s="15"/>
      <c r="UYD1651" s="15"/>
      <c r="UYE1651" s="15"/>
      <c r="UYF1651" s="15"/>
      <c r="UYG1651" s="15"/>
      <c r="UYH1651" s="15"/>
      <c r="UYI1651" s="15"/>
      <c r="UYJ1651" s="15"/>
      <c r="UYK1651" s="15"/>
      <c r="UYL1651" s="15"/>
      <c r="UYM1651" s="15"/>
      <c r="UYN1651" s="15"/>
      <c r="UYO1651" s="15"/>
      <c r="UYP1651" s="15"/>
      <c r="UYQ1651" s="15"/>
      <c r="UYR1651" s="15"/>
      <c r="UYS1651" s="15"/>
      <c r="UYT1651" s="15"/>
      <c r="UYU1651" s="15"/>
      <c r="UYV1651" s="15"/>
      <c r="UYW1651" s="15"/>
      <c r="UYX1651" s="15"/>
      <c r="UYY1651" s="15"/>
      <c r="UYZ1651" s="15"/>
      <c r="UZA1651" s="15"/>
      <c r="UZB1651" s="15"/>
      <c r="UZC1651" s="15"/>
      <c r="UZD1651" s="15"/>
      <c r="UZE1651" s="15"/>
      <c r="UZF1651" s="15"/>
      <c r="UZG1651" s="15"/>
      <c r="UZH1651" s="15"/>
      <c r="UZI1651" s="15"/>
      <c r="UZJ1651" s="15"/>
      <c r="UZK1651" s="15"/>
      <c r="UZL1651" s="15"/>
      <c r="UZM1651" s="15"/>
      <c r="UZN1651" s="15"/>
      <c r="UZO1651" s="15"/>
      <c r="UZP1651" s="15"/>
      <c r="UZQ1651" s="15"/>
      <c r="UZR1651" s="15"/>
      <c r="UZS1651" s="15"/>
      <c r="UZT1651" s="15"/>
      <c r="UZU1651" s="15"/>
      <c r="UZV1651" s="15"/>
      <c r="UZW1651" s="15"/>
      <c r="UZX1651" s="15"/>
      <c r="UZY1651" s="15"/>
      <c r="UZZ1651" s="15"/>
      <c r="VAA1651" s="15"/>
      <c r="VAB1651" s="15"/>
      <c r="VAC1651" s="15"/>
      <c r="VAD1651" s="15"/>
      <c r="VAE1651" s="15"/>
      <c r="VAF1651" s="15"/>
      <c r="VAG1651" s="15"/>
      <c r="VAH1651" s="15"/>
      <c r="VAI1651" s="15"/>
      <c r="VAJ1651" s="15"/>
      <c r="VAK1651" s="15"/>
      <c r="VAL1651" s="15"/>
      <c r="VAM1651" s="15"/>
      <c r="VAN1651" s="15"/>
      <c r="VAO1651" s="15"/>
      <c r="VAP1651" s="15"/>
      <c r="VAQ1651" s="15"/>
      <c r="VAR1651" s="15"/>
      <c r="VAS1651" s="15"/>
      <c r="VAT1651" s="15"/>
      <c r="VAU1651" s="15"/>
      <c r="VAV1651" s="15"/>
      <c r="VAW1651" s="15"/>
      <c r="VAX1651" s="15"/>
      <c r="VAY1651" s="15"/>
      <c r="VAZ1651" s="15"/>
      <c r="VBA1651" s="15"/>
      <c r="VBB1651" s="15"/>
      <c r="VBC1651" s="15"/>
      <c r="VBD1651" s="15"/>
      <c r="VBE1651" s="15"/>
      <c r="VBF1651" s="15"/>
      <c r="VBG1651" s="15"/>
      <c r="VBH1651" s="15"/>
      <c r="VBI1651" s="15"/>
      <c r="VBJ1651" s="15"/>
      <c r="VBK1651" s="15"/>
      <c r="VBL1651" s="15"/>
      <c r="VBM1651" s="15"/>
      <c r="VBN1651" s="15"/>
      <c r="VBO1651" s="15"/>
      <c r="VBP1651" s="15"/>
      <c r="VBQ1651" s="15"/>
      <c r="VBR1651" s="15"/>
      <c r="VBS1651" s="15"/>
      <c r="VBT1651" s="15"/>
      <c r="VBU1651" s="15"/>
      <c r="VBV1651" s="15"/>
      <c r="VBW1651" s="15"/>
      <c r="VBX1651" s="15"/>
      <c r="VBY1651" s="15"/>
      <c r="VBZ1651" s="15"/>
      <c r="VCA1651" s="15"/>
      <c r="VCB1651" s="15"/>
      <c r="VCC1651" s="15"/>
      <c r="VCD1651" s="15"/>
      <c r="VCE1651" s="15"/>
      <c r="VCF1651" s="15"/>
      <c r="VCG1651" s="15"/>
      <c r="VCH1651" s="15"/>
      <c r="VCI1651" s="15"/>
      <c r="VCJ1651" s="15"/>
      <c r="VCK1651" s="15"/>
      <c r="VCL1651" s="15"/>
      <c r="VCM1651" s="15"/>
      <c r="VCN1651" s="15"/>
      <c r="VCO1651" s="15"/>
      <c r="VCP1651" s="15"/>
      <c r="VCQ1651" s="15"/>
      <c r="VCR1651" s="15"/>
      <c r="VCS1651" s="15"/>
      <c r="VCT1651" s="15"/>
      <c r="VCU1651" s="15"/>
      <c r="VCV1651" s="15"/>
      <c r="VCW1651" s="15"/>
      <c r="VCX1651" s="15"/>
      <c r="VCY1651" s="15"/>
      <c r="VCZ1651" s="15"/>
      <c r="VDA1651" s="15"/>
      <c r="VDB1651" s="15"/>
      <c r="VDC1651" s="15"/>
      <c r="VDD1651" s="15"/>
      <c r="VDE1651" s="15"/>
      <c r="VDF1651" s="15"/>
      <c r="VDG1651" s="15"/>
      <c r="VDH1651" s="15"/>
      <c r="VDI1651" s="15"/>
      <c r="VDJ1651" s="15"/>
      <c r="VDK1651" s="15"/>
      <c r="VDL1651" s="15"/>
      <c r="VDM1651" s="15"/>
      <c r="VDN1651" s="15"/>
      <c r="VDO1651" s="15"/>
      <c r="VDP1651" s="15"/>
      <c r="VDQ1651" s="15"/>
      <c r="VDR1651" s="15"/>
      <c r="VDS1651" s="15"/>
      <c r="VDT1651" s="15"/>
      <c r="VDU1651" s="15"/>
      <c r="VDV1651" s="15"/>
      <c r="VDW1651" s="15"/>
      <c r="VDX1651" s="15"/>
      <c r="VDY1651" s="15"/>
      <c r="VDZ1651" s="15"/>
      <c r="VEA1651" s="15"/>
      <c r="VEB1651" s="15"/>
      <c r="VEC1651" s="15"/>
      <c r="VED1651" s="15"/>
      <c r="VEE1651" s="15"/>
      <c r="VEF1651" s="15"/>
      <c r="VEG1651" s="15"/>
      <c r="VEH1651" s="15"/>
      <c r="VEI1651" s="15"/>
      <c r="VEJ1651" s="15"/>
      <c r="VEK1651" s="15"/>
      <c r="VEL1651" s="15"/>
      <c r="VEM1651" s="15"/>
      <c r="VEN1651" s="15"/>
      <c r="VEO1651" s="15"/>
      <c r="VEP1651" s="15"/>
      <c r="VEQ1651" s="15"/>
      <c r="VER1651" s="15"/>
      <c r="VES1651" s="15"/>
      <c r="VET1651" s="15"/>
      <c r="VEU1651" s="15"/>
      <c r="VEV1651" s="15"/>
      <c r="VEW1651" s="15"/>
      <c r="VEX1651" s="15"/>
      <c r="VEY1651" s="15"/>
      <c r="VEZ1651" s="15"/>
      <c r="VFA1651" s="15"/>
      <c r="VFB1651" s="15"/>
      <c r="VFC1651" s="15"/>
      <c r="VFD1651" s="15"/>
      <c r="VFE1651" s="15"/>
      <c r="VFF1651" s="15"/>
      <c r="VFG1651" s="15"/>
      <c r="VFH1651" s="15"/>
      <c r="VFI1651" s="15"/>
      <c r="VFJ1651" s="15"/>
      <c r="VFK1651" s="15"/>
      <c r="VFL1651" s="15"/>
      <c r="VFM1651" s="15"/>
      <c r="VFN1651" s="15"/>
      <c r="VFO1651" s="15"/>
      <c r="VFP1651" s="15"/>
      <c r="VFQ1651" s="15"/>
      <c r="VFR1651" s="15"/>
      <c r="VFS1651" s="15"/>
      <c r="VFT1651" s="15"/>
      <c r="VFU1651" s="15"/>
      <c r="VFV1651" s="15"/>
      <c r="VFW1651" s="15"/>
      <c r="VFX1651" s="15"/>
      <c r="VFY1651" s="15"/>
      <c r="VFZ1651" s="15"/>
      <c r="VGA1651" s="15"/>
      <c r="VGB1651" s="15"/>
      <c r="VGC1651" s="15"/>
      <c r="VGD1651" s="15"/>
      <c r="VGE1651" s="15"/>
      <c r="VGF1651" s="15"/>
      <c r="VGG1651" s="15"/>
      <c r="VGH1651" s="15"/>
      <c r="VGI1651" s="15"/>
      <c r="VGJ1651" s="15"/>
      <c r="VGK1651" s="15"/>
      <c r="VGL1651" s="15"/>
      <c r="VGM1651" s="15"/>
      <c r="VGN1651" s="15"/>
      <c r="VGO1651" s="15"/>
      <c r="VGP1651" s="15"/>
      <c r="VGQ1651" s="15"/>
      <c r="VGR1651" s="15"/>
      <c r="VGS1651" s="15"/>
      <c r="VGT1651" s="15"/>
      <c r="VGU1651" s="15"/>
      <c r="VGV1651" s="15"/>
      <c r="VGW1651" s="15"/>
      <c r="VGX1651" s="15"/>
      <c r="VGY1651" s="15"/>
      <c r="VGZ1651" s="15"/>
      <c r="VHA1651" s="15"/>
      <c r="VHB1651" s="15"/>
      <c r="VHC1651" s="15"/>
      <c r="VHD1651" s="15"/>
      <c r="VHE1651" s="15"/>
      <c r="VHF1651" s="15"/>
      <c r="VHG1651" s="15"/>
      <c r="VHH1651" s="15"/>
      <c r="VHI1651" s="15"/>
      <c r="VHJ1651" s="15"/>
      <c r="VHK1651" s="15"/>
      <c r="VHL1651" s="15"/>
      <c r="VHM1651" s="15"/>
      <c r="VHN1651" s="15"/>
      <c r="VHO1651" s="15"/>
      <c r="VHP1651" s="15"/>
      <c r="VHQ1651" s="15"/>
      <c r="VHR1651" s="15"/>
      <c r="VHS1651" s="15"/>
      <c r="VHT1651" s="15"/>
      <c r="VHU1651" s="15"/>
      <c r="VHV1651" s="15"/>
      <c r="VHW1651" s="15"/>
      <c r="VHX1651" s="15"/>
      <c r="VHY1651" s="15"/>
      <c r="VHZ1651" s="15"/>
      <c r="VIA1651" s="15"/>
      <c r="VIB1651" s="15"/>
      <c r="VIC1651" s="15"/>
      <c r="VID1651" s="15"/>
      <c r="VIE1651" s="15"/>
      <c r="VIF1651" s="15"/>
      <c r="VIG1651" s="15"/>
      <c r="VIH1651" s="15"/>
      <c r="VII1651" s="15"/>
      <c r="VIJ1651" s="15"/>
      <c r="VIK1651" s="15"/>
      <c r="VIL1651" s="15"/>
      <c r="VIM1651" s="15"/>
      <c r="VIN1651" s="15"/>
      <c r="VIO1651" s="15"/>
      <c r="VIP1651" s="15"/>
      <c r="VIQ1651" s="15"/>
      <c r="VIR1651" s="15"/>
      <c r="VIS1651" s="15"/>
      <c r="VIT1651" s="15"/>
      <c r="VIU1651" s="15"/>
      <c r="VIV1651" s="15"/>
      <c r="VIW1651" s="15"/>
      <c r="VIX1651" s="15"/>
      <c r="VIY1651" s="15"/>
      <c r="VIZ1651" s="15"/>
      <c r="VJA1651" s="15"/>
      <c r="VJB1651" s="15"/>
      <c r="VJC1651" s="15"/>
      <c r="VJD1651" s="15"/>
      <c r="VJE1651" s="15"/>
      <c r="VJF1651" s="15"/>
      <c r="VJG1651" s="15"/>
      <c r="VJH1651" s="15"/>
      <c r="VJI1651" s="15"/>
      <c r="VJJ1651" s="15"/>
      <c r="VJK1651" s="15"/>
      <c r="VJL1651" s="15"/>
      <c r="VJM1651" s="15"/>
      <c r="VJN1651" s="15"/>
      <c r="VJO1651" s="15"/>
      <c r="VJP1651" s="15"/>
      <c r="VJQ1651" s="15"/>
      <c r="VJR1651" s="15"/>
      <c r="VJS1651" s="15"/>
      <c r="VJT1651" s="15"/>
      <c r="VJU1651" s="15"/>
      <c r="VJV1651" s="15"/>
      <c r="VJW1651" s="15"/>
      <c r="VJX1651" s="15"/>
      <c r="VJY1651" s="15"/>
      <c r="VJZ1651" s="15"/>
      <c r="VKA1651" s="15"/>
      <c r="VKB1651" s="15"/>
      <c r="VKC1651" s="15"/>
      <c r="VKD1651" s="15"/>
      <c r="VKE1651" s="15"/>
      <c r="VKF1651" s="15"/>
      <c r="VKG1651" s="15"/>
      <c r="VKH1651" s="15"/>
      <c r="VKI1651" s="15"/>
      <c r="VKJ1651" s="15"/>
      <c r="VKK1651" s="15"/>
      <c r="VKL1651" s="15"/>
      <c r="VKM1651" s="15"/>
      <c r="VKN1651" s="15"/>
      <c r="VKO1651" s="15"/>
      <c r="VKP1651" s="15"/>
      <c r="VKQ1651" s="15"/>
      <c r="VKR1651" s="15"/>
      <c r="VKS1651" s="15"/>
      <c r="VKT1651" s="15"/>
      <c r="VKU1651" s="15"/>
      <c r="VKV1651" s="15"/>
      <c r="VKW1651" s="15"/>
      <c r="VKX1651" s="15"/>
      <c r="VKY1651" s="15"/>
      <c r="VKZ1651" s="15"/>
      <c r="VLA1651" s="15"/>
      <c r="VLB1651" s="15"/>
      <c r="VLC1651" s="15"/>
      <c r="VLD1651" s="15"/>
      <c r="VLE1651" s="15"/>
      <c r="VLF1651" s="15"/>
      <c r="VLG1651" s="15"/>
      <c r="VLH1651" s="15"/>
      <c r="VLI1651" s="15"/>
      <c r="VLJ1651" s="15"/>
      <c r="VLK1651" s="15"/>
      <c r="VLL1651" s="15"/>
      <c r="VLM1651" s="15"/>
      <c r="VLN1651" s="15"/>
      <c r="VLO1651" s="15"/>
      <c r="VLP1651" s="15"/>
      <c r="VLQ1651" s="15"/>
      <c r="VLR1651" s="15"/>
      <c r="VLS1651" s="15"/>
      <c r="VLT1651" s="15"/>
      <c r="VLU1651" s="15"/>
      <c r="VLV1651" s="15"/>
      <c r="VLW1651" s="15"/>
      <c r="VLX1651" s="15"/>
      <c r="VLY1651" s="15"/>
      <c r="VLZ1651" s="15"/>
      <c r="VMA1651" s="15"/>
      <c r="VMB1651" s="15"/>
      <c r="VMC1651" s="15"/>
      <c r="VMD1651" s="15"/>
      <c r="VME1651" s="15"/>
      <c r="VMF1651" s="15"/>
      <c r="VMG1651" s="15"/>
      <c r="VMH1651" s="15"/>
      <c r="VMI1651" s="15"/>
      <c r="VMJ1651" s="15"/>
      <c r="VMK1651" s="15"/>
      <c r="VML1651" s="15"/>
      <c r="VMM1651" s="15"/>
      <c r="VMN1651" s="15"/>
      <c r="VMO1651" s="15"/>
      <c r="VMP1651" s="15"/>
      <c r="VMQ1651" s="15"/>
      <c r="VMR1651" s="15"/>
      <c r="VMS1651" s="15"/>
      <c r="VMT1651" s="15"/>
      <c r="VMU1651" s="15"/>
      <c r="VMV1651" s="15"/>
      <c r="VMW1651" s="15"/>
      <c r="VMX1651" s="15"/>
      <c r="VMY1651" s="15"/>
      <c r="VMZ1651" s="15"/>
      <c r="VNA1651" s="15"/>
      <c r="VNB1651" s="15"/>
      <c r="VNC1651" s="15"/>
      <c r="VND1651" s="15"/>
      <c r="VNE1651" s="15"/>
      <c r="VNF1651" s="15"/>
      <c r="VNG1651" s="15"/>
      <c r="VNH1651" s="15"/>
      <c r="VNI1651" s="15"/>
      <c r="VNJ1651" s="15"/>
      <c r="VNK1651" s="15"/>
      <c r="VNL1651" s="15"/>
      <c r="VNM1651" s="15"/>
      <c r="VNN1651" s="15"/>
      <c r="VNO1651" s="15"/>
      <c r="VNP1651" s="15"/>
      <c r="VNQ1651" s="15"/>
      <c r="VNR1651" s="15"/>
      <c r="VNS1651" s="15"/>
      <c r="VNT1651" s="15"/>
      <c r="VNU1651" s="15"/>
      <c r="VNV1651" s="15"/>
      <c r="VNW1651" s="15"/>
      <c r="VNX1651" s="15"/>
      <c r="VNY1651" s="15"/>
      <c r="VNZ1651" s="15"/>
      <c r="VOA1651" s="15"/>
      <c r="VOB1651" s="15"/>
      <c r="VOC1651" s="15"/>
      <c r="VOD1651" s="15"/>
      <c r="VOE1651" s="15"/>
      <c r="VOF1651" s="15"/>
      <c r="VOG1651" s="15"/>
      <c r="VOH1651" s="15"/>
      <c r="VOI1651" s="15"/>
      <c r="VOJ1651" s="15"/>
      <c r="VOK1651" s="15"/>
      <c r="VOL1651" s="15"/>
      <c r="VOM1651" s="15"/>
      <c r="VON1651" s="15"/>
      <c r="VOO1651" s="15"/>
      <c r="VOP1651" s="15"/>
      <c r="VOQ1651" s="15"/>
      <c r="VOR1651" s="15"/>
      <c r="VOS1651" s="15"/>
      <c r="VOT1651" s="15"/>
      <c r="VOU1651" s="15"/>
      <c r="VOV1651" s="15"/>
      <c r="VOW1651" s="15"/>
      <c r="VOX1651" s="15"/>
      <c r="VOY1651" s="15"/>
      <c r="VOZ1651" s="15"/>
      <c r="VPA1651" s="15"/>
      <c r="VPB1651" s="15"/>
      <c r="VPC1651" s="15"/>
      <c r="VPD1651" s="15"/>
      <c r="VPE1651" s="15"/>
      <c r="VPF1651" s="15"/>
      <c r="VPG1651" s="15"/>
      <c r="VPH1651" s="15"/>
      <c r="VPI1651" s="15"/>
      <c r="VPJ1651" s="15"/>
      <c r="VPK1651" s="15"/>
      <c r="VPL1651" s="15"/>
      <c r="VPM1651" s="15"/>
      <c r="VPN1651" s="15"/>
      <c r="VPO1651" s="15"/>
      <c r="VPP1651" s="15"/>
      <c r="VPQ1651" s="15"/>
      <c r="VPR1651" s="15"/>
      <c r="VPS1651" s="15"/>
      <c r="VPT1651" s="15"/>
      <c r="VPU1651" s="15"/>
      <c r="VPV1651" s="15"/>
      <c r="VPW1651" s="15"/>
      <c r="VPX1651" s="15"/>
      <c r="VPY1651" s="15"/>
      <c r="VPZ1651" s="15"/>
      <c r="VQA1651" s="15"/>
      <c r="VQB1651" s="15"/>
      <c r="VQC1651" s="15"/>
      <c r="VQD1651" s="15"/>
      <c r="VQE1651" s="15"/>
      <c r="VQF1651" s="15"/>
      <c r="VQG1651" s="15"/>
      <c r="VQH1651" s="15"/>
      <c r="VQI1651" s="15"/>
      <c r="VQJ1651" s="15"/>
      <c r="VQK1651" s="15"/>
      <c r="VQL1651" s="15"/>
      <c r="VQM1651" s="15"/>
      <c r="VQN1651" s="15"/>
      <c r="VQO1651" s="15"/>
      <c r="VQP1651" s="15"/>
      <c r="VQQ1651" s="15"/>
      <c r="VQR1651" s="15"/>
      <c r="VQS1651" s="15"/>
      <c r="VQT1651" s="15"/>
      <c r="VQU1651" s="15"/>
      <c r="VQV1651" s="15"/>
      <c r="VQW1651" s="15"/>
      <c r="VQX1651" s="15"/>
      <c r="VQY1651" s="15"/>
      <c r="VQZ1651" s="15"/>
      <c r="VRA1651" s="15"/>
      <c r="VRB1651" s="15"/>
      <c r="VRC1651" s="15"/>
      <c r="VRD1651" s="15"/>
      <c r="VRE1651" s="15"/>
      <c r="VRF1651" s="15"/>
      <c r="VRG1651" s="15"/>
      <c r="VRH1651" s="15"/>
      <c r="VRI1651" s="15"/>
      <c r="VRJ1651" s="15"/>
      <c r="VRK1651" s="15"/>
      <c r="VRL1651" s="15"/>
      <c r="VRM1651" s="15"/>
      <c r="VRN1651" s="15"/>
      <c r="VRO1651" s="15"/>
      <c r="VRP1651" s="15"/>
      <c r="VRQ1651" s="15"/>
      <c r="VRR1651" s="15"/>
      <c r="VRS1651" s="15"/>
      <c r="VRT1651" s="15"/>
      <c r="VRU1651" s="15"/>
      <c r="VRV1651" s="15"/>
      <c r="VRW1651" s="15"/>
      <c r="VRX1651" s="15"/>
      <c r="VRY1651" s="15"/>
      <c r="VRZ1651" s="15"/>
      <c r="VSA1651" s="15"/>
      <c r="VSB1651" s="15"/>
      <c r="VSC1651" s="15"/>
      <c r="VSD1651" s="15"/>
      <c r="VSE1651" s="15"/>
      <c r="VSF1651" s="15"/>
      <c r="VSG1651" s="15"/>
      <c r="VSH1651" s="15"/>
      <c r="VSI1651" s="15"/>
      <c r="VSJ1651" s="15"/>
      <c r="VSK1651" s="15"/>
      <c r="VSL1651" s="15"/>
      <c r="VSM1651" s="15"/>
      <c r="VSN1651" s="15"/>
      <c r="VSO1651" s="15"/>
      <c r="VSP1651" s="15"/>
      <c r="VSQ1651" s="15"/>
      <c r="VSR1651" s="15"/>
      <c r="VSS1651" s="15"/>
      <c r="VST1651" s="15"/>
      <c r="VSU1651" s="15"/>
      <c r="VSV1651" s="15"/>
      <c r="VSW1651" s="15"/>
      <c r="VSX1651" s="15"/>
      <c r="VSY1651" s="15"/>
      <c r="VSZ1651" s="15"/>
      <c r="VTA1651" s="15"/>
      <c r="VTB1651" s="15"/>
      <c r="VTC1651" s="15"/>
      <c r="VTD1651" s="15"/>
      <c r="VTE1651" s="15"/>
      <c r="VTF1651" s="15"/>
      <c r="VTG1651" s="15"/>
      <c r="VTH1651" s="15"/>
      <c r="VTI1651" s="15"/>
      <c r="VTJ1651" s="15"/>
      <c r="VTK1651" s="15"/>
      <c r="VTL1651" s="15"/>
      <c r="VTM1651" s="15"/>
      <c r="VTN1651" s="15"/>
      <c r="VTO1651" s="15"/>
      <c r="VTP1651" s="15"/>
      <c r="VTQ1651" s="15"/>
      <c r="VTR1651" s="15"/>
      <c r="VTS1651" s="15"/>
      <c r="VTT1651" s="15"/>
      <c r="VTU1651" s="15"/>
      <c r="VTV1651" s="15"/>
      <c r="VTW1651" s="15"/>
      <c r="VTX1651" s="15"/>
      <c r="VTY1651" s="15"/>
      <c r="VTZ1651" s="15"/>
      <c r="VUA1651" s="15"/>
      <c r="VUB1651" s="15"/>
      <c r="VUC1651" s="15"/>
      <c r="VUD1651" s="15"/>
      <c r="VUE1651" s="15"/>
      <c r="VUF1651" s="15"/>
      <c r="VUG1651" s="15"/>
      <c r="VUH1651" s="15"/>
      <c r="VUI1651" s="15"/>
      <c r="VUJ1651" s="15"/>
      <c r="VUK1651" s="15"/>
      <c r="VUL1651" s="15"/>
      <c r="VUM1651" s="15"/>
      <c r="VUN1651" s="15"/>
      <c r="VUO1651" s="15"/>
      <c r="VUP1651" s="15"/>
      <c r="VUQ1651" s="15"/>
      <c r="VUR1651" s="15"/>
      <c r="VUS1651" s="15"/>
      <c r="VUT1651" s="15"/>
      <c r="VUU1651" s="15"/>
      <c r="VUV1651" s="15"/>
      <c r="VUW1651" s="15"/>
      <c r="VUX1651" s="15"/>
      <c r="VUY1651" s="15"/>
      <c r="VUZ1651" s="15"/>
      <c r="VVA1651" s="15"/>
      <c r="VVB1651" s="15"/>
      <c r="VVC1651" s="15"/>
      <c r="VVD1651" s="15"/>
      <c r="VVE1651" s="15"/>
      <c r="VVF1651" s="15"/>
      <c r="VVG1651" s="15"/>
      <c r="VVH1651" s="15"/>
      <c r="VVI1651" s="15"/>
      <c r="VVJ1651" s="15"/>
      <c r="VVK1651" s="15"/>
      <c r="VVL1651" s="15"/>
      <c r="VVM1651" s="15"/>
      <c r="VVN1651" s="15"/>
      <c r="VVO1651" s="15"/>
      <c r="VVP1651" s="15"/>
      <c r="VVQ1651" s="15"/>
      <c r="VVR1651" s="15"/>
      <c r="VVS1651" s="15"/>
      <c r="VVT1651" s="15"/>
      <c r="VVU1651" s="15"/>
      <c r="VVV1651" s="15"/>
      <c r="VVW1651" s="15"/>
      <c r="VVX1651" s="15"/>
      <c r="VVY1651" s="15"/>
      <c r="VVZ1651" s="15"/>
      <c r="VWA1651" s="15"/>
      <c r="VWB1651" s="15"/>
      <c r="VWC1651" s="15"/>
      <c r="VWD1651" s="15"/>
      <c r="VWE1651" s="15"/>
      <c r="VWF1651" s="15"/>
      <c r="VWG1651" s="15"/>
      <c r="VWH1651" s="15"/>
      <c r="VWI1651" s="15"/>
      <c r="VWJ1651" s="15"/>
      <c r="VWK1651" s="15"/>
      <c r="VWL1651" s="15"/>
      <c r="VWM1651" s="15"/>
      <c r="VWN1651" s="15"/>
      <c r="VWO1651" s="15"/>
      <c r="VWP1651" s="15"/>
      <c r="VWQ1651" s="15"/>
      <c r="VWR1651" s="15"/>
      <c r="VWS1651" s="15"/>
      <c r="VWT1651" s="15"/>
      <c r="VWU1651" s="15"/>
      <c r="VWV1651" s="15"/>
      <c r="VWW1651" s="15"/>
      <c r="VWX1651" s="15"/>
      <c r="VWY1651" s="15"/>
      <c r="VWZ1651" s="15"/>
      <c r="VXA1651" s="15"/>
      <c r="VXB1651" s="15"/>
      <c r="VXC1651" s="15"/>
      <c r="VXD1651" s="15"/>
      <c r="VXE1651" s="15"/>
      <c r="VXF1651" s="15"/>
      <c r="VXG1651" s="15"/>
      <c r="VXH1651" s="15"/>
      <c r="VXI1651" s="15"/>
      <c r="VXJ1651" s="15"/>
      <c r="VXK1651" s="15"/>
      <c r="VXL1651" s="15"/>
      <c r="VXM1651" s="15"/>
      <c r="VXN1651" s="15"/>
      <c r="VXO1651" s="15"/>
      <c r="VXP1651" s="15"/>
      <c r="VXQ1651" s="15"/>
      <c r="VXR1651" s="15"/>
      <c r="VXS1651" s="15"/>
      <c r="VXT1651" s="15"/>
      <c r="VXU1651" s="15"/>
      <c r="VXV1651" s="15"/>
      <c r="VXW1651" s="15"/>
      <c r="VXX1651" s="15"/>
      <c r="VXY1651" s="15"/>
      <c r="VXZ1651" s="15"/>
      <c r="VYA1651" s="15"/>
      <c r="VYB1651" s="15"/>
      <c r="VYC1651" s="15"/>
      <c r="VYD1651" s="15"/>
      <c r="VYE1651" s="15"/>
      <c r="VYF1651" s="15"/>
      <c r="VYG1651" s="15"/>
      <c r="VYH1651" s="15"/>
      <c r="VYI1651" s="15"/>
      <c r="VYJ1651" s="15"/>
      <c r="VYK1651" s="15"/>
      <c r="VYL1651" s="15"/>
      <c r="VYM1651" s="15"/>
      <c r="VYN1651" s="15"/>
      <c r="VYO1651" s="15"/>
      <c r="VYP1651" s="15"/>
      <c r="VYQ1651" s="15"/>
      <c r="VYR1651" s="15"/>
      <c r="VYS1651" s="15"/>
      <c r="VYT1651" s="15"/>
      <c r="VYU1651" s="15"/>
      <c r="VYV1651" s="15"/>
      <c r="VYW1651" s="15"/>
      <c r="VYX1651" s="15"/>
      <c r="VYY1651" s="15"/>
      <c r="VYZ1651" s="15"/>
      <c r="VZA1651" s="15"/>
      <c r="VZB1651" s="15"/>
      <c r="VZC1651" s="15"/>
      <c r="VZD1651" s="15"/>
      <c r="VZE1651" s="15"/>
      <c r="VZF1651" s="15"/>
      <c r="VZG1651" s="15"/>
      <c r="VZH1651" s="15"/>
      <c r="VZI1651" s="15"/>
      <c r="VZJ1651" s="15"/>
      <c r="VZK1651" s="15"/>
      <c r="VZL1651" s="15"/>
      <c r="VZM1651" s="15"/>
      <c r="VZN1651" s="15"/>
      <c r="VZO1651" s="15"/>
      <c r="VZP1651" s="15"/>
      <c r="VZQ1651" s="15"/>
      <c r="VZR1651" s="15"/>
      <c r="VZS1651" s="15"/>
      <c r="VZT1651" s="15"/>
      <c r="VZU1651" s="15"/>
      <c r="VZV1651" s="15"/>
      <c r="VZW1651" s="15"/>
      <c r="VZX1651" s="15"/>
      <c r="VZY1651" s="15"/>
      <c r="VZZ1651" s="15"/>
      <c r="WAA1651" s="15"/>
      <c r="WAB1651" s="15"/>
      <c r="WAC1651" s="15"/>
      <c r="WAD1651" s="15"/>
      <c r="WAE1651" s="15"/>
      <c r="WAF1651" s="15"/>
      <c r="WAG1651" s="15"/>
      <c r="WAH1651" s="15"/>
      <c r="WAI1651" s="15"/>
      <c r="WAJ1651" s="15"/>
      <c r="WAK1651" s="15"/>
      <c r="WAL1651" s="15"/>
      <c r="WAM1651" s="15"/>
      <c r="WAN1651" s="15"/>
      <c r="WAO1651" s="15"/>
      <c r="WAP1651" s="15"/>
      <c r="WAQ1651" s="15"/>
      <c r="WAR1651" s="15"/>
      <c r="WAS1651" s="15"/>
      <c r="WAT1651" s="15"/>
      <c r="WAU1651" s="15"/>
      <c r="WAV1651" s="15"/>
      <c r="WAW1651" s="15"/>
      <c r="WAX1651" s="15"/>
      <c r="WAY1651" s="15"/>
      <c r="WAZ1651" s="15"/>
      <c r="WBA1651" s="15"/>
      <c r="WBB1651" s="15"/>
      <c r="WBC1651" s="15"/>
      <c r="WBD1651" s="15"/>
      <c r="WBE1651" s="15"/>
      <c r="WBF1651" s="15"/>
      <c r="WBG1651" s="15"/>
      <c r="WBH1651" s="15"/>
      <c r="WBI1651" s="15"/>
      <c r="WBJ1651" s="15"/>
      <c r="WBK1651" s="15"/>
      <c r="WBL1651" s="15"/>
      <c r="WBM1651" s="15"/>
      <c r="WBN1651" s="15"/>
      <c r="WBO1651" s="15"/>
      <c r="WBP1651" s="15"/>
      <c r="WBQ1651" s="15"/>
      <c r="WBR1651" s="15"/>
      <c r="WBS1651" s="15"/>
      <c r="WBT1651" s="15"/>
      <c r="WBU1651" s="15"/>
      <c r="WBV1651" s="15"/>
      <c r="WBW1651" s="15"/>
      <c r="WBX1651" s="15"/>
      <c r="WBY1651" s="15"/>
      <c r="WBZ1651" s="15"/>
      <c r="WCA1651" s="15"/>
      <c r="WCB1651" s="15"/>
      <c r="WCC1651" s="15"/>
      <c r="WCD1651" s="15"/>
      <c r="WCE1651" s="15"/>
      <c r="WCF1651" s="15"/>
      <c r="WCG1651" s="15"/>
      <c r="WCH1651" s="15"/>
      <c r="WCI1651" s="15"/>
      <c r="WCJ1651" s="15"/>
      <c r="WCK1651" s="15"/>
      <c r="WCL1651" s="15"/>
      <c r="WCM1651" s="15"/>
      <c r="WCN1651" s="15"/>
      <c r="WCO1651" s="15"/>
      <c r="WCP1651" s="15"/>
      <c r="WCQ1651" s="15"/>
      <c r="WCR1651" s="15"/>
      <c r="WCS1651" s="15"/>
      <c r="WCT1651" s="15"/>
      <c r="WCU1651" s="15"/>
      <c r="WCV1651" s="15"/>
      <c r="WCW1651" s="15"/>
      <c r="WCX1651" s="15"/>
      <c r="WCY1651" s="15"/>
      <c r="WCZ1651" s="15"/>
      <c r="WDA1651" s="15"/>
      <c r="WDB1651" s="15"/>
      <c r="WDC1651" s="15"/>
      <c r="WDD1651" s="15"/>
      <c r="WDE1651" s="15"/>
      <c r="WDF1651" s="15"/>
      <c r="WDG1651" s="15"/>
      <c r="WDH1651" s="15"/>
      <c r="WDI1651" s="15"/>
      <c r="WDJ1651" s="15"/>
      <c r="WDK1651" s="15"/>
      <c r="WDL1651" s="15"/>
      <c r="WDM1651" s="15"/>
      <c r="WDN1651" s="15"/>
      <c r="WDO1651" s="15"/>
      <c r="WDP1651" s="15"/>
      <c r="WDQ1651" s="15"/>
      <c r="WDR1651" s="15"/>
      <c r="WDS1651" s="15"/>
      <c r="WDT1651" s="15"/>
      <c r="WDU1651" s="15"/>
      <c r="WDV1651" s="15"/>
      <c r="WDW1651" s="15"/>
      <c r="WDX1651" s="15"/>
      <c r="WDY1651" s="15"/>
      <c r="WDZ1651" s="15"/>
      <c r="WEA1651" s="15"/>
      <c r="WEB1651" s="15"/>
      <c r="WEC1651" s="15"/>
      <c r="WED1651" s="15"/>
      <c r="WEE1651" s="15"/>
      <c r="WEF1651" s="15"/>
      <c r="WEG1651" s="15"/>
      <c r="WEH1651" s="15"/>
      <c r="WEI1651" s="15"/>
      <c r="WEJ1651" s="15"/>
      <c r="WEK1651" s="15"/>
      <c r="WEL1651" s="15"/>
      <c r="WEM1651" s="15"/>
      <c r="WEN1651" s="15"/>
      <c r="WEO1651" s="15"/>
      <c r="WEP1651" s="15"/>
      <c r="WEQ1651" s="15"/>
      <c r="WER1651" s="15"/>
      <c r="WES1651" s="15"/>
      <c r="WET1651" s="15"/>
      <c r="WEU1651" s="15"/>
      <c r="WEV1651" s="15"/>
      <c r="WEW1651" s="15"/>
      <c r="WEX1651" s="15"/>
      <c r="WEY1651" s="15"/>
      <c r="WEZ1651" s="15"/>
      <c r="WFA1651" s="15"/>
      <c r="WFB1651" s="15"/>
      <c r="WFC1651" s="15"/>
      <c r="WFD1651" s="15"/>
      <c r="WFE1651" s="15"/>
      <c r="WFF1651" s="15"/>
      <c r="WFG1651" s="15"/>
      <c r="WFH1651" s="15"/>
      <c r="WFI1651" s="15"/>
      <c r="WFJ1651" s="15"/>
      <c r="WFK1651" s="15"/>
      <c r="WFL1651" s="15"/>
      <c r="WFM1651" s="15"/>
      <c r="WFN1651" s="15"/>
      <c r="WFO1651" s="15"/>
      <c r="WFP1651" s="15"/>
      <c r="WFQ1651" s="15"/>
      <c r="WFR1651" s="15"/>
      <c r="WFS1651" s="15"/>
      <c r="WFT1651" s="15"/>
      <c r="WFU1651" s="15"/>
      <c r="WFV1651" s="15"/>
      <c r="WFW1651" s="15"/>
      <c r="WFX1651" s="15"/>
      <c r="WFY1651" s="15"/>
      <c r="WFZ1651" s="15"/>
      <c r="WGA1651" s="15"/>
      <c r="WGB1651" s="15"/>
      <c r="WGC1651" s="15"/>
      <c r="WGD1651" s="15"/>
      <c r="WGE1651" s="15"/>
      <c r="WGF1651" s="15"/>
      <c r="WGG1651" s="15"/>
      <c r="WGH1651" s="15"/>
      <c r="WGI1651" s="15"/>
      <c r="WGJ1651" s="15"/>
      <c r="WGK1651" s="15"/>
      <c r="WGL1651" s="15"/>
      <c r="WGM1651" s="15"/>
      <c r="WGN1651" s="15"/>
      <c r="WGO1651" s="15"/>
      <c r="WGP1651" s="15"/>
      <c r="WGQ1651" s="15"/>
      <c r="WGR1651" s="15"/>
      <c r="WGS1651" s="15"/>
      <c r="WGT1651" s="15"/>
      <c r="WGU1651" s="15"/>
      <c r="WGV1651" s="15"/>
      <c r="WGW1651" s="15"/>
      <c r="WGX1651" s="15"/>
      <c r="WGY1651" s="15"/>
      <c r="WGZ1651" s="15"/>
      <c r="WHA1651" s="15"/>
      <c r="WHB1651" s="15"/>
      <c r="WHC1651" s="15"/>
      <c r="WHD1651" s="15"/>
      <c r="WHE1651" s="15"/>
      <c r="WHF1651" s="15"/>
      <c r="WHG1651" s="15"/>
      <c r="WHH1651" s="15"/>
      <c r="WHI1651" s="15"/>
      <c r="WHJ1651" s="15"/>
      <c r="WHK1651" s="15"/>
      <c r="WHL1651" s="15"/>
      <c r="WHM1651" s="15"/>
      <c r="WHN1651" s="15"/>
      <c r="WHO1651" s="15"/>
      <c r="WHP1651" s="15"/>
      <c r="WHQ1651" s="15"/>
      <c r="WHR1651" s="15"/>
      <c r="WHS1651" s="15"/>
      <c r="WHT1651" s="15"/>
      <c r="WHU1651" s="15"/>
      <c r="WHV1651" s="15"/>
      <c r="WHW1651" s="15"/>
      <c r="WHX1651" s="15"/>
      <c r="WHY1651" s="15"/>
      <c r="WHZ1651" s="15"/>
      <c r="WIA1651" s="15"/>
      <c r="WIB1651" s="15"/>
      <c r="WIC1651" s="15"/>
      <c r="WID1651" s="15"/>
      <c r="WIE1651" s="15"/>
      <c r="WIF1651" s="15"/>
      <c r="WIG1651" s="15"/>
      <c r="WIH1651" s="15"/>
      <c r="WII1651" s="15"/>
      <c r="WIJ1651" s="15"/>
      <c r="WIK1651" s="15"/>
      <c r="WIL1651" s="15"/>
      <c r="WIM1651" s="15"/>
      <c r="WIN1651" s="15"/>
      <c r="WIO1651" s="15"/>
      <c r="WIP1651" s="15"/>
      <c r="WIQ1651" s="15"/>
      <c r="WIR1651" s="15"/>
      <c r="WIS1651" s="15"/>
      <c r="WIT1651" s="15"/>
      <c r="WIU1651" s="15"/>
      <c r="WIV1651" s="15"/>
      <c r="WIW1651" s="15"/>
      <c r="WIX1651" s="15"/>
      <c r="WIY1651" s="15"/>
      <c r="WIZ1651" s="15"/>
      <c r="WJA1651" s="15"/>
      <c r="WJB1651" s="15"/>
      <c r="WJC1651" s="15"/>
      <c r="WJD1651" s="15"/>
      <c r="WJE1651" s="15"/>
      <c r="WJF1651" s="15"/>
      <c r="WJG1651" s="15"/>
      <c r="WJH1651" s="15"/>
      <c r="WJI1651" s="15"/>
      <c r="WJJ1651" s="15"/>
      <c r="WJK1651" s="15"/>
      <c r="WJL1651" s="15"/>
      <c r="WJM1651" s="15"/>
      <c r="WJN1651" s="15"/>
      <c r="WJO1651" s="15"/>
      <c r="WJP1651" s="15"/>
      <c r="WJQ1651" s="15"/>
      <c r="WJR1651" s="15"/>
      <c r="WJS1651" s="15"/>
      <c r="WJT1651" s="15"/>
      <c r="WJU1651" s="15"/>
      <c r="WJV1651" s="15"/>
      <c r="WJW1651" s="15"/>
      <c r="WJX1651" s="15"/>
      <c r="WJY1651" s="15"/>
      <c r="WJZ1651" s="15"/>
      <c r="WKA1651" s="15"/>
      <c r="WKB1651" s="15"/>
      <c r="WKC1651" s="15"/>
      <c r="WKD1651" s="15"/>
      <c r="WKE1651" s="15"/>
      <c r="WKF1651" s="15"/>
      <c r="WKG1651" s="15"/>
      <c r="WKH1651" s="15"/>
      <c r="WKI1651" s="15"/>
      <c r="WKJ1651" s="15"/>
      <c r="WKK1651" s="15"/>
      <c r="WKL1651" s="15"/>
      <c r="WKM1651" s="15"/>
      <c r="WKN1651" s="15"/>
      <c r="WKO1651" s="15"/>
      <c r="WKP1651" s="15"/>
      <c r="WKQ1651" s="15"/>
      <c r="WKR1651" s="15"/>
      <c r="WKS1651" s="15"/>
      <c r="WKT1651" s="15"/>
      <c r="WKU1651" s="15"/>
      <c r="WKV1651" s="15"/>
      <c r="WKW1651" s="15"/>
      <c r="WKX1651" s="15"/>
      <c r="WKY1651" s="15"/>
      <c r="WKZ1651" s="15"/>
      <c r="WLA1651" s="15"/>
      <c r="WLB1651" s="15"/>
      <c r="WLC1651" s="15"/>
      <c r="WLD1651" s="15"/>
      <c r="WLE1651" s="15"/>
      <c r="WLF1651" s="15"/>
      <c r="WLG1651" s="15"/>
      <c r="WLH1651" s="15"/>
      <c r="WLI1651" s="15"/>
      <c r="WLJ1651" s="15"/>
      <c r="WLK1651" s="15"/>
      <c r="WLL1651" s="15"/>
      <c r="WLM1651" s="15"/>
      <c r="WLN1651" s="15"/>
      <c r="WLO1651" s="15"/>
      <c r="WLP1651" s="15"/>
      <c r="WLQ1651" s="15"/>
      <c r="WLR1651" s="15"/>
      <c r="WLS1651" s="15"/>
      <c r="WLT1651" s="15"/>
      <c r="WLU1651" s="15"/>
      <c r="WLV1651" s="15"/>
      <c r="WLW1651" s="15"/>
      <c r="WLX1651" s="15"/>
      <c r="WLY1651" s="15"/>
      <c r="WLZ1651" s="15"/>
      <c r="WMA1651" s="15"/>
      <c r="WMB1651" s="15"/>
      <c r="WMC1651" s="15"/>
      <c r="WMD1651" s="15"/>
      <c r="WME1651" s="15"/>
      <c r="WMF1651" s="15"/>
      <c r="WMG1651" s="15"/>
      <c r="WMH1651" s="15"/>
      <c r="WMI1651" s="15"/>
      <c r="WMJ1651" s="15"/>
      <c r="WMK1651" s="15"/>
      <c r="WML1651" s="15"/>
      <c r="WMM1651" s="15"/>
      <c r="WMN1651" s="15"/>
      <c r="WMO1651" s="15"/>
      <c r="WMP1651" s="15"/>
      <c r="WMQ1651" s="15"/>
      <c r="WMR1651" s="15"/>
      <c r="WMS1651" s="15"/>
      <c r="WMT1651" s="15"/>
      <c r="WMU1651" s="15"/>
      <c r="WMV1651" s="15"/>
      <c r="WMW1651" s="15"/>
      <c r="WMX1651" s="15"/>
      <c r="WMY1651" s="15"/>
      <c r="WMZ1651" s="15"/>
      <c r="WNA1651" s="15"/>
      <c r="WNB1651" s="15"/>
      <c r="WNC1651" s="15"/>
      <c r="WND1651" s="15"/>
      <c r="WNE1651" s="15"/>
      <c r="WNF1651" s="15"/>
      <c r="WNG1651" s="15"/>
      <c r="WNH1651" s="15"/>
      <c r="WNI1651" s="15"/>
      <c r="WNJ1651" s="15"/>
      <c r="WNK1651" s="15"/>
      <c r="WNL1651" s="15"/>
      <c r="WNM1651" s="15"/>
      <c r="WNN1651" s="15"/>
      <c r="WNO1651" s="15"/>
      <c r="WNP1651" s="15"/>
      <c r="WNQ1651" s="15"/>
      <c r="WNR1651" s="15"/>
      <c r="WNS1651" s="15"/>
      <c r="WNT1651" s="15"/>
      <c r="WNU1651" s="15"/>
      <c r="WNV1651" s="15"/>
      <c r="WNW1651" s="15"/>
      <c r="WNX1651" s="15"/>
      <c r="WNY1651" s="15"/>
      <c r="WNZ1651" s="15"/>
      <c r="WOA1651" s="15"/>
      <c r="WOB1651" s="15"/>
      <c r="WOC1651" s="15"/>
      <c r="WOD1651" s="15"/>
      <c r="WOE1651" s="15"/>
      <c r="WOF1651" s="15"/>
      <c r="WOG1651" s="15"/>
      <c r="WOH1651" s="15"/>
      <c r="WOI1651" s="15"/>
      <c r="WOJ1651" s="15"/>
      <c r="WOK1651" s="15"/>
      <c r="WOL1651" s="15"/>
      <c r="WOM1651" s="15"/>
      <c r="WON1651" s="15"/>
      <c r="WOO1651" s="15"/>
      <c r="WOP1651" s="15"/>
      <c r="WOQ1651" s="15"/>
      <c r="WOR1651" s="15"/>
      <c r="WOS1651" s="15"/>
      <c r="WOT1651" s="15"/>
      <c r="WOU1651" s="15"/>
      <c r="WOV1651" s="15"/>
      <c r="WOW1651" s="15"/>
      <c r="WOX1651" s="15"/>
      <c r="WOY1651" s="15"/>
      <c r="WOZ1651" s="15"/>
      <c r="WPA1651" s="15"/>
      <c r="WPB1651" s="15"/>
      <c r="WPC1651" s="15"/>
      <c r="WPD1651" s="15"/>
      <c r="WPE1651" s="15"/>
      <c r="WPF1651" s="15"/>
      <c r="WPG1651" s="15"/>
      <c r="WPH1651" s="15"/>
      <c r="WPI1651" s="15"/>
      <c r="WPJ1651" s="15"/>
      <c r="WPK1651" s="15"/>
      <c r="WPL1651" s="15"/>
      <c r="WPM1651" s="15"/>
      <c r="WPN1651" s="15"/>
      <c r="WPO1651" s="15"/>
      <c r="WPP1651" s="15"/>
      <c r="WPQ1651" s="15"/>
      <c r="WPR1651" s="15"/>
      <c r="WPS1651" s="15"/>
      <c r="WPT1651" s="15"/>
      <c r="WPU1651" s="15"/>
      <c r="WPV1651" s="15"/>
      <c r="WPW1651" s="15"/>
      <c r="WPX1651" s="15"/>
      <c r="WPY1651" s="15"/>
      <c r="WPZ1651" s="15"/>
      <c r="WQA1651" s="15"/>
      <c r="WQB1651" s="15"/>
      <c r="WQC1651" s="15"/>
      <c r="WQD1651" s="15"/>
      <c r="WQE1651" s="15"/>
      <c r="WQF1651" s="15"/>
      <c r="WQG1651" s="15"/>
      <c r="WQH1651" s="15"/>
      <c r="WQI1651" s="15"/>
      <c r="WQJ1651" s="15"/>
      <c r="WQK1651" s="15"/>
      <c r="WQL1651" s="15"/>
      <c r="WQM1651" s="15"/>
      <c r="WQN1651" s="15"/>
      <c r="WQO1651" s="15"/>
      <c r="WQP1651" s="15"/>
      <c r="WQQ1651" s="15"/>
      <c r="WQR1651" s="15"/>
      <c r="WQS1651" s="15"/>
      <c r="WQT1651" s="15"/>
      <c r="WQU1651" s="15"/>
      <c r="WQV1651" s="15"/>
      <c r="WQW1651" s="15"/>
      <c r="WQX1651" s="15"/>
      <c r="WQY1651" s="15"/>
      <c r="WQZ1651" s="15"/>
      <c r="WRA1651" s="15"/>
      <c r="WRB1651" s="15"/>
      <c r="WRC1651" s="15"/>
      <c r="WRD1651" s="15"/>
      <c r="WRE1651" s="15"/>
      <c r="WRF1651" s="15"/>
      <c r="WRG1651" s="15"/>
      <c r="WRH1651" s="15"/>
      <c r="WRI1651" s="15"/>
      <c r="WRJ1651" s="15"/>
      <c r="WRK1651" s="15"/>
      <c r="WRL1651" s="15"/>
      <c r="WRM1651" s="15"/>
      <c r="WRN1651" s="15"/>
      <c r="WRO1651" s="15"/>
      <c r="WRP1651" s="15"/>
      <c r="WRQ1651" s="15"/>
      <c r="WRR1651" s="15"/>
      <c r="WRS1651" s="15"/>
      <c r="WRT1651" s="15"/>
      <c r="WRU1651" s="15"/>
      <c r="WRV1651" s="15"/>
      <c r="WRW1651" s="15"/>
      <c r="WRX1651" s="15"/>
      <c r="WRY1651" s="15"/>
      <c r="WRZ1651" s="15"/>
      <c r="WSA1651" s="15"/>
      <c r="WSB1651" s="15"/>
      <c r="WSC1651" s="15"/>
      <c r="WSD1651" s="15"/>
      <c r="WSE1651" s="15"/>
      <c r="WSF1651" s="15"/>
      <c r="WSG1651" s="15"/>
      <c r="WSH1651" s="15"/>
      <c r="WSI1651" s="15"/>
      <c r="WSJ1651" s="15"/>
      <c r="WSK1651" s="15"/>
      <c r="WSL1651" s="15"/>
      <c r="WSM1651" s="15"/>
      <c r="WSN1651" s="15"/>
      <c r="WSO1651" s="15"/>
      <c r="WSP1651" s="15"/>
      <c r="WSQ1651" s="15"/>
      <c r="WSR1651" s="15"/>
      <c r="WSS1651" s="15"/>
      <c r="WST1651" s="15"/>
      <c r="WSU1651" s="15"/>
      <c r="WSV1651" s="15"/>
      <c r="WSW1651" s="15"/>
      <c r="WSX1651" s="15"/>
      <c r="WSY1651" s="15"/>
      <c r="WSZ1651" s="15"/>
      <c r="WTA1651" s="15"/>
      <c r="WTB1651" s="15"/>
      <c r="WTC1651" s="15"/>
      <c r="WTD1651" s="15"/>
      <c r="WTE1651" s="15"/>
      <c r="WTF1651" s="15"/>
      <c r="WTG1651" s="15"/>
      <c r="WTH1651" s="15"/>
      <c r="WTI1651" s="15"/>
      <c r="WTJ1651" s="15"/>
      <c r="WTK1651" s="15"/>
      <c r="WTL1651" s="15"/>
      <c r="WTM1651" s="15"/>
      <c r="WTN1651" s="15"/>
      <c r="WTO1651" s="15"/>
      <c r="WTP1651" s="15"/>
      <c r="WTQ1651" s="15"/>
      <c r="WTR1651" s="15"/>
      <c r="WTS1651" s="15"/>
      <c r="WTT1651" s="15"/>
      <c r="WTU1651" s="15"/>
      <c r="WTV1651" s="15"/>
      <c r="WTW1651" s="15"/>
      <c r="WTX1651" s="15"/>
      <c r="WTY1651" s="15"/>
      <c r="WTZ1651" s="15"/>
      <c r="WUA1651" s="15"/>
      <c r="WUB1651" s="15"/>
      <c r="WUC1651" s="15"/>
      <c r="WUD1651" s="15"/>
      <c r="WUE1651" s="15"/>
      <c r="WUF1651" s="15"/>
      <c r="WUG1651" s="15"/>
      <c r="WUH1651" s="15"/>
      <c r="WUI1651" s="15"/>
      <c r="WUJ1651" s="15"/>
      <c r="WUK1651" s="15"/>
      <c r="WUL1651" s="15"/>
      <c r="WUM1651" s="15"/>
      <c r="WUN1651" s="15"/>
      <c r="WUO1651" s="15"/>
      <c r="WUP1651" s="15"/>
      <c r="WUQ1651" s="15"/>
      <c r="WUR1651" s="15"/>
      <c r="WUS1651" s="15"/>
      <c r="WUT1651" s="15"/>
      <c r="WUU1651" s="15"/>
      <c r="WUV1651" s="15"/>
      <c r="WUW1651" s="15"/>
      <c r="WUX1651" s="15"/>
      <c r="WUY1651" s="15"/>
      <c r="WUZ1651" s="15"/>
      <c r="WVA1651" s="15"/>
      <c r="WVB1651" s="15"/>
      <c r="WVC1651" s="15"/>
      <c r="WVD1651" s="15"/>
      <c r="WVE1651" s="15"/>
      <c r="WVF1651" s="15"/>
      <c r="WVG1651" s="15"/>
      <c r="WVH1651" s="15"/>
      <c r="WVI1651" s="15"/>
      <c r="WVJ1651" s="15"/>
      <c r="WVK1651" s="15"/>
      <c r="WVL1651" s="15"/>
      <c r="WVM1651" s="15"/>
      <c r="WVN1651" s="15"/>
      <c r="WVO1651" s="15"/>
      <c r="WVP1651" s="15"/>
      <c r="WVQ1651" s="15"/>
      <c r="WVR1651" s="15"/>
      <c r="WVS1651" s="15"/>
      <c r="WVT1651" s="15"/>
      <c r="WVU1651" s="15"/>
      <c r="WVV1651" s="15"/>
      <c r="WVW1651" s="15"/>
      <c r="WVX1651" s="15"/>
      <c r="WVY1651" s="15"/>
      <c r="WVZ1651" s="15"/>
      <c r="WWA1651" s="15"/>
      <c r="WWB1651" s="15"/>
      <c r="WWC1651" s="15"/>
      <c r="WWD1651" s="15"/>
      <c r="WWE1651" s="15"/>
      <c r="WWF1651" s="15"/>
      <c r="WWG1651" s="15"/>
      <c r="WWH1651" s="15"/>
      <c r="WWI1651" s="15"/>
      <c r="WWJ1651" s="15"/>
      <c r="WWK1651" s="15"/>
      <c r="WWL1651" s="15"/>
      <c r="WWM1651" s="15"/>
      <c r="WWN1651" s="15"/>
      <c r="WWO1651" s="15"/>
      <c r="WWP1651" s="15"/>
      <c r="WWQ1651" s="15"/>
      <c r="WWR1651" s="15"/>
      <c r="WWS1651" s="15"/>
      <c r="WWT1651" s="15"/>
      <c r="WWU1651" s="15"/>
      <c r="WWV1651" s="15"/>
      <c r="WWW1651" s="15"/>
      <c r="WWX1651" s="15"/>
      <c r="WWY1651" s="15"/>
      <c r="WWZ1651" s="15"/>
      <c r="WXA1651" s="15"/>
      <c r="WXB1651" s="15"/>
      <c r="WXC1651" s="15"/>
      <c r="WXD1651" s="15"/>
      <c r="WXE1651" s="15"/>
      <c r="WXF1651" s="15"/>
      <c r="WXG1651" s="15"/>
      <c r="WXH1651" s="15"/>
      <c r="WXI1651" s="15"/>
      <c r="WXJ1651" s="15"/>
      <c r="WXK1651" s="15"/>
      <c r="WXL1651" s="15"/>
      <c r="WXM1651" s="15"/>
      <c r="WXN1651" s="15"/>
      <c r="WXO1651" s="15"/>
      <c r="WXP1651" s="15"/>
      <c r="WXQ1651" s="15"/>
      <c r="WXR1651" s="15"/>
      <c r="WXS1651" s="15"/>
      <c r="WXT1651" s="15"/>
      <c r="WXU1651" s="15"/>
      <c r="WXV1651" s="15"/>
      <c r="WXW1651" s="15"/>
      <c r="WXX1651" s="15"/>
      <c r="WXY1651" s="15"/>
      <c r="WXZ1651" s="15"/>
      <c r="WYA1651" s="15"/>
      <c r="WYB1651" s="15"/>
      <c r="WYC1651" s="15"/>
      <c r="WYD1651" s="15"/>
      <c r="WYE1651" s="15"/>
      <c r="WYF1651" s="15"/>
      <c r="WYG1651" s="15"/>
      <c r="WYH1651" s="15"/>
      <c r="WYI1651" s="15"/>
      <c r="WYJ1651" s="15"/>
      <c r="WYK1651" s="15"/>
      <c r="WYL1651" s="15"/>
      <c r="WYM1651" s="15"/>
      <c r="WYN1651" s="15"/>
      <c r="WYO1651" s="15"/>
      <c r="WYP1651" s="15"/>
      <c r="WYQ1651" s="15"/>
      <c r="WYR1651" s="15"/>
      <c r="WYS1651" s="15"/>
      <c r="WYT1651" s="15"/>
      <c r="WYU1651" s="15"/>
      <c r="WYV1651" s="15"/>
      <c r="WYW1651" s="15"/>
      <c r="WYX1651" s="15"/>
      <c r="WYY1651" s="15"/>
      <c r="WYZ1651" s="15"/>
      <c r="WZA1651" s="15"/>
      <c r="WZB1651" s="15"/>
      <c r="WZC1651" s="15"/>
      <c r="WZD1651" s="15"/>
      <c r="WZE1651" s="15"/>
      <c r="WZF1651" s="15"/>
      <c r="WZG1651" s="15"/>
      <c r="WZH1651" s="15"/>
      <c r="WZI1651" s="15"/>
      <c r="WZJ1651" s="15"/>
      <c r="WZK1651" s="15"/>
      <c r="WZL1651" s="15"/>
      <c r="WZM1651" s="15"/>
      <c r="WZN1651" s="15"/>
      <c r="WZO1651" s="15"/>
      <c r="WZP1651" s="15"/>
      <c r="WZQ1651" s="15"/>
      <c r="WZR1651" s="15"/>
      <c r="WZS1651" s="15"/>
      <c r="WZT1651" s="15"/>
      <c r="WZU1651" s="15"/>
      <c r="WZV1651" s="15"/>
      <c r="WZW1651" s="15"/>
      <c r="WZX1651" s="15"/>
      <c r="WZY1651" s="15"/>
      <c r="WZZ1651" s="15"/>
      <c r="XAA1651" s="15"/>
      <c r="XAB1651" s="15"/>
      <c r="XAC1651" s="15"/>
      <c r="XAD1651" s="15"/>
      <c r="XAE1651" s="15"/>
      <c r="XAF1651" s="15"/>
      <c r="XAG1651" s="15"/>
      <c r="XAH1651" s="15"/>
      <c r="XAI1651" s="15"/>
      <c r="XAJ1651" s="15"/>
      <c r="XAK1651" s="15"/>
      <c r="XAL1651" s="15"/>
      <c r="XAM1651" s="15"/>
      <c r="XAN1651" s="15"/>
      <c r="XAO1651" s="15"/>
      <c r="XAP1651" s="15"/>
      <c r="XAQ1651" s="15"/>
      <c r="XAR1651" s="15"/>
      <c r="XAS1651" s="15"/>
      <c r="XAT1651" s="15"/>
      <c r="XAU1651" s="15"/>
      <c r="XAV1651" s="15"/>
      <c r="XAW1651" s="15"/>
      <c r="XAX1651" s="15"/>
      <c r="XAY1651" s="15"/>
      <c r="XAZ1651" s="15"/>
      <c r="XBA1651" s="15"/>
      <c r="XBB1651" s="15"/>
      <c r="XBC1651" s="15"/>
      <c r="XBD1651" s="15"/>
      <c r="XBE1651" s="15"/>
      <c r="XBF1651" s="15"/>
      <c r="XBG1651" s="15"/>
      <c r="XBH1651" s="15"/>
      <c r="XBI1651" s="15"/>
      <c r="XBJ1651" s="15"/>
      <c r="XBK1651" s="15"/>
      <c r="XBL1651" s="15"/>
      <c r="XBM1651" s="15"/>
      <c r="XBN1651" s="15"/>
      <c r="XBO1651" s="15"/>
      <c r="XBP1651" s="15"/>
      <c r="XBQ1651" s="15"/>
      <c r="XBR1651" s="15"/>
      <c r="XBS1651" s="15"/>
      <c r="XBT1651" s="15"/>
      <c r="XBU1651" s="15"/>
      <c r="XBV1651" s="15"/>
      <c r="XBW1651" s="15"/>
      <c r="XBX1651" s="15"/>
      <c r="XBY1651" s="15"/>
      <c r="XBZ1651" s="15"/>
      <c r="XCA1651" s="15"/>
      <c r="XCB1651" s="15"/>
      <c r="XCC1651" s="15"/>
      <c r="XCD1651" s="15"/>
      <c r="XCE1651" s="15"/>
      <c r="XCF1651" s="15"/>
      <c r="XCG1651" s="15"/>
      <c r="XCH1651" s="15"/>
      <c r="XCI1651" s="15"/>
      <c r="XCJ1651" s="15"/>
      <c r="XCK1651" s="15"/>
      <c r="XCL1651" s="15"/>
      <c r="XCM1651" s="15"/>
      <c r="XCN1651" s="15"/>
      <c r="XCO1651" s="15"/>
      <c r="XCP1651" s="15"/>
      <c r="XCQ1651" s="15"/>
      <c r="XCR1651" s="15"/>
      <c r="XCS1651" s="15"/>
      <c r="XCT1651" s="15"/>
      <c r="XCU1651" s="15"/>
      <c r="XCV1651" s="15"/>
      <c r="XCW1651" s="15"/>
      <c r="XCX1651" s="15"/>
      <c r="XCY1651" s="15"/>
      <c r="XCZ1651" s="15"/>
      <c r="XDA1651" s="15"/>
      <c r="XDB1651" s="15"/>
      <c r="XDC1651" s="15"/>
      <c r="XDD1651" s="15"/>
      <c r="XDE1651" s="15"/>
      <c r="XDF1651" s="15"/>
      <c r="XDG1651" s="15"/>
      <c r="XDH1651" s="15"/>
      <c r="XDI1651" s="15"/>
      <c r="XDJ1651" s="15"/>
      <c r="XDK1651" s="15"/>
      <c r="XDL1651" s="15"/>
      <c r="XDM1651" s="15"/>
      <c r="XDN1651" s="15"/>
      <c r="XDO1651" s="15"/>
      <c r="XDP1651" s="15"/>
      <c r="XDQ1651" s="15"/>
      <c r="XDR1651" s="15"/>
      <c r="XDS1651" s="15"/>
      <c r="XDT1651" s="15"/>
      <c r="XDU1651" s="15"/>
      <c r="XDV1651" s="15"/>
      <c r="XDW1651" s="15"/>
      <c r="XDX1651" s="15"/>
      <c r="XDY1651" s="15"/>
      <c r="XDZ1651" s="15"/>
      <c r="XEA1651" s="15"/>
      <c r="XEB1651" s="15"/>
      <c r="XEC1651" s="15"/>
      <c r="XED1651" s="15"/>
      <c r="XEE1651" s="15"/>
      <c r="XEF1651" s="15"/>
      <c r="XEG1651" s="15"/>
      <c r="XEH1651" s="15"/>
      <c r="XEI1651" s="15"/>
      <c r="XEJ1651" s="15"/>
      <c r="XEK1651" s="15"/>
      <c r="XEL1651" s="15"/>
      <c r="XEM1651" s="15"/>
      <c r="XEN1651" s="15"/>
      <c r="XEO1651" s="15"/>
      <c r="XEP1651" s="15"/>
      <c r="XEQ1651" s="15"/>
      <c r="XER1651" s="15"/>
      <c r="XES1651" s="15"/>
      <c r="XET1651" s="15"/>
      <c r="XEU1651" s="15"/>
      <c r="XEV1651" s="15"/>
      <c r="XEW1651" s="15"/>
      <c r="XEX1651" s="15"/>
      <c r="XEY1651" s="15"/>
      <c r="XEZ1651" s="15"/>
      <c r="XFA1651" s="15"/>
      <c r="XFB1651" s="15"/>
      <c r="XFC1651" s="15"/>
      <c r="XFD1651" s="15"/>
    </row>
  </sheetData>
  <mergeCells count="2">
    <mergeCell ref="A1:H1"/>
    <mergeCell ref="A2:H2"/>
  </mergeCells>
  <conditionalFormatting sqref="A24:H1650">
    <cfRule type="expression" dxfId="1" priority="2">
      <formula>$B24&lt;=TODAY()</formula>
    </cfRule>
  </conditionalFormatting>
  <conditionalFormatting sqref="A24:H1649 B25:B1650">
    <cfRule type="expression" dxfId="0" priority="1">
      <formula>MOD($A24,VLOOKUP(payment_frequency,periodic_table,3,0))=0</formula>
    </cfRule>
  </conditionalFormatting>
  <dataValidations count="3">
    <dataValidation type="list" allowBlank="1" showInputMessage="1" showErrorMessage="1" sqref="D11:D12" xr:uid="{FF9779AC-27FA-4B34-BB0B-E3FA808BBC8F}">
      <formula1>payment_due</formula1>
    </dataValidation>
    <dataValidation type="list" allowBlank="1" showInputMessage="1" showErrorMessage="1" sqref="D10" xr:uid="{79BA11A3-AD4C-4165-B0D5-20774CBBC998}">
      <formula1>payment_types</formula1>
    </dataValidation>
    <dataValidation type="list" allowBlank="1" showInputMessage="1" showErrorMessage="1" sqref="D14" xr:uid="{876B5034-ED8D-4F06-BC12-DDDF3B4327EA}">
      <formula1>INDIRECT(payment_frequency)</formula1>
    </dataValidation>
  </dataValidations>
  <hyperlinks>
    <hyperlink ref="A2" r:id="rId1" xr:uid="{E29275BC-9023-4475-B29A-4171FEDC319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61D8-33E2-499B-927D-EB1FE8AE7A12}">
  <dimension ref="B1:B16"/>
  <sheetViews>
    <sheetView showGridLines="0" workbookViewId="0">
      <selection activeCell="I20" sqref="I20"/>
    </sheetView>
  </sheetViews>
  <sheetFormatPr defaultRowHeight="15" x14ac:dyDescent="0.25"/>
  <cols>
    <col min="1" max="1" width="4.28515625" style="50" customWidth="1"/>
    <col min="2" max="2" width="84.85546875" style="50" bestFit="1" customWidth="1"/>
    <col min="3" max="16384" width="9.140625" style="50"/>
  </cols>
  <sheetData>
    <row r="1" spans="2:2" ht="18.75" x14ac:dyDescent="0.25">
      <c r="B1" s="7" t="s">
        <v>46</v>
      </c>
    </row>
    <row r="2" spans="2:2" x14ac:dyDescent="0.25">
      <c r="B2" s="51"/>
    </row>
    <row r="3" spans="2:2" ht="18.75" x14ac:dyDescent="0.3">
      <c r="B3" s="52" t="s">
        <v>50</v>
      </c>
    </row>
    <row r="4" spans="2:2" x14ac:dyDescent="0.25">
      <c r="B4" s="38" t="s">
        <v>47</v>
      </c>
    </row>
    <row r="5" spans="2:2" ht="18.75" x14ac:dyDescent="0.3">
      <c r="B5" s="52"/>
    </row>
    <row r="6" spans="2:2" ht="18.75" x14ac:dyDescent="0.3">
      <c r="B6" s="53" t="s">
        <v>51</v>
      </c>
    </row>
    <row r="7" spans="2:2" ht="18.75" x14ac:dyDescent="0.3">
      <c r="B7" s="52"/>
    </row>
    <row r="8" spans="2:2" ht="37.5" x14ac:dyDescent="0.25">
      <c r="B8" s="54" t="s">
        <v>52</v>
      </c>
    </row>
    <row r="9" spans="2:2" ht="18.75" x14ac:dyDescent="0.3">
      <c r="B9" s="55"/>
    </row>
    <row r="10" spans="2:2" ht="56.25" x14ac:dyDescent="0.25">
      <c r="B10" s="56" t="s">
        <v>53</v>
      </c>
    </row>
    <row r="11" spans="2:2" ht="18.75" x14ac:dyDescent="0.3">
      <c r="B11" s="55"/>
    </row>
    <row r="12" spans="2:2" ht="37.5" x14ac:dyDescent="0.25">
      <c r="B12" s="54" t="s">
        <v>54</v>
      </c>
    </row>
    <row r="13" spans="2:2" ht="18.75" x14ac:dyDescent="0.3">
      <c r="B13" s="55"/>
    </row>
    <row r="14" spans="2:2" ht="18.75" x14ac:dyDescent="0.25">
      <c r="B14" s="57" t="s">
        <v>55</v>
      </c>
    </row>
    <row r="15" spans="2:2" ht="18.75" x14ac:dyDescent="0.3">
      <c r="B15" s="58"/>
    </row>
    <row r="16" spans="2:2" ht="37.5" x14ac:dyDescent="0.25">
      <c r="B16" s="54" t="s">
        <v>56</v>
      </c>
    </row>
  </sheetData>
  <hyperlinks>
    <hyperlink ref="B14" r:id="rId1" xr:uid="{6531597C-22FA-48AE-8F53-481235E3DE2B}"/>
    <hyperlink ref="B4" r:id="rId2" xr:uid="{9E563EFC-B7C1-4E03-924D-502D1AFE7551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995F-E6D5-4C6E-9D6B-5AD49034448B}">
  <dimension ref="A1:J9"/>
  <sheetViews>
    <sheetView workbookViewId="0">
      <selection sqref="A1:C9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6</v>
      </c>
      <c r="B1" s="1" t="s">
        <v>29</v>
      </c>
      <c r="C1" t="s">
        <v>30</v>
      </c>
      <c r="D1" t="s">
        <v>34</v>
      </c>
      <c r="E1" t="s">
        <v>43</v>
      </c>
      <c r="G1" t="s">
        <v>27</v>
      </c>
      <c r="I1" t="s">
        <v>7</v>
      </c>
      <c r="J1" t="s">
        <v>10</v>
      </c>
    </row>
    <row r="2" spans="1:10" x14ac:dyDescent="0.25">
      <c r="A2" t="s">
        <v>7</v>
      </c>
      <c r="B2">
        <v>7</v>
      </c>
      <c r="C2">
        <v>52</v>
      </c>
      <c r="D2" t="s">
        <v>35</v>
      </c>
      <c r="E2">
        <v>1</v>
      </c>
      <c r="G2" t="s">
        <v>28</v>
      </c>
      <c r="I2" t="s">
        <v>41</v>
      </c>
      <c r="J2" t="s">
        <v>11</v>
      </c>
    </row>
    <row r="3" spans="1:10" x14ac:dyDescent="0.25">
      <c r="A3" t="s">
        <v>8</v>
      </c>
      <c r="B3">
        <v>14</v>
      </c>
      <c r="C3">
        <v>26</v>
      </c>
      <c r="D3" t="s">
        <v>8</v>
      </c>
      <c r="E3">
        <v>2</v>
      </c>
      <c r="J3" t="s">
        <v>12</v>
      </c>
    </row>
    <row r="4" spans="1:10" x14ac:dyDescent="0.25">
      <c r="A4" t="s">
        <v>9</v>
      </c>
      <c r="B4">
        <v>15</v>
      </c>
      <c r="C4">
        <v>24</v>
      </c>
      <c r="D4" t="s">
        <v>9</v>
      </c>
      <c r="J4" t="s">
        <v>13</v>
      </c>
    </row>
    <row r="5" spans="1:10" x14ac:dyDescent="0.25">
      <c r="A5" t="s">
        <v>10</v>
      </c>
      <c r="B5">
        <v>1</v>
      </c>
      <c r="C5">
        <v>12</v>
      </c>
      <c r="D5" t="s">
        <v>37</v>
      </c>
      <c r="E5">
        <v>1</v>
      </c>
      <c r="J5" t="s">
        <v>14</v>
      </c>
    </row>
    <row r="6" spans="1:10" x14ac:dyDescent="0.25">
      <c r="A6" t="s">
        <v>11</v>
      </c>
      <c r="B6">
        <v>2</v>
      </c>
      <c r="C6">
        <v>6</v>
      </c>
      <c r="D6" t="s">
        <v>11</v>
      </c>
      <c r="E6">
        <v>2</v>
      </c>
    </row>
    <row r="7" spans="1:10" x14ac:dyDescent="0.25">
      <c r="A7" t="s">
        <v>12</v>
      </c>
      <c r="B7">
        <v>3</v>
      </c>
      <c r="C7">
        <v>4</v>
      </c>
      <c r="D7" t="s">
        <v>38</v>
      </c>
      <c r="E7">
        <v>3</v>
      </c>
    </row>
    <row r="8" spans="1:10" x14ac:dyDescent="0.25">
      <c r="A8" t="s">
        <v>13</v>
      </c>
      <c r="B8">
        <v>6</v>
      </c>
      <c r="C8">
        <v>2</v>
      </c>
      <c r="D8" t="s">
        <v>13</v>
      </c>
      <c r="E8">
        <v>6</v>
      </c>
    </row>
    <row r="9" spans="1:10" x14ac:dyDescent="0.25">
      <c r="A9" t="s">
        <v>14</v>
      </c>
      <c r="B9">
        <v>12</v>
      </c>
      <c r="C9">
        <v>1</v>
      </c>
      <c r="D9" t="s">
        <v>36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Payoff Calculator (Payment)</vt:lpstr>
      <vt:lpstr>@</vt:lpstr>
      <vt:lpstr>Named Ranges</vt:lpstr>
      <vt:lpstr>apr</vt:lpstr>
      <vt:lpstr>array</vt:lpstr>
      <vt:lpstr>dates</vt:lpstr>
      <vt:lpstr>first_payment_date</vt:lpstr>
      <vt:lpstr>interest_compounded</vt:lpstr>
      <vt:lpstr>interest_paid</vt:lpstr>
      <vt:lpstr>loan</vt:lpstr>
      <vt:lpstr>Monthly</vt:lpstr>
      <vt:lpstr>nper</vt:lpstr>
      <vt:lpstr>payment</vt:lpstr>
      <vt:lpstr>payment_due</vt:lpstr>
      <vt:lpstr>payment_frequency</vt:lpstr>
      <vt:lpstr>payment_type</vt:lpstr>
      <vt:lpstr>payment_types</vt:lpstr>
      <vt:lpstr>periodic_table</vt:lpstr>
      <vt:lpstr>principal_paid</vt:lpstr>
      <vt:lpstr>rate</vt:lpstr>
      <vt:lpstr>recurring_payment_frequency</vt:lpstr>
      <vt:lpstr>term</vt:lpstr>
      <vt:lpstr>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2019-01-10T10:25:40Z</dcterms:modified>
</cp:coreProperties>
</file>