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E1C523FF-B096-4934-98A8-D6BA7F9C210E}" xr6:coauthVersionLast="40" xr6:coauthVersionMax="40" xr10:uidLastSave="{00000000-0000-0000-0000-000000000000}"/>
  <bookViews>
    <workbookView xWindow="0" yWindow="0" windowWidth="22260" windowHeight="12645" activeTab="3" xr2:uid="{00000000-000D-0000-FFFF-FFFF00000000}"/>
  </bookViews>
  <sheets>
    <sheet name="Millionaire" sheetId="1" r:id="rId1"/>
    <sheet name="Compound" sheetId="3" r:id="rId2"/>
    <sheet name="Manual" sheetId="4" r:id="rId3"/>
    <sheet name="Future Value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G16" i="5"/>
  <c r="G11" i="5"/>
  <c r="G6" i="5"/>
  <c r="D15" i="4" l="1"/>
  <c r="D19" i="4"/>
  <c r="D24" i="4"/>
  <c r="D28" i="4"/>
  <c r="E10" i="4"/>
  <c r="E9" i="4"/>
  <c r="F9" i="4"/>
  <c r="F10" i="4" s="1"/>
  <c r="D6" i="4"/>
  <c r="D10" i="4"/>
  <c r="D11" i="4"/>
  <c r="D12" i="4"/>
  <c r="D13" i="4"/>
  <c r="D14" i="4"/>
  <c r="D16" i="4"/>
  <c r="D17" i="4"/>
  <c r="D18" i="4"/>
  <c r="D20" i="4"/>
  <c r="D21" i="4"/>
  <c r="D22" i="4"/>
  <c r="D23" i="4"/>
  <c r="D25" i="4"/>
  <c r="D26" i="4"/>
  <c r="D27" i="4"/>
  <c r="D29" i="4"/>
  <c r="D30" i="4"/>
  <c r="D31" i="4"/>
  <c r="D32" i="4"/>
  <c r="D9" i="4"/>
  <c r="E11" i="4" l="1"/>
  <c r="C6" i="3"/>
  <c r="C8" i="3"/>
  <c r="C7" i="1"/>
  <c r="C8" i="1" s="1"/>
  <c r="F11" i="4" l="1"/>
  <c r="E12" i="4" s="1"/>
  <c r="C12" i="3"/>
  <c r="F12" i="4" l="1"/>
  <c r="E13" i="4" s="1"/>
  <c r="F13" i="4" l="1"/>
  <c r="E14" i="4" s="1"/>
  <c r="F14" i="4" l="1"/>
  <c r="E15" i="4" s="1"/>
  <c r="F15" i="4" l="1"/>
  <c r="E16" i="4" s="1"/>
  <c r="F16" i="4" l="1"/>
  <c r="E17" i="4" s="1"/>
  <c r="F17" i="4" l="1"/>
  <c r="E18" i="4" s="1"/>
  <c r="F18" i="4" l="1"/>
  <c r="E19" i="4" s="1"/>
  <c r="F19" i="4" l="1"/>
  <c r="E20" i="4" s="1"/>
  <c r="F20" i="4" l="1"/>
  <c r="E21" i="4" s="1"/>
  <c r="F21" i="4" l="1"/>
  <c r="E22" i="4" s="1"/>
  <c r="F22" i="4" l="1"/>
  <c r="E23" i="4" s="1"/>
  <c r="F23" i="4" l="1"/>
  <c r="E24" i="4" s="1"/>
  <c r="F24" i="4" l="1"/>
  <c r="E25" i="4" s="1"/>
  <c r="F25" i="4" l="1"/>
  <c r="E26" i="4" s="1"/>
  <c r="F26" i="4" l="1"/>
  <c r="E27" i="4" s="1"/>
  <c r="F27" i="4" l="1"/>
  <c r="E28" i="4" s="1"/>
  <c r="F28" i="4" l="1"/>
  <c r="E29" i="4" s="1"/>
  <c r="F29" i="4" l="1"/>
  <c r="E30" i="4" s="1"/>
  <c r="F30" i="4" l="1"/>
  <c r="E31" i="4" s="1"/>
  <c r="F31" i="4" l="1"/>
  <c r="E32" i="4" s="1"/>
  <c r="F32" i="4" s="1"/>
</calcChain>
</file>

<file path=xl/sharedStrings.xml><?xml version="1.0" encoding="utf-8"?>
<sst xmlns="http://schemas.openxmlformats.org/spreadsheetml/2006/main" count="219" uniqueCount="74">
  <si>
    <t>Millionaire Calculator</t>
  </si>
  <si>
    <t>Time (years)</t>
  </si>
  <si>
    <t>Return (principal + interest)</t>
  </si>
  <si>
    <t>Interest Rate</t>
  </si>
  <si>
    <t>Investment</t>
  </si>
  <si>
    <t>=</t>
  </si>
  <si>
    <t>millions</t>
  </si>
  <si>
    <t>rate</t>
  </si>
  <si>
    <t>Compound interest excel formula with regular deposits</t>
  </si>
  <si>
    <t>Interest Rate (Yearly)</t>
  </si>
  <si>
    <t>Payment Frequency/Year</t>
  </si>
  <si>
    <t>Interest per Period, rate</t>
  </si>
  <si>
    <t>Total Time (Years)</t>
  </si>
  <si>
    <t>Number of Periods, nper</t>
  </si>
  <si>
    <t>Payment per Period, pmt</t>
  </si>
  <si>
    <t>Present Value, pv</t>
  </si>
  <si>
    <t>Future Value, fv</t>
  </si>
  <si>
    <t>Payment is due (0 means at the end of the period
1 means at the beginning of the period)</t>
  </si>
  <si>
    <t>input values</t>
  </si>
  <si>
    <r>
      <t>=FV(</t>
    </r>
    <r>
      <rPr>
        <i/>
        <sz val="11"/>
        <color rgb="FF0070C0"/>
        <rFont val="Calibri"/>
        <family val="2"/>
        <scheme val="minor"/>
      </rPr>
      <t>C6</t>
    </r>
    <r>
      <rPr>
        <i/>
        <sz val="11"/>
        <color rgb="FF7F7F7F"/>
        <rFont val="Calibri"/>
        <family val="2"/>
        <scheme val="minor"/>
      </rPr>
      <t>,</t>
    </r>
    <r>
      <rPr>
        <i/>
        <sz val="11"/>
        <color rgb="FFFF0000"/>
        <rFont val="Calibri"/>
        <family val="2"/>
        <scheme val="minor"/>
      </rPr>
      <t>C8</t>
    </r>
    <r>
      <rPr>
        <i/>
        <sz val="11"/>
        <color rgb="FF7F7F7F"/>
        <rFont val="Calibri"/>
        <family val="2"/>
        <scheme val="minor"/>
      </rPr>
      <t>,</t>
    </r>
    <r>
      <rPr>
        <i/>
        <sz val="11"/>
        <color rgb="FF7030A0"/>
        <rFont val="Calibri"/>
        <family val="2"/>
        <scheme val="minor"/>
      </rPr>
      <t>C9</t>
    </r>
    <r>
      <rPr>
        <i/>
        <sz val="11"/>
        <color rgb="FF7F7F7F"/>
        <rFont val="Calibri"/>
        <family val="2"/>
        <scheme val="minor"/>
      </rPr>
      <t>,</t>
    </r>
    <r>
      <rPr>
        <i/>
        <sz val="11"/>
        <color rgb="FF00B050"/>
        <rFont val="Calibri"/>
        <family val="2"/>
        <scheme val="minor"/>
      </rPr>
      <t>C10</t>
    </r>
    <r>
      <rPr>
        <i/>
        <sz val="11"/>
        <color rgb="FF7F7F7F"/>
        <rFont val="Calibri"/>
        <family val="2"/>
        <scheme val="minor"/>
      </rPr>
      <t>,</t>
    </r>
    <r>
      <rPr>
        <i/>
        <sz val="11"/>
        <color rgb="FFC00000"/>
        <rFont val="Calibri"/>
        <family val="2"/>
        <scheme val="minor"/>
      </rPr>
      <t>C11</t>
    </r>
    <r>
      <rPr>
        <i/>
        <sz val="11"/>
        <color rgb="FF7F7F7F"/>
        <rFont val="Calibri"/>
        <family val="2"/>
        <scheme val="minor"/>
      </rPr>
      <t>)</t>
    </r>
  </si>
  <si>
    <r>
      <t xml:space="preserve">&lt;&lt; </t>
    </r>
    <r>
      <rPr>
        <i/>
        <sz val="11"/>
        <color rgb="FF0070C0"/>
        <rFont val="Calibri"/>
        <family val="2"/>
        <scheme val="minor"/>
      </rPr>
      <t>rate</t>
    </r>
  </si>
  <si>
    <r>
      <t xml:space="preserve">&lt;&lt; </t>
    </r>
    <r>
      <rPr>
        <i/>
        <sz val="11"/>
        <color rgb="FFFF0000"/>
        <rFont val="Calibri"/>
        <family val="2"/>
        <scheme val="minor"/>
      </rPr>
      <t>nper</t>
    </r>
  </si>
  <si>
    <r>
      <t xml:space="preserve">&lt;&lt; </t>
    </r>
    <r>
      <rPr>
        <i/>
        <sz val="11"/>
        <color rgb="FF7030A0"/>
        <rFont val="Calibri"/>
        <family val="2"/>
        <scheme val="minor"/>
      </rPr>
      <t>pmt</t>
    </r>
  </si>
  <si>
    <r>
      <t xml:space="preserve">&lt;&lt; </t>
    </r>
    <r>
      <rPr>
        <i/>
        <sz val="11"/>
        <color rgb="FF00B050"/>
        <rFont val="Calibri"/>
        <family val="2"/>
        <scheme val="minor"/>
      </rPr>
      <t>pv</t>
    </r>
  </si>
  <si>
    <r>
      <t xml:space="preserve">&lt;&lt; </t>
    </r>
    <r>
      <rPr>
        <i/>
        <sz val="11"/>
        <color rgb="FFC00000"/>
        <rFont val="Calibri"/>
        <family val="2"/>
        <scheme val="minor"/>
      </rPr>
      <t>type</t>
    </r>
  </si>
  <si>
    <t>Formula used in the cell C12</t>
  </si>
  <si>
    <r>
      <t xml:space="preserve">nper        </t>
    </r>
    <r>
      <rPr>
        <sz val="11"/>
        <color rgb="FF7030A0"/>
        <rFont val="Calibri"/>
        <family val="2"/>
        <scheme val="minor"/>
      </rPr>
      <t xml:space="preserve">pmt      </t>
    </r>
    <r>
      <rPr>
        <sz val="11"/>
        <color rgb="FF00B050"/>
        <rFont val="Calibri"/>
        <family val="2"/>
        <scheme val="minor"/>
      </rPr>
      <t>pv</t>
    </r>
    <r>
      <rPr>
        <sz val="11"/>
        <color rgb="FF7030A0"/>
        <rFont val="Calibri"/>
        <family val="2"/>
        <scheme val="minor"/>
      </rPr>
      <t xml:space="preserve">          </t>
    </r>
    <r>
      <rPr>
        <sz val="11"/>
        <color rgb="FFC00000"/>
        <rFont val="Calibri"/>
        <family val="2"/>
        <scheme val="minor"/>
      </rPr>
      <t>type</t>
    </r>
  </si>
  <si>
    <t>FV(rate, nper, pmt, [pv], [type])</t>
  </si>
  <si>
    <t>Syntax of FV Function</t>
  </si>
  <si>
    <t>Period</t>
  </si>
  <si>
    <t>Amount at the end of the period</t>
  </si>
  <si>
    <t>New deposit at the start of the period</t>
  </si>
  <si>
    <t>Initial Investment:</t>
  </si>
  <si>
    <t>Annual interest rate:</t>
  </si>
  <si>
    <t>Regular deposit at the start of the period:</t>
  </si>
  <si>
    <t>Using FV Function:</t>
  </si>
  <si>
    <r>
      <t>=FV(</t>
    </r>
    <r>
      <rPr>
        <b/>
        <i/>
        <sz val="11"/>
        <color rgb="FF0070C0"/>
        <rFont val="Calibri"/>
        <family val="2"/>
        <scheme val="minor"/>
      </rPr>
      <t>D4</t>
    </r>
    <r>
      <rPr>
        <b/>
        <i/>
        <sz val="11"/>
        <color theme="1"/>
        <rFont val="Calibri"/>
        <family val="2"/>
        <scheme val="minor"/>
      </rPr>
      <t>/12,24,-</t>
    </r>
    <r>
      <rPr>
        <b/>
        <i/>
        <sz val="11"/>
        <color rgb="FFFF0000"/>
        <rFont val="Calibri"/>
        <family val="2"/>
        <scheme val="minor"/>
      </rPr>
      <t>D5</t>
    </r>
    <r>
      <rPr>
        <b/>
        <i/>
        <sz val="11"/>
        <color theme="1"/>
        <rFont val="Calibri"/>
        <family val="2"/>
        <scheme val="minor"/>
      </rPr>
      <t>,-</t>
    </r>
    <r>
      <rPr>
        <b/>
        <i/>
        <sz val="11"/>
        <color rgb="FF7030A0"/>
        <rFont val="Calibri"/>
        <family val="2"/>
        <scheme val="minor"/>
      </rPr>
      <t>D3</t>
    </r>
    <r>
      <rPr>
        <b/>
        <i/>
        <sz val="11"/>
        <color theme="1"/>
        <rFont val="Calibri"/>
        <family val="2"/>
        <scheme val="minor"/>
      </rPr>
      <t>,1)</t>
    </r>
  </si>
  <si>
    <t>Principal at the start of the period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</si>
  <si>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</si>
  <si>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</si>
  <si>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</si>
  <si>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</si>
  <si>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</si>
  <si>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</si>
  <si>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</si>
  <si>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</si>
  <si>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Interest
Compounded</t>
  </si>
  <si>
    <t>Calculated After</t>
  </si>
  <si>
    <t>7 days</t>
  </si>
  <si>
    <t>14 days</t>
  </si>
  <si>
    <t>15 days</t>
  </si>
  <si>
    <t>1 month</t>
  </si>
  <si>
    <t>2 months</t>
  </si>
  <si>
    <t>3 months</t>
  </si>
  <si>
    <t>6 months</t>
  </si>
  <si>
    <t>12 months</t>
  </si>
  <si>
    <t>Compound Interest in Excel When Interest is Paid Monthly</t>
  </si>
  <si>
    <t>Compound Interest in Excel When Interest is Paid Daily</t>
  </si>
  <si>
    <t>Compound Interest in Excel When Interest is Paid Weekly</t>
  </si>
  <si>
    <t>Compound Interest in Excel When Interest is Paid Quarterly</t>
  </si>
  <si>
    <t>Formula used:</t>
  </si>
  <si>
    <r>
      <t xml:space="preserve">Interest Rate (Yearly), </t>
    </r>
    <r>
      <rPr>
        <b/>
        <sz val="11"/>
        <color theme="1"/>
        <rFont val="Calibri"/>
        <family val="2"/>
        <scheme val="minor"/>
      </rPr>
      <t>r:</t>
    </r>
  </si>
  <si>
    <r>
      <t xml:space="preserve">Payment Frequency per Year,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:</t>
    </r>
  </si>
  <si>
    <r>
      <t xml:space="preserve">Principal amount,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:</t>
    </r>
  </si>
  <si>
    <r>
      <t xml:space="preserve">Total Time in Years, 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:</t>
    </r>
  </si>
  <si>
    <t>Number of Payments per Year</t>
  </si>
  <si>
    <r>
      <t>A = P (1 + r/n)</t>
    </r>
    <r>
      <rPr>
        <b/>
        <vertAlign val="superscript"/>
        <sz val="12"/>
        <color theme="1"/>
        <rFont val="Calibri"/>
        <family val="2"/>
        <scheme val="minor"/>
      </rPr>
      <t> (nt)</t>
    </r>
  </si>
  <si>
    <t>Daily</t>
  </si>
  <si>
    <t>1 day</t>
  </si>
  <si>
    <r>
      <t>G6=</t>
    </r>
    <r>
      <rPr>
        <sz val="11"/>
        <color rgb="FF0070C0"/>
        <rFont val="Calibri"/>
        <family val="2"/>
        <scheme val="minor"/>
      </rPr>
      <t>$C$4</t>
    </r>
    <r>
      <rPr>
        <sz val="11"/>
        <color theme="1"/>
        <rFont val="Calibri"/>
        <family val="2"/>
        <scheme val="minor"/>
      </rPr>
      <t>*(1+</t>
    </r>
    <r>
      <rPr>
        <sz val="11"/>
        <color rgb="FFFF0000"/>
        <rFont val="Calibri"/>
        <family val="2"/>
        <scheme val="minor"/>
      </rPr>
      <t>$C$5</t>
    </r>
    <r>
      <rPr>
        <sz val="11"/>
        <color theme="1"/>
        <rFont val="Calibri"/>
        <family val="2"/>
        <scheme val="minor"/>
      </rPr>
      <t>/365)^(365*</t>
    </r>
    <r>
      <rPr>
        <sz val="11"/>
        <color rgb="FF7030A0"/>
        <rFont val="Calibri"/>
        <family val="2"/>
        <scheme val="minor"/>
      </rPr>
      <t>$C$7</t>
    </r>
    <r>
      <rPr>
        <sz val="11"/>
        <color theme="1"/>
        <rFont val="Calibri"/>
        <family val="2"/>
        <scheme val="minor"/>
      </rPr>
      <t>)</t>
    </r>
  </si>
  <si>
    <r>
      <t>G6=</t>
    </r>
    <r>
      <rPr>
        <sz val="11"/>
        <color rgb="FF0070C0"/>
        <rFont val="Calibri"/>
        <family val="2"/>
        <scheme val="minor"/>
      </rPr>
      <t>$C$4</t>
    </r>
    <r>
      <rPr>
        <sz val="11"/>
        <color theme="1"/>
        <rFont val="Calibri"/>
        <family val="2"/>
        <scheme val="minor"/>
      </rPr>
      <t>*(1+</t>
    </r>
    <r>
      <rPr>
        <sz val="11"/>
        <color rgb="FFFF0000"/>
        <rFont val="Calibri"/>
        <family val="2"/>
        <scheme val="minor"/>
      </rPr>
      <t>$C$5</t>
    </r>
    <r>
      <rPr>
        <sz val="11"/>
        <color theme="1"/>
        <rFont val="Calibri"/>
        <family val="2"/>
        <scheme val="minor"/>
      </rPr>
      <t>/52)^(52*</t>
    </r>
    <r>
      <rPr>
        <sz val="11"/>
        <color rgb="FF7030A0"/>
        <rFont val="Calibri"/>
        <family val="2"/>
        <scheme val="minor"/>
      </rPr>
      <t>$C$7</t>
    </r>
    <r>
      <rPr>
        <sz val="11"/>
        <color theme="1"/>
        <rFont val="Calibri"/>
        <family val="2"/>
        <scheme val="minor"/>
      </rPr>
      <t>)</t>
    </r>
  </si>
  <si>
    <r>
      <t>G6=</t>
    </r>
    <r>
      <rPr>
        <sz val="11"/>
        <color rgb="FF0070C0"/>
        <rFont val="Calibri"/>
        <family val="2"/>
        <scheme val="minor"/>
      </rPr>
      <t>$C$4</t>
    </r>
    <r>
      <rPr>
        <sz val="11"/>
        <color theme="1"/>
        <rFont val="Calibri"/>
        <family val="2"/>
        <scheme val="minor"/>
      </rPr>
      <t>*(1+</t>
    </r>
    <r>
      <rPr>
        <sz val="11"/>
        <color rgb="FFFF0000"/>
        <rFont val="Calibri"/>
        <family val="2"/>
        <scheme val="minor"/>
      </rPr>
      <t>$C$5</t>
    </r>
    <r>
      <rPr>
        <sz val="11"/>
        <color theme="1"/>
        <rFont val="Calibri"/>
        <family val="2"/>
        <scheme val="minor"/>
      </rPr>
      <t>/12)^(12*</t>
    </r>
    <r>
      <rPr>
        <sz val="11"/>
        <color rgb="FF7030A0"/>
        <rFont val="Calibri"/>
        <family val="2"/>
        <scheme val="minor"/>
      </rPr>
      <t>$C$7</t>
    </r>
    <r>
      <rPr>
        <sz val="11"/>
        <color theme="1"/>
        <rFont val="Calibri"/>
        <family val="2"/>
        <scheme val="minor"/>
      </rPr>
      <t>)</t>
    </r>
  </si>
  <si>
    <r>
      <t>G6=</t>
    </r>
    <r>
      <rPr>
        <sz val="11"/>
        <color rgb="FF0070C0"/>
        <rFont val="Calibri"/>
        <family val="2"/>
        <scheme val="minor"/>
      </rPr>
      <t>$C$4</t>
    </r>
    <r>
      <rPr>
        <sz val="11"/>
        <color theme="1"/>
        <rFont val="Calibri"/>
        <family val="2"/>
        <scheme val="minor"/>
      </rPr>
      <t>*(1+</t>
    </r>
    <r>
      <rPr>
        <sz val="11"/>
        <color rgb="FFFF0000"/>
        <rFont val="Calibri"/>
        <family val="2"/>
        <scheme val="minor"/>
      </rPr>
      <t>$C$5</t>
    </r>
    <r>
      <rPr>
        <sz val="11"/>
        <color theme="1"/>
        <rFont val="Calibri"/>
        <family val="2"/>
        <scheme val="minor"/>
      </rPr>
      <t>/4)^(4*</t>
    </r>
    <r>
      <rPr>
        <sz val="11"/>
        <color rgb="FF7030A0"/>
        <rFont val="Calibri"/>
        <family val="2"/>
        <scheme val="minor"/>
      </rPr>
      <t>$C$7</t>
    </r>
    <r>
      <rPr>
        <sz val="11"/>
        <color theme="1"/>
        <rFont val="Calibri"/>
        <family val="2"/>
        <scheme val="minor"/>
      </rPr>
      <t>)</t>
    </r>
  </si>
  <si>
    <t>Future values of investment using compound interest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</si>
</sst>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000"/>
    <numFmt numFmtId="165" formatCode="&quot;$&quot;#,##0.00"/>
  </numFmts>
  <fonts count="3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rgb="FFFA7D0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7" fillId="8" borderId="0" applyNumberFormat="0" applyBorder="0" applyAlignment="0" applyProtection="0"/>
  </cellStyleXfs>
  <cellXfs count="53">
    <xf numFmtId="0" fontId="0" fillId="0" borderId="0" xfId="0"/>
    <xf numFmtId="0" fontId="5" fillId="0" borderId="0" xfId="4"/>
    <xf numFmtId="0" fontId="0" fillId="0" borderId="2" xfId="0" applyBorder="1"/>
    <xf numFmtId="6" fontId="0" fillId="0" borderId="2" xfId="0" applyNumberFormat="1" applyBorder="1"/>
    <xf numFmtId="10" fontId="0" fillId="0" borderId="2" xfId="0" applyNumberFormat="1" applyBorder="1"/>
    <xf numFmtId="0" fontId="8" fillId="0" borderId="2" xfId="4" quotePrefix="1" applyFont="1" applyBorder="1" applyAlignment="1">
      <alignment horizontal="right"/>
    </xf>
    <xf numFmtId="164" fontId="8" fillId="0" borderId="2" xfId="4" applyNumberFormat="1" applyFont="1" applyBorder="1"/>
    <xf numFmtId="0" fontId="8" fillId="0" borderId="2" xfId="4" applyFont="1" applyBorder="1"/>
    <xf numFmtId="0" fontId="9" fillId="4" borderId="0" xfId="1" applyFont="1" applyFill="1"/>
    <xf numFmtId="0" fontId="10" fillId="3" borderId="1" xfId="3" applyFont="1"/>
    <xf numFmtId="8" fontId="10" fillId="3" borderId="1" xfId="3" applyNumberFormat="1" applyFont="1"/>
    <xf numFmtId="9" fontId="2" fillId="2" borderId="2" xfId="2" applyNumberFormat="1" applyFont="1" applyBorder="1"/>
    <xf numFmtId="0" fontId="2" fillId="2" borderId="2" xfId="2" applyNumberFormat="1" applyFont="1" applyBorder="1"/>
    <xf numFmtId="0" fontId="2" fillId="2" borderId="2" xfId="2" applyFont="1" applyBorder="1"/>
    <xf numFmtId="165" fontId="2" fillId="2" borderId="2" xfId="2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10" fontId="2" fillId="2" borderId="2" xfId="2" applyNumberFormat="1" applyFont="1" applyBorder="1"/>
    <xf numFmtId="8" fontId="5" fillId="0" borderId="0" xfId="4" quotePrefix="1" applyNumberFormat="1"/>
    <xf numFmtId="0" fontId="5" fillId="0" borderId="0" xfId="4" applyFill="1" applyBorder="1" applyAlignment="1">
      <alignment horizontal="right"/>
    </xf>
    <xf numFmtId="0" fontId="4" fillId="0" borderId="0" xfId="0" applyFont="1"/>
    <xf numFmtId="0" fontId="17" fillId="0" borderId="0" xfId="0" applyFont="1" applyAlignment="1">
      <alignment horizontal="right" indent="2"/>
    </xf>
    <xf numFmtId="0" fontId="6" fillId="0" borderId="0" xfId="0" applyFont="1"/>
    <xf numFmtId="0" fontId="7" fillId="5" borderId="0" xfId="5"/>
    <xf numFmtId="8" fontId="0" fillId="0" borderId="0" xfId="0" applyNumberFormat="1"/>
    <xf numFmtId="0" fontId="0" fillId="0" borderId="0" xfId="0" applyAlignment="1"/>
    <xf numFmtId="2" fontId="0" fillId="0" borderId="2" xfId="0" applyNumberFormat="1" applyBorder="1"/>
    <xf numFmtId="0" fontId="21" fillId="6" borderId="2" xfId="6" applyFont="1" applyBorder="1" applyAlignment="1">
      <alignment horizontal="right" vertical="center"/>
    </xf>
    <xf numFmtId="0" fontId="21" fillId="6" borderId="2" xfId="6" applyFont="1" applyBorder="1" applyAlignment="1">
      <alignment horizontal="right" vertical="center" wrapText="1"/>
    </xf>
    <xf numFmtId="0" fontId="22" fillId="0" borderId="0" xfId="0" applyFont="1"/>
    <xf numFmtId="8" fontId="23" fillId="0" borderId="5" xfId="0" applyNumberFormat="1" applyFont="1" applyBorder="1" applyAlignment="1"/>
    <xf numFmtId="0" fontId="26" fillId="0" borderId="2" xfId="0" applyFont="1" applyBorder="1" applyAlignment="1"/>
    <xf numFmtId="9" fontId="24" fillId="0" borderId="2" xfId="0" applyNumberFormat="1" applyFont="1" applyBorder="1" applyAlignment="1"/>
    <xf numFmtId="0" fontId="25" fillId="0" borderId="8" xfId="0" applyFont="1" applyBorder="1" applyAlignment="1"/>
    <xf numFmtId="0" fontId="11" fillId="6" borderId="0" xfId="6" applyFont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9" fillId="7" borderId="0" xfId="1" applyFont="1" applyFill="1" applyAlignment="1">
      <alignment horizontal="center" vertical="center"/>
    </xf>
    <xf numFmtId="8" fontId="23" fillId="0" borderId="5" xfId="0" quotePrefix="1" applyNumberFormat="1" applyFont="1" applyBorder="1"/>
    <xf numFmtId="0" fontId="0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9" borderId="9" xfId="0" applyFill="1" applyBorder="1" applyAlignment="1">
      <alignment vertical="center" wrapText="1"/>
    </xf>
    <xf numFmtId="0" fontId="28" fillId="5" borderId="3" xfId="5" applyFont="1" applyBorder="1" applyAlignment="1">
      <alignment horizontal="right" vertical="center"/>
    </xf>
    <xf numFmtId="0" fontId="29" fillId="0" borderId="9" xfId="0" applyFont="1" applyBorder="1"/>
    <xf numFmtId="0" fontId="27" fillId="8" borderId="0" xfId="8"/>
    <xf numFmtId="0" fontId="7" fillId="4" borderId="0" xfId="7" applyAlignment="1">
      <alignment horizontal="center" vertical="center"/>
    </xf>
    <xf numFmtId="2" fontId="27" fillId="8" borderId="9" xfId="8" applyNumberFormat="1" applyBorder="1" applyAlignment="1">
      <alignment vertical="center"/>
    </xf>
    <xf numFmtId="0" fontId="0" fillId="0" borderId="9" xfId="0" quotePrefix="1" applyBorder="1" applyAlignment="1">
      <alignment horizontal="right" vertical="center"/>
    </xf>
  </cellXfs>
  <cellStyles count="9">
    <cellStyle name="20% - Accent1" xfId="8" builtinId="30"/>
    <cellStyle name="Accent1" xfId="7" builtinId="29"/>
    <cellStyle name="Accent2" xfId="5" builtinId="33"/>
    <cellStyle name="Accent5" xfId="6" builtinId="45"/>
    <cellStyle name="Calculation" xfId="3" builtinId="22"/>
    <cellStyle name="Explanatory Text" xfId="4" builtinId="53"/>
    <cellStyle name="Good" xfId="2" builtinId="2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2800350</xdr:colOff>
      <xdr:row>12</xdr:row>
      <xdr:rowOff>171450</xdr:rowOff>
    </xdr:from>
    <xdr:to>
      <xdr:col>2</xdr:col>
      <xdr:colOff>342900</xdr:colOff>
      <xdr:row>16</xdr:row>
      <xdr:rowOff>28575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64CF37D-C0C6-4A86-8DED-4B887082D0A1}"/>
            </a:ext>
          </a:extLst>
        </xdr:cNvPr>
        <xdr:cNvCxnSpPr/>
      </xdr:nvCxnSpPr>
      <xdr:spPr>
        <a:xfrm flipH="1">
          <a:off x="3000375" y="2705100"/>
          <a:ext cx="676275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13</xdr:row>
      <xdr:rowOff>9525</xdr:rowOff>
    </xdr:from>
    <xdr:to>
      <xdr:col>2</xdr:col>
      <xdr:colOff>590551</xdr:colOff>
      <xdr:row>16</xdr:row>
      <xdr:rowOff>28575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FC05DC2-01AE-4A03-9AA1-9A6A15933756}"/>
            </a:ext>
          </a:extLst>
        </xdr:cNvPr>
        <xdr:cNvCxnSpPr/>
      </xdr:nvCxnSpPr>
      <xdr:spPr>
        <a:xfrm flipH="1">
          <a:off x="3486150" y="2733675"/>
          <a:ext cx="438151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12</xdr:row>
      <xdr:rowOff>171450</xdr:rowOff>
    </xdr:from>
    <xdr:to>
      <xdr:col>2</xdr:col>
      <xdr:colOff>828675</xdr:colOff>
      <xdr:row>15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67A845A-1B0F-43A9-9B48-84A634426BF4}"/>
            </a:ext>
          </a:extLst>
        </xdr:cNvPr>
        <xdr:cNvCxnSpPr/>
      </xdr:nvCxnSpPr>
      <xdr:spPr>
        <a:xfrm flipH="1">
          <a:off x="4019550" y="2705100"/>
          <a:ext cx="142875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12</xdr:row>
      <xdr:rowOff>161925</xdr:rowOff>
    </xdr:from>
    <xdr:to>
      <xdr:col>2</xdr:col>
      <xdr:colOff>1085850</xdr:colOff>
      <xdr:row>16</xdr:row>
      <xdr:rowOff>19050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870A5F9-E54B-4399-AF7B-BA4D14F95FA6}"/>
            </a:ext>
          </a:extLst>
        </xdr:cNvPr>
        <xdr:cNvCxnSpPr/>
      </xdr:nvCxnSpPr>
      <xdr:spPr>
        <a:xfrm flipH="1">
          <a:off x="4362450" y="2695575"/>
          <a:ext cx="5715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1362075</xdr:colOff>
      <xdr:row>12</xdr:row>
      <xdr:rowOff>180975</xdr:rowOff>
    </xdr:from>
    <xdr:to>
      <xdr:col>2</xdr:col>
      <xdr:colOff>1485900</xdr:colOff>
      <xdr:row>16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CE201F9-F1D1-4C42-AC17-278A1E7CFF84}"/>
            </a:ext>
          </a:extLst>
        </xdr:cNvPr>
        <xdr:cNvCxnSpPr/>
      </xdr:nvCxnSpPr>
      <xdr:spPr>
        <a:xfrm>
          <a:off x="4695825" y="2714625"/>
          <a:ext cx="123825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4</xdr:row>
      <xdr:rowOff>107950</xdr:rowOff>
    </xdr:from>
    <xdr:to>
      <xdr:col>11</xdr:col>
      <xdr:colOff>74083</xdr:colOff>
      <xdr:row>26</xdr:row>
      <xdr:rowOff>21167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0B857AF-7C9E-4498-BB30-3605AB93B587}"/>
            </a:ext>
          </a:extLst>
        </xdr:cNvPr>
        <xdr:cNvSpPr txBox="1"/>
      </xdr:nvSpPr>
      <xdr:spPr>
        <a:xfrm>
          <a:off x="5256742" y="922867"/>
          <a:ext cx="3728508" cy="430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Required)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interest rate per period.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Nper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(Required)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The total number of payment periods in an annuity.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Pmt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(Required)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The payment made each period; it cannot change over the life of the annuity. Typically, pmt contains principal and interest but no other fees or taxes. If pmt is omitted, you must include the pv argument.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(Optional)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The present value, or the lump-sum amount that a series of future payments is worth right now. If pv is omitted, it is assumed to be 0 (zero), and you must include the pmt argument.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(Optional)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The number 0 or 1 and indicates when payments are due. If type is omitted, it is assumed to be 0.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t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0: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Payment is made at the end of the period</a:t>
          </a:r>
        </a:p>
        <a:p>
          <a:pPr fontAlgn="t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Type 1: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Payment is made at the beginning of the period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"/>
  <sheetViews>
    <sheetView showGridLines="0" workbookViewId="0">
      <selection activeCell="C3" sqref="C3"/>
    </sheetView>
  </sheetViews>
  <sheetFormatPr defaultRowHeight="15" x14ac:dyDescent="0.25"/>
  <cols>
    <col min="2" max="2" width="26" bestFit="1" customWidth="1"/>
    <col min="3" max="3" width="16.5703125" customWidth="1"/>
  </cols>
  <sheetData>
    <row r="1" spans="2:4" ht="23.25" x14ac:dyDescent="0.35">
      <c r="B1" s="8" t="s">
        <v>0</v>
      </c>
      <c r="C1" s="8"/>
      <c r="D1" s="8"/>
    </row>
    <row r="3" spans="2:4" x14ac:dyDescent="0.25">
      <c r="B3" s="2" t="s">
        <v>4</v>
      </c>
      <c r="C3" s="3">
        <v>40800</v>
      </c>
      <c r="D3" s="2"/>
    </row>
    <row r="4" spans="2:4" x14ac:dyDescent="0.25">
      <c r="B4" s="2" t="s">
        <v>3</v>
      </c>
      <c r="C4" s="4">
        <v>0.21</v>
      </c>
      <c r="D4" s="2"/>
    </row>
    <row r="5" spans="2:4" x14ac:dyDescent="0.25">
      <c r="B5" s="2" t="s">
        <v>1</v>
      </c>
      <c r="C5" s="2">
        <v>50</v>
      </c>
      <c r="D5" s="2"/>
    </row>
    <row r="6" spans="2:4" x14ac:dyDescent="0.25">
      <c r="B6" s="2"/>
      <c r="C6" s="2"/>
      <c r="D6" s="2"/>
    </row>
    <row r="7" spans="2:4" x14ac:dyDescent="0.25">
      <c r="B7" s="2" t="s">
        <v>2</v>
      </c>
      <c r="C7" s="2">
        <f>C3*(1+C4)^C5</f>
        <v>562248983.46474767</v>
      </c>
      <c r="D7" s="2"/>
    </row>
    <row r="8" spans="2:4" x14ac:dyDescent="0.25">
      <c r="B8" s="5" t="s">
        <v>5</v>
      </c>
      <c r="C8" s="6">
        <f>C7/1000000</f>
        <v>562.24898346474765</v>
      </c>
      <c r="D8" s="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BD96-FCC7-4A1D-AA09-4776B557A597}">
  <dimension ref="B1:K17"/>
  <sheetViews>
    <sheetView showGridLines="0" zoomScaleNormal="100" workbookViewId="0">
      <selection activeCell="B4" sqref="B4:C10"/>
    </sheetView>
  </sheetViews>
  <sheetFormatPr defaultRowHeight="15" x14ac:dyDescent="0.25"/>
  <cols>
    <col min="1" max="1" width="2.140625" customWidth="1"/>
    <col min="2" max="2" width="45.140625" customWidth="1"/>
    <col min="3" max="3" width="23.28515625" customWidth="1"/>
    <col min="4" max="4" width="3.42578125" customWidth="1"/>
    <col min="5" max="5" width="7.5703125" customWidth="1"/>
  </cols>
  <sheetData>
    <row r="1" spans="2:11" ht="18.75" x14ac:dyDescent="0.3">
      <c r="B1" s="34" t="s">
        <v>8</v>
      </c>
      <c r="C1" s="34"/>
    </row>
    <row r="3" spans="2:11" x14ac:dyDescent="0.25">
      <c r="C3" s="1" t="s">
        <v>18</v>
      </c>
      <c r="F3" s="23" t="s">
        <v>28</v>
      </c>
      <c r="G3" s="23"/>
      <c r="H3" s="23"/>
      <c r="I3" s="23"/>
      <c r="J3" s="23"/>
      <c r="K3" s="23"/>
    </row>
    <row r="4" spans="2:11" x14ac:dyDescent="0.25">
      <c r="B4" s="15" t="s">
        <v>9</v>
      </c>
      <c r="C4" s="11">
        <v>0.06</v>
      </c>
      <c r="F4" s="22" t="s">
        <v>27</v>
      </c>
    </row>
    <row r="5" spans="2:11" x14ac:dyDescent="0.25">
      <c r="B5" s="15" t="s">
        <v>10</v>
      </c>
      <c r="C5" s="12">
        <v>12</v>
      </c>
    </row>
    <row r="6" spans="2:11" x14ac:dyDescent="0.25">
      <c r="B6" s="15" t="s">
        <v>11</v>
      </c>
      <c r="C6" s="17">
        <f>C4/C5</f>
        <v>5.0000000000000001E-3</v>
      </c>
      <c r="D6" s="1" t="s">
        <v>20</v>
      </c>
    </row>
    <row r="7" spans="2:11" x14ac:dyDescent="0.25">
      <c r="B7" s="15" t="s">
        <v>12</v>
      </c>
      <c r="C7" s="13">
        <v>10</v>
      </c>
      <c r="D7" s="1"/>
    </row>
    <row r="8" spans="2:11" x14ac:dyDescent="0.25">
      <c r="B8" s="15" t="s">
        <v>13</v>
      </c>
      <c r="C8" s="13">
        <f>C7*C5</f>
        <v>120</v>
      </c>
      <c r="D8" s="1" t="s">
        <v>21</v>
      </c>
    </row>
    <row r="9" spans="2:11" x14ac:dyDescent="0.25">
      <c r="B9" s="15" t="s">
        <v>14</v>
      </c>
      <c r="C9" s="14">
        <v>-2500</v>
      </c>
      <c r="D9" s="1" t="s">
        <v>22</v>
      </c>
    </row>
    <row r="10" spans="2:11" x14ac:dyDescent="0.25">
      <c r="B10" s="15" t="s">
        <v>15</v>
      </c>
      <c r="C10" s="13">
        <v>-50000</v>
      </c>
      <c r="D10" s="1" t="s">
        <v>23</v>
      </c>
    </row>
    <row r="11" spans="2:11" ht="30" x14ac:dyDescent="0.25">
      <c r="B11" s="16" t="s">
        <v>17</v>
      </c>
      <c r="C11" s="13">
        <v>1</v>
      </c>
      <c r="D11" s="1" t="s">
        <v>24</v>
      </c>
    </row>
    <row r="12" spans="2:11" ht="15.75" x14ac:dyDescent="0.25">
      <c r="B12" s="9" t="s">
        <v>16</v>
      </c>
      <c r="C12" s="10">
        <f>FV(C6,C8,C9,C10,C11)</f>
        <v>502716.69555283483</v>
      </c>
      <c r="D12" s="1"/>
    </row>
    <row r="13" spans="2:11" x14ac:dyDescent="0.25">
      <c r="B13" s="19" t="s">
        <v>25</v>
      </c>
      <c r="C13" s="18" t="s">
        <v>19</v>
      </c>
    </row>
    <row r="17" spans="2:3" x14ac:dyDescent="0.25">
      <c r="B17" s="21" t="s">
        <v>7</v>
      </c>
      <c r="C17" s="20" t="s">
        <v>26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B31D-5B72-4053-A1D4-6F36092641C8}">
  <dimension ref="B1:F32"/>
  <sheetViews>
    <sheetView showGridLines="0" zoomScale="90" zoomScaleNormal="90" workbookViewId="0">
      <selection activeCell="D31" sqref="D31"/>
    </sheetView>
  </sheetViews>
  <sheetFormatPr defaultRowHeight="15" x14ac:dyDescent="0.25"/>
  <cols>
    <col min="1" max="1" width="3" customWidth="1"/>
    <col min="2" max="2" width="12" customWidth="1"/>
    <col min="3" max="3" width="26.85546875" customWidth="1"/>
    <col min="4" max="4" width="19.140625" customWidth="1"/>
    <col min="5" max="5" width="19.140625" bestFit="1" customWidth="1"/>
    <col min="6" max="6" width="18.7109375" customWidth="1"/>
    <col min="7" max="7" width="18.85546875" customWidth="1"/>
    <col min="8" max="8" width="22.42578125" bestFit="1" customWidth="1"/>
  </cols>
  <sheetData>
    <row r="1" spans="2:6" ht="23.25" x14ac:dyDescent="0.25">
      <c r="B1" s="40" t="s">
        <v>8</v>
      </c>
      <c r="C1" s="40"/>
      <c r="D1" s="40"/>
      <c r="E1" s="40"/>
      <c r="F1" s="40"/>
    </row>
    <row r="3" spans="2:6" x14ac:dyDescent="0.25">
      <c r="B3" s="35" t="s">
        <v>32</v>
      </c>
      <c r="C3" s="36"/>
      <c r="D3" s="31">
        <v>5000</v>
      </c>
      <c r="E3" s="29"/>
      <c r="F3" s="24"/>
    </row>
    <row r="4" spans="2:6" x14ac:dyDescent="0.25">
      <c r="B4" s="35" t="s">
        <v>33</v>
      </c>
      <c r="C4" s="36"/>
      <c r="D4" s="32">
        <v>0.08</v>
      </c>
      <c r="E4" s="29"/>
    </row>
    <row r="5" spans="2:6" x14ac:dyDescent="0.25">
      <c r="B5" s="37" t="s">
        <v>34</v>
      </c>
      <c r="C5" s="38"/>
      <c r="D5" s="33">
        <v>100</v>
      </c>
      <c r="E5" s="29"/>
    </row>
    <row r="6" spans="2:6" x14ac:dyDescent="0.25">
      <c r="B6" s="39" t="s">
        <v>35</v>
      </c>
      <c r="C6" s="39"/>
      <c r="D6" s="30">
        <f>FV(D4/12,24,-D5,-D3,1)</f>
        <v>8475.0474280807321</v>
      </c>
      <c r="E6" s="41" t="s">
        <v>36</v>
      </c>
      <c r="F6" s="41"/>
    </row>
    <row r="7" spans="2:6" x14ac:dyDescent="0.25">
      <c r="C7" s="25"/>
      <c r="D7" s="25"/>
    </row>
    <row r="8" spans="2:6" ht="30" x14ac:dyDescent="0.25">
      <c r="C8" s="27" t="s">
        <v>29</v>
      </c>
      <c r="D8" s="28" t="s">
        <v>31</v>
      </c>
      <c r="E8" s="28" t="s">
        <v>37</v>
      </c>
      <c r="F8" s="28" t="s">
        <v>30</v>
      </c>
    </row>
    <row r="9" spans="2:6" x14ac:dyDescent="0.25">
      <c r="C9" s="2">
        <v>1</v>
      </c>
      <c r="D9" s="2">
        <f>$D$5</f>
        <v>100</v>
      </c>
      <c r="E9" s="2">
        <f>D9+D3</f>
        <v>5100</v>
      </c>
      <c r="F9" s="26">
        <f t="shared" ref="F9:F32" si="0">E9+E9*($D$4/12)</f>
        <v>5134</v>
      </c>
    </row>
    <row r="10" spans="2:6" x14ac:dyDescent="0.25">
      <c r="C10" s="2">
        <v>2</v>
      </c>
      <c r="D10" s="2">
        <f t="shared" ref="D10:D32" si="1">$D$5</f>
        <v>100</v>
      </c>
      <c r="E10" s="26">
        <f>F9+D10</f>
        <v>5234</v>
      </c>
      <c r="F10" s="26">
        <f t="shared" si="0"/>
        <v>5268.8933333333334</v>
      </c>
    </row>
    <row r="11" spans="2:6" x14ac:dyDescent="0.25">
      <c r="C11" s="2">
        <v>3</v>
      </c>
      <c r="D11" s="2">
        <f t="shared" si="1"/>
        <v>100</v>
      </c>
      <c r="E11" s="26">
        <f t="shared" ref="E11:E32" si="2">F10+D11</f>
        <v>5368.8933333333334</v>
      </c>
      <c r="F11" s="26">
        <f t="shared" si="0"/>
        <v>5404.6859555555557</v>
      </c>
    </row>
    <row r="12" spans="2:6" x14ac:dyDescent="0.25">
      <c r="C12" s="2">
        <v>4</v>
      </c>
      <c r="D12" s="2">
        <f t="shared" si="1"/>
        <v>100</v>
      </c>
      <c r="E12" s="26">
        <f t="shared" si="2"/>
        <v>5504.6859555555557</v>
      </c>
      <c r="F12" s="26">
        <f t="shared" si="0"/>
        <v>5541.3838619259259</v>
      </c>
    </row>
    <row r="13" spans="2:6" x14ac:dyDescent="0.25">
      <c r="C13" s="2">
        <v>5</v>
      </c>
      <c r="D13" s="2">
        <f t="shared" si="1"/>
        <v>100</v>
      </c>
      <c r="E13" s="26">
        <f t="shared" si="2"/>
        <v>5641.3838619259259</v>
      </c>
      <c r="F13" s="26">
        <f t="shared" si="0"/>
        <v>5678.9930876720991</v>
      </c>
    </row>
    <row r="14" spans="2:6" x14ac:dyDescent="0.25">
      <c r="C14" s="2">
        <v>6</v>
      </c>
      <c r="D14" s="2">
        <f t="shared" si="1"/>
        <v>100</v>
      </c>
      <c r="E14" s="26">
        <f t="shared" si="2"/>
        <v>5778.9930876720991</v>
      </c>
      <c r="F14" s="26">
        <f t="shared" si="0"/>
        <v>5817.5197082565801</v>
      </c>
    </row>
    <row r="15" spans="2:6" x14ac:dyDescent="0.25">
      <c r="C15" s="2">
        <v>7</v>
      </c>
      <c r="D15" s="2">
        <f t="shared" si="1"/>
        <v>100</v>
      </c>
      <c r="E15" s="26">
        <f t="shared" si="2"/>
        <v>5917.5197082565801</v>
      </c>
      <c r="F15" s="26">
        <f t="shared" si="0"/>
        <v>5956.9698396449576</v>
      </c>
    </row>
    <row r="16" spans="2:6" x14ac:dyDescent="0.25">
      <c r="C16" s="2">
        <v>8</v>
      </c>
      <c r="D16" s="2">
        <f t="shared" si="1"/>
        <v>100</v>
      </c>
      <c r="E16" s="26">
        <f t="shared" si="2"/>
        <v>6056.9698396449576</v>
      </c>
      <c r="F16" s="26">
        <f t="shared" si="0"/>
        <v>6097.3496385759236</v>
      </c>
    </row>
    <row r="17" spans="2:6" x14ac:dyDescent="0.25">
      <c r="C17" s="2">
        <v>9</v>
      </c>
      <c r="D17" s="2">
        <f t="shared" si="1"/>
        <v>100</v>
      </c>
      <c r="E17" s="26">
        <f t="shared" si="2"/>
        <v>6197.3496385759236</v>
      </c>
      <c r="F17" s="26">
        <f t="shared" si="0"/>
        <v>6238.6653028330966</v>
      </c>
    </row>
    <row r="18" spans="2:6" x14ac:dyDescent="0.25">
      <c r="B18" s="24"/>
      <c r="C18" s="2">
        <v>10</v>
      </c>
      <c r="D18" s="2">
        <f t="shared" si="1"/>
        <v>100</v>
      </c>
      <c r="E18" s="26">
        <f t="shared" si="2"/>
        <v>6338.6653028330966</v>
      </c>
      <c r="F18" s="26">
        <f t="shared" si="0"/>
        <v>6380.9230715186504</v>
      </c>
    </row>
    <row r="19" spans="2:6" x14ac:dyDescent="0.25">
      <c r="C19" s="2">
        <v>11</v>
      </c>
      <c r="D19" s="2">
        <f t="shared" si="1"/>
        <v>100</v>
      </c>
      <c r="E19" s="26">
        <f t="shared" si="2"/>
        <v>6480.9230715186504</v>
      </c>
      <c r="F19" s="26">
        <f t="shared" si="0"/>
        <v>6524.1292253287747</v>
      </c>
    </row>
    <row r="20" spans="2:6" x14ac:dyDescent="0.25">
      <c r="C20" s="2">
        <v>12</v>
      </c>
      <c r="D20" s="2">
        <f t="shared" si="1"/>
        <v>100</v>
      </c>
      <c r="E20" s="26">
        <f t="shared" si="2"/>
        <v>6624.1292253287747</v>
      </c>
      <c r="F20" s="26">
        <f t="shared" si="0"/>
        <v>6668.2900868309662</v>
      </c>
    </row>
    <row r="21" spans="2:6" x14ac:dyDescent="0.25">
      <c r="C21" s="2">
        <v>13</v>
      </c>
      <c r="D21" s="2">
        <f t="shared" si="1"/>
        <v>100</v>
      </c>
      <c r="E21" s="26">
        <f t="shared" si="2"/>
        <v>6768.2900868309662</v>
      </c>
      <c r="F21" s="26">
        <f t="shared" si="0"/>
        <v>6813.4120207431724</v>
      </c>
    </row>
    <row r="22" spans="2:6" x14ac:dyDescent="0.25">
      <c r="C22" s="2">
        <v>14</v>
      </c>
      <c r="D22" s="2">
        <f t="shared" si="1"/>
        <v>100</v>
      </c>
      <c r="E22" s="26">
        <f t="shared" si="2"/>
        <v>6913.4120207431724</v>
      </c>
      <c r="F22" s="26">
        <f t="shared" si="0"/>
        <v>6959.5014342147933</v>
      </c>
    </row>
    <row r="23" spans="2:6" x14ac:dyDescent="0.25">
      <c r="C23" s="2">
        <v>15</v>
      </c>
      <c r="D23" s="2">
        <f t="shared" si="1"/>
        <v>100</v>
      </c>
      <c r="E23" s="26">
        <f t="shared" si="2"/>
        <v>7059.5014342147933</v>
      </c>
      <c r="F23" s="26">
        <f t="shared" si="0"/>
        <v>7106.5647771095582</v>
      </c>
    </row>
    <row r="24" spans="2:6" x14ac:dyDescent="0.25">
      <c r="C24" s="2">
        <v>16</v>
      </c>
      <c r="D24" s="2">
        <f t="shared" si="1"/>
        <v>100</v>
      </c>
      <c r="E24" s="26">
        <f t="shared" si="2"/>
        <v>7206.5647771095582</v>
      </c>
      <c r="F24" s="26">
        <f t="shared" si="0"/>
        <v>7254.6085422902888</v>
      </c>
    </row>
    <row r="25" spans="2:6" x14ac:dyDescent="0.25">
      <c r="C25" s="2">
        <v>17</v>
      </c>
      <c r="D25" s="2">
        <f t="shared" si="1"/>
        <v>100</v>
      </c>
      <c r="E25" s="26">
        <f t="shared" si="2"/>
        <v>7354.6085422902888</v>
      </c>
      <c r="F25" s="26">
        <f t="shared" si="0"/>
        <v>7403.6392659055573</v>
      </c>
    </row>
    <row r="26" spans="2:6" x14ac:dyDescent="0.25">
      <c r="C26" s="2">
        <v>18</v>
      </c>
      <c r="D26" s="2">
        <f t="shared" si="1"/>
        <v>100</v>
      </c>
      <c r="E26" s="26">
        <f t="shared" si="2"/>
        <v>7503.6392659055573</v>
      </c>
      <c r="F26" s="26">
        <f t="shared" si="0"/>
        <v>7553.6635276782608</v>
      </c>
    </row>
    <row r="27" spans="2:6" x14ac:dyDescent="0.25">
      <c r="C27" s="2">
        <v>19</v>
      </c>
      <c r="D27" s="2">
        <f t="shared" si="1"/>
        <v>100</v>
      </c>
      <c r="E27" s="26">
        <f t="shared" si="2"/>
        <v>7653.6635276782608</v>
      </c>
      <c r="F27" s="26">
        <f t="shared" si="0"/>
        <v>7704.687951196116</v>
      </c>
    </row>
    <row r="28" spans="2:6" x14ac:dyDescent="0.25">
      <c r="C28" s="2">
        <v>20</v>
      </c>
      <c r="D28" s="2">
        <f t="shared" si="1"/>
        <v>100</v>
      </c>
      <c r="E28" s="26">
        <f t="shared" si="2"/>
        <v>7804.687951196116</v>
      </c>
      <c r="F28" s="26">
        <f t="shared" si="0"/>
        <v>7856.7192042040906</v>
      </c>
    </row>
    <row r="29" spans="2:6" x14ac:dyDescent="0.25">
      <c r="C29" s="2">
        <v>21</v>
      </c>
      <c r="D29" s="2">
        <f t="shared" si="1"/>
        <v>100</v>
      </c>
      <c r="E29" s="26">
        <f t="shared" si="2"/>
        <v>7956.7192042040906</v>
      </c>
      <c r="F29" s="26">
        <f t="shared" si="0"/>
        <v>8009.7639988987848</v>
      </c>
    </row>
    <row r="30" spans="2:6" x14ac:dyDescent="0.25">
      <c r="C30" s="2">
        <v>22</v>
      </c>
      <c r="D30" s="2">
        <f t="shared" si="1"/>
        <v>100</v>
      </c>
      <c r="E30" s="26">
        <f t="shared" si="2"/>
        <v>8109.7639988987848</v>
      </c>
      <c r="F30" s="26">
        <f t="shared" si="0"/>
        <v>8163.829092224777</v>
      </c>
    </row>
    <row r="31" spans="2:6" x14ac:dyDescent="0.25">
      <c r="C31" s="2">
        <v>23</v>
      </c>
      <c r="D31" s="2">
        <f t="shared" si="1"/>
        <v>100</v>
      </c>
      <c r="E31" s="26">
        <f t="shared" si="2"/>
        <v>8263.8290922247761</v>
      </c>
      <c r="F31" s="26">
        <f t="shared" si="0"/>
        <v>8318.9212861729411</v>
      </c>
    </row>
    <row r="32" spans="2:6" x14ac:dyDescent="0.25">
      <c r="C32" s="2">
        <v>24</v>
      </c>
      <c r="D32" s="2">
        <f t="shared" si="1"/>
        <v>100</v>
      </c>
      <c r="E32" s="26">
        <f t="shared" si="2"/>
        <v>8418.9212861729411</v>
      </c>
      <c r="F32" s="26">
        <f t="shared" si="0"/>
        <v>8475.0474280807612</v>
      </c>
    </row>
  </sheetData>
  <mergeCells count="6">
    <mergeCell ref="B3:C3"/>
    <mergeCell ref="B4:C4"/>
    <mergeCell ref="B5:C5"/>
    <mergeCell ref="B6:C6"/>
    <mergeCell ref="B1:F1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7BBB-85FB-4B31-8652-1F1C5E8885EF}">
  <dimension ref="B1:I22"/>
  <sheetViews>
    <sheetView showGridLines="0" tabSelected="1" workbookViewId="0">
      <selection activeCell="O27" sqref="O27"/>
    </sheetView>
  </sheetViews>
  <sheetFormatPr defaultRowHeight="15" x14ac:dyDescent="0.25"/>
  <cols>
    <col min="1" max="1" width="2.85546875" customWidth="1"/>
    <col min="2" max="2" width="29.7109375" customWidth="1"/>
    <col min="3" max="3" width="17.42578125" bestFit="1" customWidth="1"/>
    <col min="4" max="4" width="18" customWidth="1"/>
    <col min="5" max="5" width="2.7109375" customWidth="1"/>
    <col min="6" max="6" width="2.85546875" style="43" customWidth="1"/>
    <col min="7" max="7" width="34.42578125" customWidth="1"/>
    <col min="16" max="16" width="13.85546875" bestFit="1" customWidth="1"/>
    <col min="17" max="17" width="16.140625" bestFit="1" customWidth="1"/>
    <col min="18" max="18" width="20.5703125" bestFit="1" customWidth="1"/>
  </cols>
  <sheetData>
    <row r="1" spans="2:9" ht="18.75" x14ac:dyDescent="0.3">
      <c r="B1" s="34" t="s">
        <v>73</v>
      </c>
      <c r="C1" s="34"/>
      <c r="D1" s="34"/>
      <c r="E1" s="34"/>
      <c r="F1" s="34"/>
      <c r="G1" s="34"/>
      <c r="H1" s="34"/>
      <c r="I1" s="34"/>
    </row>
    <row r="4" spans="2:9" x14ac:dyDescent="0.25">
      <c r="B4" s="42" t="s">
        <v>63</v>
      </c>
      <c r="C4" s="13">
        <v>10000</v>
      </c>
      <c r="F4" s="50">
        <v>1</v>
      </c>
      <c r="G4" s="49" t="s">
        <v>57</v>
      </c>
      <c r="H4" s="49"/>
      <c r="I4" s="49"/>
    </row>
    <row r="5" spans="2:9" x14ac:dyDescent="0.25">
      <c r="B5" s="42" t="s">
        <v>61</v>
      </c>
      <c r="C5" s="11">
        <v>0.06</v>
      </c>
    </row>
    <row r="6" spans="2:9" x14ac:dyDescent="0.25">
      <c r="B6" s="42" t="s">
        <v>62</v>
      </c>
      <c r="C6" s="12">
        <v>12</v>
      </c>
      <c r="G6" s="51">
        <f>$C$4*(1+$C$5/365)^(365*$C$7)</f>
        <v>18220.289545386753</v>
      </c>
    </row>
    <row r="7" spans="2:9" x14ac:dyDescent="0.25">
      <c r="B7" s="42" t="s">
        <v>64</v>
      </c>
      <c r="C7" s="13">
        <v>10</v>
      </c>
      <c r="G7" s="52" t="s">
        <v>69</v>
      </c>
    </row>
    <row r="9" spans="2:9" ht="18" x14ac:dyDescent="0.25">
      <c r="B9" s="47" t="s">
        <v>60</v>
      </c>
      <c r="C9" s="48" t="s">
        <v>66</v>
      </c>
      <c r="F9" s="50">
        <v>2</v>
      </c>
      <c r="G9" s="49" t="s">
        <v>58</v>
      </c>
      <c r="H9" s="49"/>
      <c r="I9" s="49"/>
    </row>
    <row r="11" spans="2:9" x14ac:dyDescent="0.25">
      <c r="G11" s="51">
        <f>$C$4*(1+$C$5/52)^(52*$C$7)</f>
        <v>18214.886607047523</v>
      </c>
    </row>
    <row r="12" spans="2:9" x14ac:dyDescent="0.25">
      <c r="G12" s="52" t="s">
        <v>70</v>
      </c>
    </row>
    <row r="13" spans="2:9" ht="30" x14ac:dyDescent="0.25">
      <c r="B13" s="46" t="s">
        <v>46</v>
      </c>
      <c r="C13" s="46" t="s">
        <v>47</v>
      </c>
      <c r="D13" s="46" t="s">
        <v>65</v>
      </c>
    </row>
    <row r="14" spans="2:9" x14ac:dyDescent="0.25">
      <c r="B14" s="44" t="s">
        <v>67</v>
      </c>
      <c r="C14" s="45" t="s">
        <v>68</v>
      </c>
      <c r="D14" s="45">
        <v>365</v>
      </c>
      <c r="F14" s="50">
        <v>3</v>
      </c>
      <c r="G14" s="49" t="s">
        <v>56</v>
      </c>
      <c r="H14" s="49"/>
      <c r="I14" s="49"/>
    </row>
    <row r="15" spans="2:9" x14ac:dyDescent="0.25">
      <c r="B15" s="44" t="s">
        <v>38</v>
      </c>
      <c r="C15" s="45" t="s">
        <v>48</v>
      </c>
      <c r="D15" s="45">
        <v>52</v>
      </c>
    </row>
    <row r="16" spans="2:9" x14ac:dyDescent="0.25">
      <c r="B16" s="44" t="s">
        <v>39</v>
      </c>
      <c r="C16" s="45" t="s">
        <v>49</v>
      </c>
      <c r="D16" s="45">
        <v>26</v>
      </c>
      <c r="G16" s="51">
        <f>$C$4*(1+$C$5/12)^(12*$C$7)</f>
        <v>18193.967340322804</v>
      </c>
    </row>
    <row r="17" spans="2:9" x14ac:dyDescent="0.25">
      <c r="B17" s="44" t="s">
        <v>40</v>
      </c>
      <c r="C17" s="45" t="s">
        <v>50</v>
      </c>
      <c r="D17" s="45">
        <v>24</v>
      </c>
      <c r="G17" s="52" t="s">
        <v>71</v>
      </c>
    </row>
    <row r="18" spans="2:9" x14ac:dyDescent="0.25">
      <c r="B18" s="44" t="s">
        <v>41</v>
      </c>
      <c r="C18" s="45" t="s">
        <v>51</v>
      </c>
      <c r="D18" s="45">
        <v>12</v>
      </c>
    </row>
    <row r="19" spans="2:9" x14ac:dyDescent="0.25">
      <c r="B19" s="44" t="s">
        <v>42</v>
      </c>
      <c r="C19" s="45" t="s">
        <v>52</v>
      </c>
      <c r="D19" s="45">
        <v>6</v>
      </c>
      <c r="F19" s="50">
        <v>4</v>
      </c>
      <c r="G19" s="49" t="s">
        <v>59</v>
      </c>
      <c r="H19" s="49"/>
      <c r="I19" s="49"/>
    </row>
    <row r="20" spans="2:9" x14ac:dyDescent="0.25">
      <c r="B20" s="44" t="s">
        <v>43</v>
      </c>
      <c r="C20" s="45" t="s">
        <v>53</v>
      </c>
      <c r="D20" s="45">
        <v>4</v>
      </c>
    </row>
    <row r="21" spans="2:9" x14ac:dyDescent="0.25">
      <c r="B21" s="44" t="s">
        <v>44</v>
      </c>
      <c r="C21" s="45" t="s">
        <v>54</v>
      </c>
      <c r="D21" s="45">
        <v>2</v>
      </c>
      <c r="G21" s="51">
        <f>$C$4*(1+$C$5/4)^(4*$C$7)</f>
        <v>18140.184086689416</v>
      </c>
    </row>
    <row r="22" spans="2:9" x14ac:dyDescent="0.25">
      <c r="B22" s="44" t="s">
        <v>45</v>
      </c>
      <c r="C22" s="45" t="s">
        <v>55</v>
      </c>
      <c r="D22" s="45">
        <v>1</v>
      </c>
      <c r="G22" s="52" t="s">
        <v>72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Millionaire</vt:lpstr>
      <vt:lpstr>Compound</vt:lpstr>
      <vt:lpstr>Manual</vt:lpstr>
      <vt:lpstr>Future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2018-12-10T14:05:45Z</dcterms:modified>
</cp:coreProperties>
</file>