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0047C5EF-903B-4A71-83A4-5EA28F8C80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inal Interest Rate" sheetId="1" r:id="rId1"/>
    <sheet name="Compare" sheetId="2" r:id="rId2"/>
    <sheet name="From Real Interest Rate" sheetId="5" r:id="rId3"/>
    <sheet name="Calculator1" sheetId="4" r:id="rId4"/>
    <sheet name="Calculator2" sheetId="7" r:id="rId5"/>
    <sheet name="Tables" sheetId="3" state="hidden" r:id="rId6"/>
  </sheets>
  <definedNames>
    <definedName name="effect_rate">'Nominal Interest Rate'!$D$8</definedName>
    <definedName name="frequency">Tables!$A$2:$A$10</definedName>
    <definedName name="interest_compounded">Tables!$A$1:$C$10</definedName>
    <definedName name="npery">'Nominal Interest Rate'!$D$9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7" l="1"/>
  <c r="C8" i="5"/>
  <c r="F13" i="4"/>
  <c r="F4" i="4"/>
  <c r="D17" i="2" l="1"/>
  <c r="E17" i="2"/>
  <c r="F17" i="2"/>
  <c r="G17" i="2"/>
  <c r="H17" i="2"/>
  <c r="D18" i="2"/>
  <c r="E18" i="2"/>
  <c r="F18" i="2"/>
  <c r="G18" i="2"/>
  <c r="H18" i="2"/>
  <c r="D19" i="2"/>
  <c r="E19" i="2"/>
  <c r="F19" i="2"/>
  <c r="G19" i="2"/>
  <c r="H19" i="2"/>
  <c r="C18" i="2"/>
  <c r="C19" i="2"/>
  <c r="D6" i="2"/>
  <c r="E6" i="2"/>
  <c r="F6" i="2"/>
  <c r="G6" i="2"/>
  <c r="H6" i="2"/>
  <c r="D7" i="2"/>
  <c r="E7" i="2"/>
  <c r="F7" i="2"/>
  <c r="G7" i="2"/>
  <c r="H7" i="2"/>
  <c r="D8" i="2"/>
  <c r="E8" i="2"/>
  <c r="F8" i="2"/>
  <c r="G8" i="2"/>
  <c r="H8" i="2"/>
  <c r="D9" i="2"/>
  <c r="E9" i="2"/>
  <c r="F9" i="2"/>
  <c r="G9" i="2"/>
  <c r="H9" i="2"/>
  <c r="C6" i="2"/>
  <c r="C7" i="2"/>
  <c r="C8" i="2"/>
  <c r="C9" i="2"/>
  <c r="D13" i="2"/>
  <c r="E13" i="2"/>
  <c r="F13" i="2"/>
  <c r="G13" i="2"/>
  <c r="H13" i="2"/>
  <c r="D14" i="2"/>
  <c r="E14" i="2"/>
  <c r="F14" i="2"/>
  <c r="G14" i="2"/>
  <c r="H14" i="2"/>
  <c r="D15" i="2"/>
  <c r="E15" i="2"/>
  <c r="F15" i="2"/>
  <c r="G15" i="2"/>
  <c r="H15" i="2"/>
  <c r="D16" i="2"/>
  <c r="E16" i="2"/>
  <c r="F16" i="2"/>
  <c r="G16" i="2"/>
  <c r="H16" i="2"/>
  <c r="C14" i="2"/>
  <c r="C15" i="2"/>
  <c r="C16" i="2"/>
  <c r="C17" i="2"/>
  <c r="D12" i="2"/>
  <c r="E12" i="2"/>
  <c r="F12" i="2"/>
  <c r="G12" i="2"/>
  <c r="H12" i="2"/>
  <c r="C13" i="2"/>
  <c r="D11" i="2"/>
  <c r="D10" i="2"/>
  <c r="E10" i="2"/>
  <c r="F10" i="2"/>
  <c r="G10" i="2"/>
  <c r="H10" i="2"/>
  <c r="E11" i="2"/>
  <c r="F11" i="2"/>
  <c r="G11" i="2"/>
  <c r="H11" i="2"/>
  <c r="C11" i="2"/>
  <c r="C12" i="2"/>
  <c r="C10" i="2"/>
  <c r="D15" i="1" l="1"/>
  <c r="D10" i="1"/>
</calcChain>
</file>

<file path=xl/sharedStrings.xml><?xml version="1.0" encoding="utf-8"?>
<sst xmlns="http://schemas.openxmlformats.org/spreadsheetml/2006/main" count="72" uniqueCount="52">
  <si>
    <t>Calculate Nominal Annual Interest Rate</t>
  </si>
  <si>
    <t>1)</t>
  </si>
  <si>
    <t>Using NOMINAL Interest Formula in EXCEL</t>
  </si>
  <si>
    <t>NOMINAL (effect_rate, npery)</t>
  </si>
  <si>
    <t>2)</t>
  </si>
  <si>
    <t>Using Direct Formula</t>
  </si>
  <si>
    <t>Effective Annual Interest Rate (effect_rate):</t>
  </si>
  <si>
    <t>Returns the annual nominal interest rate</t>
  </si>
  <si>
    <t>Number of compounding per year (npery):</t>
  </si>
  <si>
    <t>Annual nominal interest rate (APR):</t>
  </si>
  <si>
    <r>
      <t>=NOMINAL(</t>
    </r>
    <r>
      <rPr>
        <sz val="11"/>
        <color rgb="FF00B0F0"/>
        <rFont val="Calibri"/>
        <family val="2"/>
        <scheme val="minor"/>
      </rPr>
      <t>effect_rate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npery</t>
    </r>
    <r>
      <rPr>
        <sz val="11"/>
        <color theme="1"/>
        <rFont val="Calibri"/>
        <family val="2"/>
        <scheme val="minor"/>
      </rPr>
      <t>)</t>
    </r>
  </si>
  <si>
    <t>&lt;&lt; npery</t>
  </si>
  <si>
    <t>&lt;&lt; effect_rate</t>
  </si>
  <si>
    <t>=npery*((1+effect_rate)^(1/npery)-1)</t>
  </si>
  <si>
    <r>
      <t>=</t>
    </r>
    <r>
      <rPr>
        <sz val="11"/>
        <color rgb="FFFF0000"/>
        <rFont val="Calibri"/>
        <family val="2"/>
        <scheme val="minor"/>
      </rPr>
      <t>npery</t>
    </r>
    <r>
      <rPr>
        <sz val="11"/>
        <color theme="1"/>
        <rFont val="Calibri"/>
        <family val="2"/>
        <scheme val="minor"/>
      </rPr>
      <t>*((1+</t>
    </r>
    <r>
      <rPr>
        <sz val="11"/>
        <color rgb="FF00B0F0"/>
        <rFont val="Calibri"/>
        <family val="2"/>
        <scheme val="minor"/>
      </rPr>
      <t>effect_rate</t>
    </r>
    <r>
      <rPr>
        <sz val="11"/>
        <color theme="1"/>
        <rFont val="Calibri"/>
        <family val="2"/>
        <scheme val="minor"/>
      </rPr>
      <t>)^(1/</t>
    </r>
    <r>
      <rPr>
        <sz val="11"/>
        <color rgb="FFFF0000"/>
        <rFont val="Calibri"/>
        <family val="2"/>
        <scheme val="minor"/>
      </rPr>
      <t>npery</t>
    </r>
    <r>
      <rPr>
        <sz val="11"/>
        <color theme="1"/>
        <rFont val="Calibri"/>
        <family val="2"/>
        <scheme val="minor"/>
      </rPr>
      <t>)-1)</t>
    </r>
  </si>
  <si>
    <t>Note:</t>
  </si>
  <si>
    <t>Nominal Interest Rate = Annual Percentage Rate (APR)</t>
  </si>
  <si>
    <t>Effective Interest Rate = Annual Percentage Yield (APY)</t>
  </si>
  <si>
    <t>Annual Nominal Interest Rate Formula:</t>
  </si>
  <si>
    <t>Effective Rate</t>
  </si>
  <si>
    <t>Yearly</t>
  </si>
  <si>
    <t>Semi-annually</t>
  </si>
  <si>
    <t>Quarterly</t>
  </si>
  <si>
    <t>Bi-monthly</t>
  </si>
  <si>
    <t>Semi-monthly</t>
  </si>
  <si>
    <t>Bi-weekly</t>
  </si>
  <si>
    <t>Weekly</t>
  </si>
  <si>
    <t>Daily</t>
  </si>
  <si>
    <t>Monthly</t>
  </si>
  <si>
    <t>Nominal
 Rate</t>
  </si>
  <si>
    <t>Interest Compounded</t>
  </si>
  <si>
    <t>Calculated After
(Days or Months)</t>
  </si>
  <si>
    <t>No. of Payments/Year
(npery)</t>
  </si>
  <si>
    <t>Interest Compounded:</t>
  </si>
  <si>
    <t>Annual Nominal Interest Rate:</t>
  </si>
  <si>
    <t>Annual Effective Interest Rate:</t>
  </si>
  <si>
    <t>Inputs</t>
  </si>
  <si>
    <t>Output</t>
  </si>
  <si>
    <t>Nominal Annual Interest Rate Calculator</t>
  </si>
  <si>
    <t>Effective Annual Interest Rate based on compounding</t>
  </si>
  <si>
    <t>Effective Annual Interest Rate Calculator</t>
  </si>
  <si>
    <t>https://www.exceldemy.com/nominal-interest-rate-formula-excel/</t>
  </si>
  <si>
    <t>Link of the article:</t>
  </si>
  <si>
    <t>Nominal Interest Rate from Real Interest Rate</t>
  </si>
  <si>
    <t>Practice Yourself</t>
  </si>
  <si>
    <t>Terms</t>
  </si>
  <si>
    <t>Rate</t>
  </si>
  <si>
    <t>Real Interest Rate</t>
  </si>
  <si>
    <t>Inflation Rate</t>
  </si>
  <si>
    <t>Nominal Interest Rate:</t>
  </si>
  <si>
    <t>Insert Real Interest Rate</t>
  </si>
  <si>
    <t>Insert Inflation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</si>
</sst>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3"/>
      <color rgb="FF7F7F7F"/>
      <name val="Calibri"/>
      <family val="2"/>
      <scheme val="minor"/>
    </font>
    <font>
      <b/>
      <i/>
      <sz val="12"/>
      <color rgb="FF7F7F7F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1" fillId="3" borderId="2" applyNumberFormat="0" applyAlignment="0" applyProtection="0"/>
    <xf numFmtId="0" fontId="17" fillId="0" borderId="0" applyNumberFormat="0" applyFill="0" applyBorder="0" applyAlignment="0" applyProtection="0"/>
    <xf numFmtId="0" fontId="1" fillId="6" borderId="0" applyNumberFormat="0" applyBorder="0" applyAlignment="0" applyProtection="0"/>
  </cellStyleXfs>
  <cellXfs count="42">
    <xf numFmtId="0" fontId="0" fillId="0" borderId="0" xfId="0"/>
    <xf numFmtId="0" fontId="6" fillId="0" borderId="0" xfId="0" applyFont="1"/>
    <xf numFmtId="0" fontId="3" fillId="0" borderId="0" xfId="2"/>
    <xf numFmtId="0" fontId="8" fillId="0" borderId="0" xfId="2" applyFont="1"/>
    <xf numFmtId="0" fontId="4" fillId="0" borderId="1" xfId="0" applyFont="1" applyBorder="1"/>
    <xf numFmtId="10" fontId="4" fillId="0" borderId="1" xfId="0" applyNumberFormat="1" applyFont="1" applyBorder="1"/>
    <xf numFmtId="9" fontId="4" fillId="0" borderId="1" xfId="1" applyFont="1" applyBorder="1"/>
    <xf numFmtId="0" fontId="5" fillId="2" borderId="0" xfId="0" applyFont="1" applyFill="1"/>
    <xf numFmtId="0" fontId="0" fillId="2" borderId="0" xfId="0" applyFill="1"/>
    <xf numFmtId="9" fontId="0" fillId="0" borderId="0" xfId="1" quotePrefix="1" applyFont="1" applyAlignment="1">
      <alignment horizontal="left" indent="2"/>
    </xf>
    <xf numFmtId="0" fontId="3" fillId="0" borderId="0" xfId="2" applyAlignment="1">
      <alignment horizontal="left" indent="2"/>
    </xf>
    <xf numFmtId="0" fontId="10" fillId="0" borderId="0" xfId="0" applyFont="1"/>
    <xf numFmtId="9" fontId="0" fillId="0" borderId="1" xfId="1" applyFont="1" applyBorder="1"/>
    <xf numFmtId="0" fontId="0" fillId="0" borderId="1" xfId="0" applyBorder="1"/>
    <xf numFmtId="0" fontId="4" fillId="0" borderId="1" xfId="0" quotePrefix="1" applyFont="1" applyBorder="1"/>
    <xf numFmtId="0" fontId="0" fillId="0" borderId="0" xfId="0" applyAlignment="1">
      <alignment wrapText="1"/>
    </xf>
    <xf numFmtId="9" fontId="0" fillId="0" borderId="4" xfId="0" applyNumberForma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14" fillId="0" borderId="3" xfId="2" applyFont="1" applyBorder="1"/>
    <xf numFmtId="0" fontId="15" fillId="0" borderId="3" xfId="2" applyFont="1" applyBorder="1"/>
    <xf numFmtId="164" fontId="12" fillId="4" borderId="7" xfId="1" applyNumberFormat="1" applyFont="1" applyFill="1" applyBorder="1"/>
    <xf numFmtId="0" fontId="11" fillId="3" borderId="6" xfId="3" applyBorder="1" applyAlignment="1">
      <alignment horizontal="right"/>
    </xf>
    <xf numFmtId="164" fontId="11" fillId="3" borderId="6" xfId="1" applyNumberFormat="1" applyFont="1" applyFill="1" applyBorder="1" applyAlignment="1">
      <alignment horizontal="right"/>
    </xf>
    <xf numFmtId="0" fontId="13" fillId="5" borderId="3" xfId="0" applyFont="1" applyFill="1" applyBorder="1" applyAlignment="1">
      <alignment horizontal="center" vertical="center"/>
    </xf>
    <xf numFmtId="9" fontId="11" fillId="3" borderId="6" xfId="1" applyNumberFormat="1" applyFont="1" applyFill="1" applyBorder="1" applyAlignment="1">
      <alignment horizontal="right"/>
    </xf>
    <xf numFmtId="0" fontId="17" fillId="0" borderId="0" xfId="4"/>
    <xf numFmtId="0" fontId="6" fillId="6" borderId="3" xfId="5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0" fontId="0" fillId="0" borderId="0" xfId="0" applyNumberFormat="1"/>
    <xf numFmtId="0" fontId="6" fillId="8" borderId="3" xfId="5" applyFont="1" applyFill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0" fontId="6" fillId="7" borderId="3" xfId="5" applyFont="1" applyFill="1" applyBorder="1" applyAlignment="1">
      <alignment horizontal="center" vertical="center"/>
    </xf>
    <xf numFmtId="0" fontId="7" fillId="0" borderId="0" xfId="0" applyFont="1" applyAlignment="1"/>
    <xf numFmtId="0" fontId="16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/>
    </xf>
    <xf numFmtId="0" fontId="3" fillId="0" borderId="0" xfId="2" applyAlignment="1">
      <alignment horizontal="center"/>
    </xf>
    <xf numFmtId="0" fontId="18" fillId="8" borderId="0" xfId="0" applyFont="1" applyFill="1" applyAlignment="1">
      <alignment horizontal="center" vertical="center"/>
    </xf>
  </cellXfs>
  <cellStyles count="6">
    <cellStyle name="40% - Accent2" xfId="5" builtinId="35"/>
    <cellStyle name="Explanatory Text" xfId="2" builtinId="53"/>
    <cellStyle name="Hyperlink" xfId="4" builtinId="8"/>
    <cellStyle name="Input" xfId="3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demy.com/nominal-interest-rate-formula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2"/>
  <sheetViews>
    <sheetView showGridLines="0" tabSelected="1" zoomScaleNormal="100" workbookViewId="0">
      <selection activeCell="C25" sqref="C25"/>
    </sheetView>
  </sheetViews>
  <sheetFormatPr defaultRowHeight="15" x14ac:dyDescent="0.25"/>
  <cols>
    <col min="1" max="1" width="2.7109375" customWidth="1"/>
    <col min="2" max="2" width="4.42578125" customWidth="1"/>
    <col min="3" max="3" width="44.42578125" bestFit="1" customWidth="1"/>
  </cols>
  <sheetData>
    <row r="1" spans="2:10" ht="30" customHeight="1" x14ac:dyDescent="0.35">
      <c r="B1" s="36" t="s">
        <v>0</v>
      </c>
      <c r="C1" s="36"/>
      <c r="D1" s="36"/>
      <c r="E1" s="36"/>
      <c r="F1" s="36"/>
      <c r="G1" s="36"/>
      <c r="H1" s="36"/>
      <c r="I1" s="36"/>
      <c r="J1" s="36"/>
    </row>
    <row r="3" spans="2:10" ht="17.25" x14ac:dyDescent="0.3">
      <c r="B3" s="7" t="s">
        <v>1</v>
      </c>
      <c r="C3" s="7" t="s">
        <v>2</v>
      </c>
      <c r="D3" s="8"/>
      <c r="E3" s="8"/>
      <c r="F3" s="8"/>
      <c r="G3" s="8"/>
      <c r="H3" s="8"/>
    </row>
    <row r="5" spans="2:10" ht="15.75" x14ac:dyDescent="0.25">
      <c r="C5" s="1" t="s">
        <v>3</v>
      </c>
    </row>
    <row r="6" spans="2:10" x14ac:dyDescent="0.25">
      <c r="C6" s="3" t="s">
        <v>7</v>
      </c>
    </row>
    <row r="8" spans="2:10" x14ac:dyDescent="0.25">
      <c r="C8" s="4" t="s">
        <v>6</v>
      </c>
      <c r="D8" s="5">
        <v>0.26823999999999998</v>
      </c>
      <c r="E8" s="10" t="s">
        <v>12</v>
      </c>
    </row>
    <row r="9" spans="2:10" x14ac:dyDescent="0.25">
      <c r="C9" s="4" t="s">
        <v>8</v>
      </c>
      <c r="D9" s="4">
        <v>12</v>
      </c>
      <c r="E9" s="10" t="s">
        <v>11</v>
      </c>
    </row>
    <row r="10" spans="2:10" x14ac:dyDescent="0.25">
      <c r="C10" s="4" t="s">
        <v>9</v>
      </c>
      <c r="D10" s="6">
        <f>NOMINAL(effect_rate, npery)</f>
        <v>0.23999855669873771</v>
      </c>
      <c r="E10" s="9" t="s">
        <v>10</v>
      </c>
    </row>
    <row r="12" spans="2:10" ht="17.25" x14ac:dyDescent="0.3">
      <c r="B12" s="7" t="s">
        <v>4</v>
      </c>
      <c r="C12" s="7" t="s">
        <v>5</v>
      </c>
      <c r="D12" s="8"/>
      <c r="E12" s="8"/>
      <c r="F12" s="8"/>
      <c r="G12" s="8"/>
      <c r="H12" s="8"/>
    </row>
    <row r="14" spans="2:10" x14ac:dyDescent="0.25">
      <c r="C14" s="4" t="s">
        <v>18</v>
      </c>
      <c r="D14" s="13"/>
    </row>
    <row r="15" spans="2:10" x14ac:dyDescent="0.25">
      <c r="C15" s="14" t="s">
        <v>13</v>
      </c>
      <c r="D15" s="12">
        <f>npery*((1+effect_rate)^(1/npery)-1)</f>
        <v>0.23999855669873771</v>
      </c>
      <c r="E15" s="9" t="s">
        <v>14</v>
      </c>
    </row>
    <row r="17" spans="2:3" x14ac:dyDescent="0.25">
      <c r="C17" s="11" t="s">
        <v>15</v>
      </c>
    </row>
    <row r="18" spans="2:3" x14ac:dyDescent="0.25">
      <c r="C18" s="2" t="s">
        <v>16</v>
      </c>
    </row>
    <row r="19" spans="2:3" x14ac:dyDescent="0.25">
      <c r="C19" s="2" t="s">
        <v>17</v>
      </c>
    </row>
    <row r="21" spans="2:3" x14ac:dyDescent="0.25">
      <c r="B21" t="s">
        <v>42</v>
      </c>
    </row>
    <row r="22" spans="2:3" x14ac:dyDescent="0.25">
      <c r="B22" s="27" t="s">
        <v>41</v>
      </c>
    </row>
  </sheetData>
  <mergeCells count="1">
    <mergeCell ref="B1:J1"/>
  </mergeCells>
  <hyperlinks>
    <hyperlink ref="B22" r:id="rId1" xr:uid="{A6AC7A51-197A-4C85-BAFF-6D9B463CE8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89F52-F2CC-4F01-B841-30B66A6D0847}">
  <dimension ref="B2:J19"/>
  <sheetViews>
    <sheetView showGridLines="0" zoomScaleNormal="100" workbookViewId="0">
      <selection activeCell="D36" sqref="D36"/>
    </sheetView>
  </sheetViews>
  <sheetFormatPr defaultRowHeight="15" x14ac:dyDescent="0.25"/>
  <cols>
    <col min="1" max="1" width="2.28515625" customWidth="1"/>
    <col min="2" max="2" width="15.140625" bestFit="1" customWidth="1"/>
    <col min="3" max="8" width="14.42578125" customWidth="1"/>
  </cols>
  <sheetData>
    <row r="2" spans="2:10" ht="21" x14ac:dyDescent="0.35">
      <c r="B2" s="36" t="s">
        <v>39</v>
      </c>
      <c r="C2" s="36"/>
      <c r="D2" s="36"/>
      <c r="E2" s="36"/>
      <c r="F2" s="36"/>
      <c r="G2" s="36"/>
      <c r="H2" s="36"/>
      <c r="I2" s="36"/>
      <c r="J2" s="36"/>
    </row>
    <row r="4" spans="2:10" ht="17.25" x14ac:dyDescent="0.25">
      <c r="B4" s="38" t="s">
        <v>29</v>
      </c>
      <c r="C4" s="37" t="s">
        <v>19</v>
      </c>
      <c r="D4" s="37"/>
      <c r="E4" s="37"/>
      <c r="F4" s="37"/>
      <c r="G4" s="37"/>
      <c r="H4" s="37"/>
    </row>
    <row r="5" spans="2:10" x14ac:dyDescent="0.25">
      <c r="B5" s="37"/>
      <c r="C5" s="25" t="s">
        <v>20</v>
      </c>
      <c r="D5" s="25" t="s">
        <v>21</v>
      </c>
      <c r="E5" s="25" t="s">
        <v>22</v>
      </c>
      <c r="F5" s="25" t="s">
        <v>28</v>
      </c>
      <c r="G5" s="25" t="s">
        <v>26</v>
      </c>
      <c r="H5" s="25" t="s">
        <v>27</v>
      </c>
    </row>
    <row r="6" spans="2:10" x14ac:dyDescent="0.25">
      <c r="B6" s="18">
        <v>0.01</v>
      </c>
      <c r="C6" s="19">
        <f t="shared" ref="C6:H19" si="0">EFFECT($B6,VLOOKUP(C$5,interest_compounded,3,FALSE))</f>
        <v>1.0000000000000009E-2</v>
      </c>
      <c r="D6" s="19">
        <f t="shared" si="0"/>
        <v>1.0024999999999729E-2</v>
      </c>
      <c r="E6" s="19">
        <f t="shared" si="0"/>
        <v>1.0037562539062295E-2</v>
      </c>
      <c r="F6" s="19">
        <f t="shared" si="0"/>
        <v>1.0045960887180572E-2</v>
      </c>
      <c r="G6" s="19">
        <f t="shared" si="0"/>
        <v>1.0049196007044348E-2</v>
      </c>
      <c r="H6" s="19">
        <f t="shared" si="0"/>
        <v>1.0050028723672E-2</v>
      </c>
    </row>
    <row r="7" spans="2:10" x14ac:dyDescent="0.25">
      <c r="B7" s="16">
        <v>0.02</v>
      </c>
      <c r="C7" s="17">
        <f t="shared" si="0"/>
        <v>2.0000000000000018E-2</v>
      </c>
      <c r="D7" s="17">
        <f t="shared" si="0"/>
        <v>2.0100000000000007E-2</v>
      </c>
      <c r="E7" s="17">
        <f t="shared" si="0"/>
        <v>2.0150500624999346E-2</v>
      </c>
      <c r="F7" s="17">
        <f t="shared" si="0"/>
        <v>2.0184355681502009E-2</v>
      </c>
      <c r="G7" s="17">
        <f t="shared" si="0"/>
        <v>2.0197417188820177E-2</v>
      </c>
      <c r="H7" s="17">
        <f t="shared" si="0"/>
        <v>2.0200781032909898E-2</v>
      </c>
    </row>
    <row r="8" spans="2:10" x14ac:dyDescent="0.25">
      <c r="B8" s="16">
        <v>0.03</v>
      </c>
      <c r="C8" s="17">
        <f t="shared" si="0"/>
        <v>3.0000000000000027E-2</v>
      </c>
      <c r="D8" s="17">
        <f t="shared" si="0"/>
        <v>3.0224999999999724E-2</v>
      </c>
      <c r="E8" s="17">
        <f t="shared" si="0"/>
        <v>3.0339190664062876E-2</v>
      </c>
      <c r="F8" s="17">
        <f t="shared" si="0"/>
        <v>3.0415956913506736E-2</v>
      </c>
      <c r="G8" s="17">
        <f t="shared" si="0"/>
        <v>3.0445620025348452E-2</v>
      </c>
      <c r="H8" s="17">
        <f t="shared" si="0"/>
        <v>3.0453263600558333E-2</v>
      </c>
    </row>
    <row r="9" spans="2:10" x14ac:dyDescent="0.25">
      <c r="B9" s="16">
        <v>0.04</v>
      </c>
      <c r="C9" s="17">
        <f t="shared" si="0"/>
        <v>4.0000000000000036E-2</v>
      </c>
      <c r="D9" s="17">
        <f t="shared" si="0"/>
        <v>4.0399999999999991E-2</v>
      </c>
      <c r="E9" s="17">
        <f t="shared" si="0"/>
        <v>4.0604010000000024E-2</v>
      </c>
      <c r="F9" s="17">
        <f t="shared" si="0"/>
        <v>4.0741542919790819E-2</v>
      </c>
      <c r="G9" s="17">
        <f t="shared" si="0"/>
        <v>4.0794770048783402E-2</v>
      </c>
      <c r="H9" s="17">
        <f t="shared" si="0"/>
        <v>4.080849313239665E-2</v>
      </c>
    </row>
    <row r="10" spans="2:10" x14ac:dyDescent="0.25">
      <c r="B10" s="16">
        <v>0.05</v>
      </c>
      <c r="C10" s="17">
        <f t="shared" si="0"/>
        <v>5.0000000000000044E-2</v>
      </c>
      <c r="D10" s="17">
        <f t="shared" si="0"/>
        <v>5.062499999999992E-2</v>
      </c>
      <c r="E10" s="17">
        <f t="shared" si="0"/>
        <v>5.0945336914062445E-2</v>
      </c>
      <c r="F10" s="17">
        <f t="shared" si="0"/>
        <v>5.116189788173342E-2</v>
      </c>
      <c r="G10" s="17">
        <f t="shared" si="0"/>
        <v>5.12458419271975E-2</v>
      </c>
      <c r="H10" s="17">
        <f t="shared" si="0"/>
        <v>5.1267496467422902E-2</v>
      </c>
    </row>
    <row r="11" spans="2:10" x14ac:dyDescent="0.25">
      <c r="B11" s="16">
        <v>0.1</v>
      </c>
      <c r="C11" s="17">
        <f t="shared" si="0"/>
        <v>0.10000000000000009</v>
      </c>
      <c r="D11" s="17">
        <f t="shared" si="0"/>
        <v>0.10250000000000004</v>
      </c>
      <c r="E11" s="17">
        <f t="shared" si="0"/>
        <v>0.10381289062499977</v>
      </c>
      <c r="F11" s="17">
        <f t="shared" si="0"/>
        <v>0.10471306744129683</v>
      </c>
      <c r="G11" s="17">
        <f t="shared" si="0"/>
        <v>0.10506479277976588</v>
      </c>
      <c r="H11" s="17">
        <f t="shared" si="0"/>
        <v>0.10515578161622718</v>
      </c>
    </row>
    <row r="12" spans="2:10" x14ac:dyDescent="0.25">
      <c r="B12" s="16">
        <v>0.15</v>
      </c>
      <c r="C12" s="17">
        <f t="shared" si="0"/>
        <v>0.14999999999999991</v>
      </c>
      <c r="D12" s="17">
        <f t="shared" si="0"/>
        <v>0.1556249999999999</v>
      </c>
      <c r="E12" s="17">
        <f t="shared" si="0"/>
        <v>0.15865041503906308</v>
      </c>
      <c r="F12" s="17">
        <f t="shared" si="0"/>
        <v>0.16075451772299854</v>
      </c>
      <c r="G12" s="17">
        <f t="shared" si="0"/>
        <v>0.16158339378057973</v>
      </c>
      <c r="H12" s="17">
        <f t="shared" si="0"/>
        <v>0.16179844312826397</v>
      </c>
    </row>
    <row r="13" spans="2:10" x14ac:dyDescent="0.25">
      <c r="B13" s="16">
        <v>0.2</v>
      </c>
      <c r="C13" s="17">
        <f t="shared" si="0"/>
        <v>0.19999999999999996</v>
      </c>
      <c r="D13" s="17">
        <f t="shared" si="0"/>
        <v>0.21000000000000019</v>
      </c>
      <c r="E13" s="17">
        <f t="shared" si="0"/>
        <v>0.21550625000000001</v>
      </c>
      <c r="F13" s="17">
        <f t="shared" si="0"/>
        <v>0.21939108490523185</v>
      </c>
      <c r="G13" s="17">
        <f t="shared" si="0"/>
        <v>0.22093427881138972</v>
      </c>
      <c r="H13" s="17">
        <f t="shared" si="0"/>
        <v>0.22133585825175062</v>
      </c>
    </row>
    <row r="14" spans="2:10" x14ac:dyDescent="0.25">
      <c r="B14" s="16">
        <v>0.25</v>
      </c>
      <c r="C14" s="17">
        <f t="shared" si="0"/>
        <v>0.25</v>
      </c>
      <c r="D14" s="17">
        <f t="shared" si="0"/>
        <v>0.265625</v>
      </c>
      <c r="E14" s="17">
        <f t="shared" si="0"/>
        <v>0.2744293212890625</v>
      </c>
      <c r="F14" s="17">
        <f t="shared" si="0"/>
        <v>0.28073156065712124</v>
      </c>
      <c r="G14" s="17">
        <f t="shared" si="0"/>
        <v>0.28325646149231454</v>
      </c>
      <c r="H14" s="17">
        <f t="shared" si="0"/>
        <v>0.28391553787870594</v>
      </c>
    </row>
    <row r="15" spans="2:10" x14ac:dyDescent="0.25">
      <c r="B15" s="16">
        <v>0.3</v>
      </c>
      <c r="C15" s="17">
        <f t="shared" si="0"/>
        <v>0.30000000000000004</v>
      </c>
      <c r="D15" s="17">
        <f t="shared" si="0"/>
        <v>0.32249999999999979</v>
      </c>
      <c r="E15" s="17">
        <f t="shared" si="0"/>
        <v>0.33546914062499988</v>
      </c>
      <c r="F15" s="17">
        <f t="shared" si="0"/>
        <v>0.34488882424629752</v>
      </c>
      <c r="G15" s="17">
        <f t="shared" si="0"/>
        <v>0.34869563549344162</v>
      </c>
      <c r="H15" s="17">
        <f t="shared" si="0"/>
        <v>0.34969248800768127</v>
      </c>
    </row>
    <row r="16" spans="2:10" x14ac:dyDescent="0.25">
      <c r="B16" s="16">
        <v>0.35</v>
      </c>
      <c r="C16" s="17">
        <f t="shared" si="0"/>
        <v>0.35000000000000009</v>
      </c>
      <c r="D16" s="17">
        <f t="shared" si="0"/>
        <v>0.38062500000000021</v>
      </c>
      <c r="E16" s="17">
        <f t="shared" si="0"/>
        <v>0.3986758056640618</v>
      </c>
      <c r="F16" s="17">
        <f t="shared" si="0"/>
        <v>0.41197997849136914</v>
      </c>
      <c r="G16" s="17">
        <f t="shared" si="0"/>
        <v>0.41740448867498658</v>
      </c>
      <c r="H16" s="17">
        <f t="shared" si="0"/>
        <v>0.41882958946913074</v>
      </c>
    </row>
    <row r="17" spans="2:8" x14ac:dyDescent="0.25">
      <c r="B17" s="16">
        <v>0.4</v>
      </c>
      <c r="C17" s="17">
        <f t="shared" si="0"/>
        <v>0.39999999999999991</v>
      </c>
      <c r="D17" s="17">
        <f t="shared" si="0"/>
        <v>0.43999999999999995</v>
      </c>
      <c r="E17" s="17">
        <f t="shared" si="0"/>
        <v>0.4641000000000004</v>
      </c>
      <c r="F17" s="17">
        <f t="shared" si="0"/>
        <v>0.48212648965463845</v>
      </c>
      <c r="G17" s="17">
        <f t="shared" si="0"/>
        <v>0.48954303167839397</v>
      </c>
      <c r="H17" s="17">
        <f t="shared" si="0"/>
        <v>0.49149799683290096</v>
      </c>
    </row>
    <row r="18" spans="2:8" x14ac:dyDescent="0.25">
      <c r="B18" s="16">
        <v>0.45</v>
      </c>
      <c r="C18" s="17">
        <f t="shared" si="0"/>
        <v>0.44999999999999996</v>
      </c>
      <c r="D18" s="17">
        <f t="shared" si="0"/>
        <v>0.50062500000000032</v>
      </c>
      <c r="E18" s="17">
        <f t="shared" si="0"/>
        <v>0.53179299316406281</v>
      </c>
      <c r="F18" s="17">
        <f t="shared" si="0"/>
        <v>0.5554543313724758</v>
      </c>
      <c r="G18" s="17">
        <f t="shared" si="0"/>
        <v>0.56527894161862324</v>
      </c>
      <c r="H18" s="17">
        <f t="shared" si="0"/>
        <v>0.56787755746365631</v>
      </c>
    </row>
    <row r="19" spans="2:8" x14ac:dyDescent="0.25">
      <c r="B19" s="16">
        <v>0.5</v>
      </c>
      <c r="C19" s="17">
        <f t="shared" si="0"/>
        <v>0.5</v>
      </c>
      <c r="D19" s="17">
        <f t="shared" si="0"/>
        <v>0.5625</v>
      </c>
      <c r="E19" s="17">
        <f t="shared" si="0"/>
        <v>0.601806640625</v>
      </c>
      <c r="F19" s="17">
        <f t="shared" si="0"/>
        <v>0.63209413272292592</v>
      </c>
      <c r="G19" s="17">
        <f t="shared" si="0"/>
        <v>0.64478792155608966</v>
      </c>
      <c r="H19" s="17">
        <f t="shared" si="0"/>
        <v>0.64815725173913452</v>
      </c>
    </row>
  </sheetData>
  <mergeCells count="3">
    <mergeCell ref="C4:H4"/>
    <mergeCell ref="B4:B5"/>
    <mergeCell ref="B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7DC26-BF30-473B-A739-8FC664ADCBB7}">
  <dimension ref="B2:F8"/>
  <sheetViews>
    <sheetView showGridLines="0" workbookViewId="0">
      <selection activeCell="C8" sqref="C8"/>
    </sheetView>
  </sheetViews>
  <sheetFormatPr defaultRowHeight="20.100000000000001" customHeight="1" x14ac:dyDescent="0.25"/>
  <cols>
    <col min="1" max="1" width="3.5703125" customWidth="1"/>
    <col min="2" max="3" width="32" customWidth="1"/>
    <col min="4" max="4" width="26.5703125" customWidth="1"/>
    <col min="5" max="5" width="25.28515625" customWidth="1"/>
    <col min="6" max="6" width="16.28515625" customWidth="1"/>
  </cols>
  <sheetData>
    <row r="2" spans="2:6" ht="20.100000000000001" customHeight="1" x14ac:dyDescent="0.25">
      <c r="B2" s="39" t="s">
        <v>43</v>
      </c>
      <c r="C2" s="39"/>
      <c r="E2" s="39" t="s">
        <v>44</v>
      </c>
      <c r="F2" s="39"/>
    </row>
    <row r="4" spans="2:6" ht="20.100000000000001" customHeight="1" x14ac:dyDescent="0.25">
      <c r="B4" s="28" t="s">
        <v>45</v>
      </c>
      <c r="C4" s="28" t="s">
        <v>46</v>
      </c>
      <c r="E4" s="28" t="s">
        <v>45</v>
      </c>
      <c r="F4" s="28" t="s">
        <v>46</v>
      </c>
    </row>
    <row r="5" spans="2:6" ht="20.100000000000001" customHeight="1" x14ac:dyDescent="0.25">
      <c r="B5" s="29" t="s">
        <v>47</v>
      </c>
      <c r="C5" s="30">
        <v>0.1</v>
      </c>
      <c r="E5" s="29" t="s">
        <v>47</v>
      </c>
      <c r="F5" s="30">
        <v>0.1</v>
      </c>
    </row>
    <row r="6" spans="2:6" ht="20.100000000000001" customHeight="1" x14ac:dyDescent="0.25">
      <c r="B6" s="29" t="s">
        <v>48</v>
      </c>
      <c r="C6" s="31">
        <v>3.5000000000000003E-2</v>
      </c>
      <c r="E6" s="29" t="s">
        <v>48</v>
      </c>
      <c r="F6" s="31">
        <v>3.5000000000000003E-2</v>
      </c>
    </row>
    <row r="7" spans="2:6" ht="20.100000000000001" customHeight="1" x14ac:dyDescent="0.25">
      <c r="C7" s="32"/>
      <c r="F7" s="32"/>
    </row>
    <row r="8" spans="2:6" ht="20.100000000000001" customHeight="1" x14ac:dyDescent="0.25">
      <c r="B8" s="33" t="s">
        <v>49</v>
      </c>
      <c r="C8" s="31">
        <f>C5+C6</f>
        <v>0.13500000000000001</v>
      </c>
      <c r="E8" s="33" t="s">
        <v>49</v>
      </c>
      <c r="F8" s="31"/>
    </row>
  </sheetData>
  <mergeCells count="2">
    <mergeCell ref="B2:C2"/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8FBA5-5B8A-4E4F-A891-5D3C46EA4030}">
  <dimension ref="B1:J14"/>
  <sheetViews>
    <sheetView showGridLines="0" zoomScale="90" zoomScaleNormal="90" workbookViewId="0">
      <selection activeCell="B1" sqref="B1:J1"/>
    </sheetView>
  </sheetViews>
  <sheetFormatPr defaultRowHeight="15" x14ac:dyDescent="0.25"/>
  <cols>
    <col min="1" max="1" width="2.5703125" customWidth="1"/>
    <col min="2" max="2" width="37.28515625" bestFit="1" customWidth="1"/>
    <col min="3" max="3" width="18.140625" customWidth="1"/>
    <col min="4" max="4" width="5.140625" customWidth="1"/>
    <col min="5" max="5" width="33.42578125" bestFit="1" customWidth="1"/>
    <col min="6" max="6" width="14.7109375" customWidth="1"/>
  </cols>
  <sheetData>
    <row r="1" spans="2:10" ht="21" x14ac:dyDescent="0.35">
      <c r="B1" s="36" t="s">
        <v>38</v>
      </c>
      <c r="C1" s="36"/>
      <c r="D1" s="36"/>
      <c r="E1" s="36"/>
      <c r="F1" s="36"/>
      <c r="G1" s="36"/>
      <c r="H1" s="36"/>
      <c r="I1" s="36"/>
      <c r="J1" s="36"/>
    </row>
    <row r="3" spans="2:10" x14ac:dyDescent="0.25">
      <c r="B3" s="40" t="s">
        <v>36</v>
      </c>
      <c r="C3" s="40"/>
      <c r="E3" s="40" t="s">
        <v>37</v>
      </c>
      <c r="F3" s="40"/>
    </row>
    <row r="4" spans="2:10" ht="17.25" x14ac:dyDescent="0.3">
      <c r="B4" s="21" t="s">
        <v>35</v>
      </c>
      <c r="C4" s="24">
        <v>0.64815699999999998</v>
      </c>
      <c r="E4" s="20" t="s">
        <v>34</v>
      </c>
      <c r="F4" s="22">
        <f>NOMINAL($C$4,VLOOKUP($C$5,interest_compounded,3,FALSE))</f>
        <v>0.49999984705101697</v>
      </c>
    </row>
    <row r="5" spans="2:10" ht="15.75" x14ac:dyDescent="0.25">
      <c r="B5" s="21" t="s">
        <v>33</v>
      </c>
      <c r="C5" s="23" t="s">
        <v>27</v>
      </c>
    </row>
    <row r="7" spans="2:10" ht="31.5" customHeight="1" x14ac:dyDescent="0.25"/>
    <row r="8" spans="2:10" ht="22.5" customHeight="1" x14ac:dyDescent="0.25"/>
    <row r="10" spans="2:10" ht="21" x14ac:dyDescent="0.35">
      <c r="B10" s="36" t="s">
        <v>40</v>
      </c>
      <c r="C10" s="36"/>
      <c r="D10" s="36"/>
      <c r="E10" s="36"/>
      <c r="F10" s="36"/>
      <c r="G10" s="36"/>
      <c r="H10" s="36"/>
      <c r="I10" s="36"/>
      <c r="J10" s="36"/>
    </row>
    <row r="12" spans="2:10" x14ac:dyDescent="0.25">
      <c r="B12" s="40" t="s">
        <v>36</v>
      </c>
      <c r="C12" s="40"/>
      <c r="E12" s="40" t="s">
        <v>37</v>
      </c>
      <c r="F12" s="40"/>
    </row>
    <row r="13" spans="2:10" ht="17.25" x14ac:dyDescent="0.3">
      <c r="B13" s="21" t="s">
        <v>34</v>
      </c>
      <c r="C13" s="26">
        <v>0.5</v>
      </c>
      <c r="E13" s="20" t="s">
        <v>35</v>
      </c>
      <c r="F13" s="22">
        <f>EFFECT($C$13,VLOOKUP($C$14,interest_compounded,3,FALSE))</f>
        <v>0.64815725173913452</v>
      </c>
    </row>
    <row r="14" spans="2:10" ht="15.75" x14ac:dyDescent="0.25">
      <c r="B14" s="21" t="s">
        <v>33</v>
      </c>
      <c r="C14" s="23" t="s">
        <v>27</v>
      </c>
    </row>
  </sheetData>
  <mergeCells count="6">
    <mergeCell ref="B3:C3"/>
    <mergeCell ref="E3:F3"/>
    <mergeCell ref="B1:J1"/>
    <mergeCell ref="B10:J10"/>
    <mergeCell ref="B12:C12"/>
    <mergeCell ref="E12:F12"/>
  </mergeCells>
  <dataValidations count="1">
    <dataValidation type="list" allowBlank="1" showInputMessage="1" showErrorMessage="1" sqref="C5 C14" xr:uid="{08FD44CE-F04B-40AE-91AB-C4BCF156C10B}">
      <formula1>frequency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BB833-CB4E-4829-99F0-F9D8F3EC543F}">
  <dimension ref="B2:C7"/>
  <sheetViews>
    <sheetView showGridLines="0" workbookViewId="0">
      <selection activeCell="I22" sqref="I22"/>
    </sheetView>
  </sheetViews>
  <sheetFormatPr defaultRowHeight="20.100000000000001" customHeight="1" x14ac:dyDescent="0.25"/>
  <cols>
    <col min="1" max="1" width="3.5703125" customWidth="1"/>
    <col min="2" max="2" width="27" customWidth="1"/>
    <col min="3" max="3" width="25.42578125" customWidth="1"/>
    <col min="4" max="4" width="26.5703125" customWidth="1"/>
    <col min="5" max="5" width="25.28515625" customWidth="1"/>
    <col min="6" max="6" width="16.28515625" customWidth="1"/>
  </cols>
  <sheetData>
    <row r="2" spans="2:3" ht="20.100000000000001" customHeight="1" x14ac:dyDescent="0.25">
      <c r="B2" s="41" t="s">
        <v>38</v>
      </c>
      <c r="C2" s="41"/>
    </row>
    <row r="4" spans="2:3" ht="20.100000000000001" customHeight="1" x14ac:dyDescent="0.25">
      <c r="B4" s="28" t="s">
        <v>50</v>
      </c>
      <c r="C4" s="28" t="s">
        <v>51</v>
      </c>
    </row>
    <row r="5" spans="2:3" ht="20.100000000000001" customHeight="1" x14ac:dyDescent="0.25">
      <c r="B5" s="34">
        <v>0.12</v>
      </c>
      <c r="C5" s="30">
        <v>0.02</v>
      </c>
    </row>
    <row r="6" spans="2:3" ht="20.100000000000001" customHeight="1" x14ac:dyDescent="0.25">
      <c r="C6" s="32"/>
    </row>
    <row r="7" spans="2:3" ht="20.100000000000001" customHeight="1" x14ac:dyDescent="0.25">
      <c r="B7" s="35" t="s">
        <v>49</v>
      </c>
      <c r="C7" s="31">
        <f>B5+C5</f>
        <v>0.13999999999999999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A36A-3F33-441F-87B9-6AFAAF677659}">
  <dimension ref="A1:C10"/>
  <sheetViews>
    <sheetView workbookViewId="0">
      <selection activeCell="A2" sqref="A2:A10"/>
    </sheetView>
  </sheetViews>
  <sheetFormatPr defaultRowHeight="15" x14ac:dyDescent="0.25"/>
  <cols>
    <col min="1" max="1" width="20.7109375" bestFit="1" customWidth="1"/>
    <col min="2" max="2" width="32.140625" bestFit="1" customWidth="1"/>
    <col min="3" max="3" width="20.5703125" bestFit="1" customWidth="1"/>
  </cols>
  <sheetData>
    <row r="1" spans="1:3" ht="30" x14ac:dyDescent="0.25">
      <c r="A1" t="s">
        <v>30</v>
      </c>
      <c r="B1" s="15" t="s">
        <v>31</v>
      </c>
      <c r="C1" s="15" t="s">
        <v>32</v>
      </c>
    </row>
    <row r="2" spans="1:3" x14ac:dyDescent="0.25">
      <c r="A2" t="s">
        <v>27</v>
      </c>
      <c r="B2">
        <v>365</v>
      </c>
      <c r="C2">
        <v>365</v>
      </c>
    </row>
    <row r="3" spans="1:3" x14ac:dyDescent="0.25">
      <c r="A3" t="s">
        <v>26</v>
      </c>
      <c r="B3">
        <v>7</v>
      </c>
      <c r="C3">
        <v>52</v>
      </c>
    </row>
    <row r="4" spans="1:3" x14ac:dyDescent="0.25">
      <c r="A4" t="s">
        <v>25</v>
      </c>
      <c r="B4">
        <v>14</v>
      </c>
      <c r="C4">
        <v>26</v>
      </c>
    </row>
    <row r="5" spans="1:3" x14ac:dyDescent="0.25">
      <c r="A5" t="s">
        <v>24</v>
      </c>
      <c r="B5">
        <v>15</v>
      </c>
      <c r="C5">
        <v>24</v>
      </c>
    </row>
    <row r="6" spans="1:3" x14ac:dyDescent="0.25">
      <c r="A6" t="s">
        <v>28</v>
      </c>
      <c r="B6">
        <v>1</v>
      </c>
      <c r="C6">
        <v>12</v>
      </c>
    </row>
    <row r="7" spans="1:3" x14ac:dyDescent="0.25">
      <c r="A7" t="s">
        <v>23</v>
      </c>
      <c r="B7">
        <v>2</v>
      </c>
      <c r="C7">
        <v>6</v>
      </c>
    </row>
    <row r="8" spans="1:3" x14ac:dyDescent="0.25">
      <c r="A8" t="s">
        <v>22</v>
      </c>
      <c r="B8">
        <v>3</v>
      </c>
      <c r="C8">
        <v>4</v>
      </c>
    </row>
    <row r="9" spans="1:3" x14ac:dyDescent="0.25">
      <c r="A9" t="s">
        <v>21</v>
      </c>
      <c r="B9">
        <v>6</v>
      </c>
      <c r="C9">
        <v>2</v>
      </c>
    </row>
    <row r="10" spans="1:3" x14ac:dyDescent="0.25">
      <c r="A10" t="s">
        <v>20</v>
      </c>
      <c r="B10">
        <v>12</v>
      </c>
      <c r="C1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Nominal Interest Rate</vt:lpstr>
      <vt:lpstr>Compare</vt:lpstr>
      <vt:lpstr>From Real Interest Rate</vt:lpstr>
      <vt:lpstr>Calculator1</vt:lpstr>
      <vt:lpstr>Calculator2</vt:lpstr>
      <vt:lpstr>Tables</vt:lpstr>
      <vt:lpstr>effect_rate</vt:lpstr>
      <vt:lpstr>frequency</vt:lpstr>
      <vt:lpstr>interest_compounded</vt:lpstr>
      <vt:lpstr>npery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2022-09-05T10:15:21Z</dcterms:modified>
</cp:coreProperties>
</file>