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80E25BF-F7D7-408B-BCB4-8A59561A9998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Journal Entry" sheetId="1" r:id="rId1"/>
    <sheet name="General Ledger" sheetId="2" r:id="rId2"/>
    <sheet name="Effective Interest (Discount)" sheetId="4" r:id="rId3"/>
    <sheet name="Effective Interest (Premium)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D15" i="6" s="1"/>
  <c r="G20" i="6"/>
  <c r="C20" i="6"/>
  <c r="G19" i="6"/>
  <c r="C19" i="6"/>
  <c r="G18" i="6"/>
  <c r="C18" i="6"/>
  <c r="G17" i="6"/>
  <c r="C17" i="6"/>
  <c r="G16" i="6"/>
  <c r="C16" i="6"/>
  <c r="G15" i="6"/>
  <c r="C15" i="6"/>
  <c r="C22" i="6" s="1"/>
  <c r="G14" i="6"/>
  <c r="F14" i="6" l="1"/>
  <c r="E15" i="6"/>
  <c r="G15" i="4"/>
  <c r="G16" i="4"/>
  <c r="G17" i="4"/>
  <c r="G18" i="4"/>
  <c r="G19" i="4"/>
  <c r="G20" i="4"/>
  <c r="G14" i="4"/>
  <c r="H14" i="4"/>
  <c r="D15" i="4" s="1"/>
  <c r="C16" i="4"/>
  <c r="C17" i="4"/>
  <c r="C18" i="4"/>
  <c r="C19" i="4"/>
  <c r="C20" i="4"/>
  <c r="C15" i="4"/>
  <c r="G34" i="2"/>
  <c r="G35" i="2" s="1"/>
  <c r="G36" i="2" s="1"/>
  <c r="G37" i="2" s="1"/>
  <c r="G38" i="2" s="1"/>
  <c r="G39" i="2" s="1"/>
  <c r="G28" i="2"/>
  <c r="G29" i="2" s="1"/>
  <c r="G7" i="2"/>
  <c r="G8" i="2" s="1"/>
  <c r="G9" i="2" s="1"/>
  <c r="G10" i="2" s="1"/>
  <c r="G11" i="2" s="1"/>
  <c r="G12" i="2" s="1"/>
  <c r="G18" i="2"/>
  <c r="G19" i="2" s="1"/>
  <c r="G20" i="2" s="1"/>
  <c r="G21" i="2" s="1"/>
  <c r="G22" i="2" s="1"/>
  <c r="G23" i="2" s="1"/>
  <c r="F15" i="6" l="1"/>
  <c r="H15" i="6"/>
  <c r="F14" i="4"/>
  <c r="C22" i="4"/>
  <c r="E15" i="4"/>
  <c r="F15" i="4" s="1"/>
  <c r="H15" i="4" s="1"/>
  <c r="D16" i="4" l="1"/>
  <c r="E16" i="4" s="1"/>
  <c r="F16" i="4" s="1"/>
  <c r="H16" i="4" s="1"/>
  <c r="D17" i="4" l="1"/>
  <c r="E17" i="4" s="1"/>
  <c r="F17" i="4" s="1"/>
  <c r="H17" i="4" s="1"/>
  <c r="D18" i="4" l="1"/>
  <c r="E18" i="4" s="1"/>
  <c r="F18" i="4" s="1"/>
  <c r="H18" i="4" s="1"/>
  <c r="D19" i="4" l="1"/>
  <c r="E19" i="4" s="1"/>
  <c r="F19" i="4" s="1"/>
  <c r="H19" i="4" s="1"/>
  <c r="D20" i="4" l="1"/>
  <c r="E20" i="4" s="1"/>
  <c r="F20" i="4" l="1"/>
  <c r="H20" i="4" s="1"/>
  <c r="E22" i="4"/>
  <c r="D22" i="4"/>
  <c r="D16" i="6" l="1"/>
  <c r="E16" i="6" l="1"/>
  <c r="F16" i="6" l="1"/>
  <c r="H16" i="6"/>
  <c r="D17" i="6"/>
  <c r="E17" i="6" l="1"/>
  <c r="F17" i="6" l="1"/>
  <c r="H17" i="6"/>
  <c r="D18" i="6" l="1"/>
  <c r="E18" i="6" s="1"/>
  <c r="F18" i="6" s="1"/>
  <c r="H18" i="6" l="1"/>
  <c r="D19" i="6" s="1"/>
  <c r="E19" i="6" l="1"/>
  <c r="F19" i="6" s="1"/>
  <c r="H19" i="6" l="1"/>
  <c r="D20" i="6" s="1"/>
  <c r="E20" i="6" l="1"/>
  <c r="F20" i="6" s="1"/>
  <c r="D22" i="6"/>
  <c r="H20" i="6" l="1"/>
  <c r="E22" i="6"/>
</calcChain>
</file>

<file path=xl/sharedStrings.xml><?xml version="1.0" encoding="utf-8"?>
<sst xmlns="http://schemas.openxmlformats.org/spreadsheetml/2006/main" count="107" uniqueCount="41">
  <si>
    <t>Debit</t>
  </si>
  <si>
    <t>Credit</t>
  </si>
  <si>
    <t>Cash</t>
  </si>
  <si>
    <t>Discount on Bonds Payable</t>
  </si>
  <si>
    <t>Bonds Payable</t>
  </si>
  <si>
    <t>Date</t>
  </si>
  <si>
    <t>Account Titles and Explanation</t>
  </si>
  <si>
    <t>General Journal</t>
  </si>
  <si>
    <t>J1</t>
  </si>
  <si>
    <t>Ref.</t>
  </si>
  <si>
    <t>Explanation</t>
  </si>
  <si>
    <t>No. 101</t>
  </si>
  <si>
    <t>No. 251</t>
  </si>
  <si>
    <t>No. 250</t>
  </si>
  <si>
    <t>Interest Expense</t>
  </si>
  <si>
    <t>Face Value:</t>
  </si>
  <si>
    <t>Issue Price:</t>
  </si>
  <si>
    <t>Interest Payment
(Stated Rate x Face Value)</t>
  </si>
  <si>
    <t>Issue Date:</t>
  </si>
  <si>
    <t>Stated Rate:</t>
  </si>
  <si>
    <t>Maturity Period (Years):</t>
  </si>
  <si>
    <t>Payment Frequency:</t>
  </si>
  <si>
    <t>Interest Expense
(Effective Rate x Carrying Value)</t>
  </si>
  <si>
    <t>Amortization of
Discount on Bonds Payable Account</t>
  </si>
  <si>
    <t>Debit Balance
in Discount on Bonds Payable Account</t>
  </si>
  <si>
    <t>Credit Balance in Bonds Payable account</t>
  </si>
  <si>
    <t>No. 401</t>
  </si>
  <si>
    <t>Carrying Value</t>
  </si>
  <si>
    <t>Balance</t>
  </si>
  <si>
    <t>Total:</t>
  </si>
  <si>
    <t>Book Value or Carrying Value of the Bonds</t>
  </si>
  <si>
    <t>Amortization of
Premium on Bonds Payable Account</t>
  </si>
  <si>
    <t>Credit Balance
in Premium on Bonds Payable Account</t>
  </si>
  <si>
    <t>Market Rate/Effective Rate:</t>
  </si>
  <si>
    <t>General Ledger</t>
  </si>
  <si>
    <t>Credit Cash account</t>
  </si>
  <si>
    <t>Debit Interest Expenses account</t>
  </si>
  <si>
    <t>Credit Discount on Bonds Payable account</t>
  </si>
  <si>
    <t>Debit Premium on Bonds Payable account</t>
  </si>
  <si>
    <t>Effective Interest Method of Amortization (for Bonds on Premium)</t>
  </si>
  <si>
    <t>Effective Interest Method of Amortization  (for Bonds on Discount)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</si>
</sst>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mmm\ dd\,\ yyyy"/>
    <numFmt numFmtId="166" formatCode="&quot;$&quot;#,##0.00"/>
    <numFmt numFmtId="167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5" fillId="5" borderId="1" applyNumberFormat="0" applyAlignment="0" applyProtection="0"/>
    <xf numFmtId="0" fontId="4" fillId="6" borderId="2" applyNumberFormat="0" applyFont="0" applyAlignment="0" applyProtection="0"/>
    <xf numFmtId="44" fontId="4" fillId="0" borderId="0" applyFont="0" applyFill="0" applyBorder="0" applyAlignment="0" applyProtection="0"/>
    <xf numFmtId="0" fontId="6" fillId="0" borderId="4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7" fillId="8" borderId="3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5" fontId="0" fillId="0" borderId="3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8" fontId="0" fillId="0" borderId="0" xfId="0" applyNumberFormat="1" applyAlignment="1">
      <alignment vertical="center"/>
    </xf>
    <xf numFmtId="0" fontId="5" fillId="5" borderId="1" xfId="2" applyAlignment="1">
      <alignment vertical="center"/>
    </xf>
    <xf numFmtId="6" fontId="5" fillId="5" borderId="1" xfId="2" applyNumberFormat="1" applyAlignment="1">
      <alignment vertical="center"/>
    </xf>
    <xf numFmtId="8" fontId="5" fillId="5" borderId="1" xfId="2" applyNumberFormat="1" applyAlignment="1">
      <alignment vertical="center"/>
    </xf>
    <xf numFmtId="6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166" fontId="0" fillId="0" borderId="3" xfId="4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5" fillId="5" borderId="1" xfId="2" applyAlignment="1">
      <alignment horizontal="center" vertical="center"/>
    </xf>
    <xf numFmtId="6" fontId="5" fillId="5" borderId="1" xfId="2" applyNumberFormat="1" applyAlignment="1">
      <alignment horizontal="center" vertical="center"/>
    </xf>
    <xf numFmtId="8" fontId="5" fillId="5" borderId="1" xfId="2" applyNumberFormat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9" borderId="3" xfId="5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8" borderId="3" xfId="3" applyFont="1" applyFill="1" applyBorder="1" applyAlignment="1">
      <alignment horizontal="center" vertical="center"/>
    </xf>
  </cellXfs>
  <cellStyles count="6">
    <cellStyle name="Accent1" xfId="1" builtinId="29"/>
    <cellStyle name="Currency" xfId="4" builtinId="4"/>
    <cellStyle name="Heading 2" xfId="5" builtinId="17"/>
    <cellStyle name="Normal" xfId="0" builtinId="0"/>
    <cellStyle name="Note" xfId="3" builtinId="1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showGridLines="0" workbookViewId="0">
      <selection activeCell="L8" sqref="L8"/>
    </sheetView>
  </sheetViews>
  <sheetFormatPr defaultRowHeight="19.95" customHeight="1" x14ac:dyDescent="0.3"/>
  <cols>
    <col min="1" max="1" width="4.77734375" style="1" customWidth="1"/>
    <col min="2" max="2" width="10.88671875" style="1" customWidth="1"/>
    <col min="3" max="3" width="33.77734375" style="1" customWidth="1"/>
    <col min="4" max="4" width="8.109375" style="1" customWidth="1"/>
    <col min="5" max="5" width="12" style="1" customWidth="1"/>
    <col min="6" max="6" width="12.44140625" style="1" bestFit="1" customWidth="1"/>
    <col min="7" max="16384" width="8.88671875" style="1"/>
  </cols>
  <sheetData>
    <row r="2" spans="2:6" ht="19.95" customHeight="1" x14ac:dyDescent="0.3">
      <c r="B2" s="44" t="s">
        <v>7</v>
      </c>
      <c r="C2" s="44"/>
      <c r="D2" s="44"/>
      <c r="E2" s="44"/>
      <c r="F2" s="44"/>
    </row>
    <row r="4" spans="2:6" ht="19.95" customHeight="1" x14ac:dyDescent="0.3">
      <c r="B4" s="2" t="s">
        <v>5</v>
      </c>
      <c r="C4" s="2" t="s">
        <v>6</v>
      </c>
      <c r="D4" s="2" t="s">
        <v>9</v>
      </c>
      <c r="E4" s="3" t="s">
        <v>0</v>
      </c>
      <c r="F4" s="3" t="s">
        <v>1</v>
      </c>
    </row>
    <row r="5" spans="2:6" ht="19.95" customHeight="1" x14ac:dyDescent="0.3">
      <c r="B5" s="42">
        <v>43101</v>
      </c>
      <c r="C5" s="4" t="s">
        <v>2</v>
      </c>
      <c r="D5" s="5">
        <v>101</v>
      </c>
      <c r="E5" s="6">
        <v>94757.86</v>
      </c>
      <c r="F5" s="7"/>
    </row>
    <row r="6" spans="2:6" ht="19.95" customHeight="1" x14ac:dyDescent="0.3">
      <c r="B6" s="43"/>
      <c r="C6" s="4" t="s">
        <v>3</v>
      </c>
      <c r="D6" s="5">
        <v>251</v>
      </c>
      <c r="E6" s="6">
        <v>5242.1400000000003</v>
      </c>
      <c r="F6" s="6"/>
    </row>
    <row r="7" spans="2:6" ht="19.95" customHeight="1" x14ac:dyDescent="0.3">
      <c r="B7" s="43"/>
      <c r="C7" s="8" t="s">
        <v>4</v>
      </c>
      <c r="D7" s="5">
        <v>250</v>
      </c>
      <c r="E7" s="6"/>
      <c r="F7" s="6">
        <v>100000</v>
      </c>
    </row>
    <row r="8" spans="2:6" ht="19.95" customHeight="1" x14ac:dyDescent="0.3">
      <c r="B8" s="42">
        <v>43281</v>
      </c>
      <c r="C8" s="4" t="s">
        <v>14</v>
      </c>
      <c r="D8" s="9">
        <v>405</v>
      </c>
      <c r="E8" s="6">
        <v>3790.31</v>
      </c>
      <c r="F8" s="6"/>
    </row>
    <row r="9" spans="2:6" ht="19.95" customHeight="1" x14ac:dyDescent="0.3">
      <c r="B9" s="42"/>
      <c r="C9" s="4" t="s">
        <v>3</v>
      </c>
      <c r="D9" s="9">
        <v>251</v>
      </c>
      <c r="E9" s="6"/>
      <c r="F9" s="6">
        <v>790.31</v>
      </c>
    </row>
    <row r="10" spans="2:6" ht="19.95" customHeight="1" x14ac:dyDescent="0.3">
      <c r="B10" s="42"/>
      <c r="C10" s="8" t="s">
        <v>2</v>
      </c>
      <c r="D10" s="9">
        <v>101</v>
      </c>
      <c r="E10" s="6"/>
      <c r="F10" s="6">
        <v>3000</v>
      </c>
    </row>
    <row r="11" spans="2:6" ht="19.95" customHeight="1" x14ac:dyDescent="0.3">
      <c r="B11" s="42">
        <v>43465</v>
      </c>
      <c r="C11" s="4" t="s">
        <v>14</v>
      </c>
      <c r="D11" s="9">
        <v>405</v>
      </c>
      <c r="E11" s="6">
        <v>3821.93</v>
      </c>
      <c r="F11" s="6"/>
    </row>
    <row r="12" spans="2:6" ht="19.95" customHeight="1" x14ac:dyDescent="0.3">
      <c r="B12" s="42"/>
      <c r="C12" s="4" t="s">
        <v>3</v>
      </c>
      <c r="D12" s="9">
        <v>251</v>
      </c>
      <c r="E12" s="6"/>
      <c r="F12" s="6">
        <v>821.93</v>
      </c>
    </row>
    <row r="13" spans="2:6" ht="19.95" customHeight="1" x14ac:dyDescent="0.3">
      <c r="B13" s="42"/>
      <c r="C13" s="8" t="s">
        <v>2</v>
      </c>
      <c r="D13" s="9">
        <v>101</v>
      </c>
      <c r="E13" s="6"/>
      <c r="F13" s="6">
        <v>3000</v>
      </c>
    </row>
  </sheetData>
  <mergeCells count="4">
    <mergeCell ref="B5:B7"/>
    <mergeCell ref="B8:B10"/>
    <mergeCell ref="B11:B13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274E-A0DB-4B7A-8B8D-DF02C1ACC634}">
  <dimension ref="B2:L39"/>
  <sheetViews>
    <sheetView showGridLines="0" zoomScaleNormal="100" workbookViewId="0">
      <pane ySplit="3" topLeftCell="A25" activePane="bottomLeft" state="frozen"/>
      <selection pane="bottomLeft" activeCell="J49" sqref="J49"/>
    </sheetView>
  </sheetViews>
  <sheetFormatPr defaultRowHeight="19.95" customHeight="1" x14ac:dyDescent="0.3"/>
  <cols>
    <col min="1" max="1" width="4.77734375" style="1" customWidth="1"/>
    <col min="2" max="2" width="26.6640625" style="1" customWidth="1"/>
    <col min="3" max="3" width="14" style="1" customWidth="1"/>
    <col min="4" max="4" width="15.109375" style="1" customWidth="1"/>
    <col min="5" max="6" width="15.33203125" style="1" customWidth="1"/>
    <col min="7" max="7" width="12.6640625" style="1" bestFit="1" customWidth="1"/>
    <col min="8" max="8" width="4.77734375" style="1" customWidth="1"/>
    <col min="9" max="9" width="22.88671875" style="1" customWidth="1"/>
    <col min="10" max="10" width="18" style="1" customWidth="1"/>
    <col min="11" max="13" width="8.88671875" style="1"/>
    <col min="14" max="14" width="13.5546875" style="1" customWidth="1"/>
    <col min="15" max="15" width="17.6640625" style="1" bestFit="1" customWidth="1"/>
    <col min="16" max="16384" width="8.88671875" style="1"/>
  </cols>
  <sheetData>
    <row r="2" spans="2:10" ht="19.95" customHeight="1" x14ac:dyDescent="0.3">
      <c r="B2" s="44" t="s">
        <v>34</v>
      </c>
      <c r="C2" s="44"/>
      <c r="D2" s="44"/>
      <c r="E2" s="44"/>
      <c r="F2" s="44"/>
      <c r="G2" s="44"/>
      <c r="H2" s="44"/>
      <c r="I2" s="44"/>
      <c r="J2" s="44"/>
    </row>
    <row r="4" spans="2:10" ht="19.95" customHeight="1" x14ac:dyDescent="0.3">
      <c r="B4" s="45" t="s">
        <v>2</v>
      </c>
      <c r="C4" s="45"/>
      <c r="D4" s="45"/>
      <c r="E4" s="45"/>
      <c r="F4" s="14" t="s">
        <v>11</v>
      </c>
      <c r="G4" s="14"/>
      <c r="I4" s="17" t="s">
        <v>5</v>
      </c>
      <c r="J4" s="17" t="s">
        <v>27</v>
      </c>
    </row>
    <row r="5" spans="2:10" ht="19.95" customHeight="1" x14ac:dyDescent="0.3">
      <c r="B5" s="17" t="s">
        <v>5</v>
      </c>
      <c r="C5" s="17" t="s">
        <v>10</v>
      </c>
      <c r="D5" s="17" t="s">
        <v>9</v>
      </c>
      <c r="E5" s="17" t="s">
        <v>0</v>
      </c>
      <c r="F5" s="17" t="s">
        <v>1</v>
      </c>
      <c r="G5" s="17" t="s">
        <v>28</v>
      </c>
      <c r="I5" s="15">
        <v>43101</v>
      </c>
      <c r="J5" s="16">
        <v>94757.86</v>
      </c>
    </row>
    <row r="6" spans="2:10" ht="19.95" customHeight="1" x14ac:dyDescent="0.3">
      <c r="B6" s="15">
        <v>43101</v>
      </c>
      <c r="C6" s="4"/>
      <c r="D6" s="4" t="s">
        <v>8</v>
      </c>
      <c r="E6" s="16">
        <v>94757.86</v>
      </c>
      <c r="F6" s="16"/>
      <c r="G6" s="16">
        <v>94757.86</v>
      </c>
      <c r="I6" s="15">
        <v>43281</v>
      </c>
      <c r="J6" s="16">
        <v>95548.17</v>
      </c>
    </row>
    <row r="7" spans="2:10" ht="19.95" customHeight="1" x14ac:dyDescent="0.3">
      <c r="B7" s="15">
        <v>43281</v>
      </c>
      <c r="C7" s="4"/>
      <c r="D7" s="4" t="s">
        <v>8</v>
      </c>
      <c r="E7" s="16"/>
      <c r="F7" s="16">
        <v>3000</v>
      </c>
      <c r="G7" s="16">
        <f>G6-F7+E7</f>
        <v>91757.86</v>
      </c>
      <c r="I7" s="15">
        <v>43465</v>
      </c>
      <c r="J7" s="16">
        <v>96370.1</v>
      </c>
    </row>
    <row r="8" spans="2:10" ht="19.95" customHeight="1" x14ac:dyDescent="0.3">
      <c r="B8" s="15">
        <v>43465</v>
      </c>
      <c r="C8" s="4"/>
      <c r="D8" s="4" t="s">
        <v>8</v>
      </c>
      <c r="E8" s="16"/>
      <c r="F8" s="16">
        <v>3000</v>
      </c>
      <c r="G8" s="16">
        <f t="shared" ref="G8:G12" si="0">G7-F8+E8</f>
        <v>88757.86</v>
      </c>
      <c r="I8" s="15">
        <v>43646</v>
      </c>
      <c r="J8" s="16">
        <v>97224.9</v>
      </c>
    </row>
    <row r="9" spans="2:10" ht="19.95" customHeight="1" x14ac:dyDescent="0.3">
      <c r="B9" s="15">
        <v>43646</v>
      </c>
      <c r="C9" s="4"/>
      <c r="D9" s="4" t="s">
        <v>8</v>
      </c>
      <c r="E9" s="16"/>
      <c r="F9" s="16">
        <v>3000</v>
      </c>
      <c r="G9" s="16">
        <f t="shared" si="0"/>
        <v>85757.86</v>
      </c>
      <c r="I9" s="15">
        <v>43830</v>
      </c>
      <c r="J9" s="16">
        <v>98113.9</v>
      </c>
    </row>
    <row r="10" spans="2:10" ht="19.95" customHeight="1" x14ac:dyDescent="0.3">
      <c r="B10" s="15">
        <v>43830</v>
      </c>
      <c r="C10" s="4"/>
      <c r="D10" s="4" t="s">
        <v>8</v>
      </c>
      <c r="E10" s="16"/>
      <c r="F10" s="16">
        <v>3000</v>
      </c>
      <c r="G10" s="16">
        <f t="shared" si="0"/>
        <v>82757.86</v>
      </c>
      <c r="I10" s="15">
        <v>44012</v>
      </c>
      <c r="J10" s="16">
        <v>99038.46</v>
      </c>
    </row>
    <row r="11" spans="2:10" ht="19.95" customHeight="1" x14ac:dyDescent="0.3">
      <c r="B11" s="15">
        <v>44012</v>
      </c>
      <c r="C11" s="4"/>
      <c r="D11" s="4" t="s">
        <v>8</v>
      </c>
      <c r="E11" s="16"/>
      <c r="F11" s="16">
        <v>3000</v>
      </c>
      <c r="G11" s="16">
        <f t="shared" si="0"/>
        <v>79757.86</v>
      </c>
      <c r="I11" s="15">
        <v>44196</v>
      </c>
      <c r="J11" s="16">
        <v>100000</v>
      </c>
    </row>
    <row r="12" spans="2:10" ht="19.95" customHeight="1" x14ac:dyDescent="0.3">
      <c r="B12" s="15">
        <v>44196</v>
      </c>
      <c r="C12" s="4"/>
      <c r="D12" s="4" t="s">
        <v>8</v>
      </c>
      <c r="E12" s="16"/>
      <c r="F12" s="16">
        <v>3000</v>
      </c>
      <c r="G12" s="16">
        <f t="shared" si="0"/>
        <v>76757.86</v>
      </c>
    </row>
    <row r="13" spans="2:10" ht="19.95" customHeight="1" x14ac:dyDescent="0.3">
      <c r="B13" s="10"/>
      <c r="C13" s="11"/>
      <c r="D13" s="11"/>
      <c r="E13" s="12"/>
      <c r="F13" s="12"/>
      <c r="G13" s="12"/>
    </row>
    <row r="15" spans="2:10" ht="19.95" customHeight="1" x14ac:dyDescent="0.3">
      <c r="B15" s="45" t="s">
        <v>3</v>
      </c>
      <c r="C15" s="45"/>
      <c r="D15" s="45"/>
      <c r="E15" s="45"/>
      <c r="F15" s="14" t="s">
        <v>12</v>
      </c>
      <c r="G15" s="14"/>
    </row>
    <row r="16" spans="2:10" ht="19.95" customHeight="1" x14ac:dyDescent="0.3">
      <c r="B16" s="17" t="s">
        <v>5</v>
      </c>
      <c r="C16" s="17" t="s">
        <v>10</v>
      </c>
      <c r="D16" s="17" t="s">
        <v>9</v>
      </c>
      <c r="E16" s="17" t="s">
        <v>0</v>
      </c>
      <c r="F16" s="17" t="s">
        <v>1</v>
      </c>
      <c r="G16" s="17"/>
    </row>
    <row r="17" spans="2:12" ht="19.95" customHeight="1" x14ac:dyDescent="0.3">
      <c r="B17" s="15">
        <v>43101</v>
      </c>
      <c r="C17" s="4"/>
      <c r="D17" s="4" t="s">
        <v>8</v>
      </c>
      <c r="E17" s="16">
        <v>5242.1400000000003</v>
      </c>
      <c r="F17" s="16"/>
      <c r="G17" s="16">
        <v>5242.1400000000003</v>
      </c>
    </row>
    <row r="18" spans="2:12" ht="19.95" customHeight="1" x14ac:dyDescent="0.3">
      <c r="B18" s="15">
        <v>43281</v>
      </c>
      <c r="C18" s="4"/>
      <c r="D18" s="4" t="s">
        <v>8</v>
      </c>
      <c r="E18" s="16"/>
      <c r="F18" s="16">
        <v>790.31</v>
      </c>
      <c r="G18" s="16">
        <f>G17-F18+E18</f>
        <v>4451.83</v>
      </c>
    </row>
    <row r="19" spans="2:12" ht="19.95" customHeight="1" x14ac:dyDescent="0.3">
      <c r="B19" s="15">
        <v>43465</v>
      </c>
      <c r="C19" s="4"/>
      <c r="D19" s="4" t="s">
        <v>8</v>
      </c>
      <c r="E19" s="16"/>
      <c r="F19" s="16">
        <v>821.93</v>
      </c>
      <c r="G19" s="16">
        <f t="shared" ref="G19:G23" si="1">G18-F19+E19</f>
        <v>3629.9</v>
      </c>
    </row>
    <row r="20" spans="2:12" ht="19.95" customHeight="1" x14ac:dyDescent="0.3">
      <c r="B20" s="15">
        <v>43646</v>
      </c>
      <c r="C20" s="4"/>
      <c r="D20" s="4" t="s">
        <v>8</v>
      </c>
      <c r="E20" s="16"/>
      <c r="F20" s="16">
        <v>854.8</v>
      </c>
      <c r="G20" s="16">
        <f t="shared" si="1"/>
        <v>2775.1000000000004</v>
      </c>
    </row>
    <row r="21" spans="2:12" ht="19.95" customHeight="1" x14ac:dyDescent="0.3">
      <c r="B21" s="15">
        <v>43830</v>
      </c>
      <c r="C21" s="4"/>
      <c r="D21" s="4" t="s">
        <v>8</v>
      </c>
      <c r="E21" s="16"/>
      <c r="F21" s="16">
        <v>889</v>
      </c>
      <c r="G21" s="16">
        <f t="shared" si="1"/>
        <v>1886.1000000000004</v>
      </c>
    </row>
    <row r="22" spans="2:12" ht="19.95" customHeight="1" x14ac:dyDescent="0.3">
      <c r="B22" s="15">
        <v>44012</v>
      </c>
      <c r="C22" s="4"/>
      <c r="D22" s="4" t="s">
        <v>8</v>
      </c>
      <c r="E22" s="16"/>
      <c r="F22" s="16">
        <v>924.56</v>
      </c>
      <c r="G22" s="16">
        <f t="shared" si="1"/>
        <v>961.54000000000042</v>
      </c>
    </row>
    <row r="23" spans="2:12" ht="19.95" customHeight="1" x14ac:dyDescent="0.3">
      <c r="B23" s="15">
        <v>44196</v>
      </c>
      <c r="C23" s="4"/>
      <c r="D23" s="4" t="s">
        <v>8</v>
      </c>
      <c r="E23" s="16"/>
      <c r="F23" s="16">
        <v>961.54</v>
      </c>
      <c r="G23" s="16">
        <f t="shared" si="1"/>
        <v>4.5474735088646412E-13</v>
      </c>
    </row>
    <row r="24" spans="2:12" ht="19.95" customHeight="1" x14ac:dyDescent="0.3">
      <c r="B24" s="10"/>
      <c r="C24" s="11"/>
      <c r="D24" s="11"/>
      <c r="E24" s="12"/>
      <c r="F24" s="12"/>
      <c r="G24" s="12"/>
    </row>
    <row r="26" spans="2:12" ht="19.95" customHeight="1" x14ac:dyDescent="0.3">
      <c r="B26" s="45" t="s">
        <v>4</v>
      </c>
      <c r="C26" s="45"/>
      <c r="D26" s="45"/>
      <c r="E26" s="45"/>
      <c r="F26" s="14" t="s">
        <v>13</v>
      </c>
      <c r="G26" s="14"/>
    </row>
    <row r="27" spans="2:12" ht="19.95" customHeight="1" x14ac:dyDescent="0.3">
      <c r="B27" s="17" t="s">
        <v>5</v>
      </c>
      <c r="C27" s="17" t="s">
        <v>10</v>
      </c>
      <c r="D27" s="17" t="s">
        <v>9</v>
      </c>
      <c r="E27" s="17" t="s">
        <v>0</v>
      </c>
      <c r="F27" s="17" t="s">
        <v>1</v>
      </c>
      <c r="G27" s="17"/>
    </row>
    <row r="28" spans="2:12" ht="19.95" customHeight="1" x14ac:dyDescent="0.3">
      <c r="B28" s="15">
        <v>43101</v>
      </c>
      <c r="C28" s="4"/>
      <c r="D28" s="4" t="s">
        <v>8</v>
      </c>
      <c r="E28" s="16"/>
      <c r="F28" s="16">
        <v>100000</v>
      </c>
      <c r="G28" s="16">
        <f>-F28</f>
        <v>-100000</v>
      </c>
      <c r="L28" s="13"/>
    </row>
    <row r="29" spans="2:12" ht="19.95" customHeight="1" x14ac:dyDescent="0.3">
      <c r="B29" s="15">
        <v>44196</v>
      </c>
      <c r="C29" s="4"/>
      <c r="D29" s="4" t="s">
        <v>8</v>
      </c>
      <c r="E29" s="16">
        <v>100000</v>
      </c>
      <c r="F29" s="16"/>
      <c r="G29" s="16">
        <f>G28-F29+E29</f>
        <v>0</v>
      </c>
    </row>
    <row r="32" spans="2:12" ht="19.95" customHeight="1" x14ac:dyDescent="0.3">
      <c r="B32" s="45" t="s">
        <v>14</v>
      </c>
      <c r="C32" s="45"/>
      <c r="D32" s="45"/>
      <c r="E32" s="45"/>
      <c r="F32" s="14" t="s">
        <v>26</v>
      </c>
      <c r="G32" s="14"/>
    </row>
    <row r="33" spans="2:7" ht="19.95" customHeight="1" x14ac:dyDescent="0.3">
      <c r="B33" s="17" t="s">
        <v>5</v>
      </c>
      <c r="C33" s="17" t="s">
        <v>10</v>
      </c>
      <c r="D33" s="17" t="s">
        <v>9</v>
      </c>
      <c r="E33" s="17" t="s">
        <v>0</v>
      </c>
      <c r="F33" s="17" t="s">
        <v>1</v>
      </c>
      <c r="G33" s="17"/>
    </row>
    <row r="34" spans="2:7" ht="19.95" customHeight="1" x14ac:dyDescent="0.3">
      <c r="B34" s="15">
        <v>43281</v>
      </c>
      <c r="C34" s="4"/>
      <c r="D34" s="4" t="s">
        <v>8</v>
      </c>
      <c r="E34" s="16">
        <v>3790.31</v>
      </c>
      <c r="F34" s="16"/>
      <c r="G34" s="16">
        <f>E34</f>
        <v>3790.31</v>
      </c>
    </row>
    <row r="35" spans="2:7" ht="19.95" customHeight="1" x14ac:dyDescent="0.3">
      <c r="B35" s="15">
        <v>43465</v>
      </c>
      <c r="C35" s="4"/>
      <c r="D35" s="4" t="s">
        <v>8</v>
      </c>
      <c r="E35" s="16">
        <v>3821.93</v>
      </c>
      <c r="F35" s="16"/>
      <c r="G35" s="16">
        <f>G34-F35+E35</f>
        <v>7612.24</v>
      </c>
    </row>
    <row r="36" spans="2:7" ht="19.95" customHeight="1" x14ac:dyDescent="0.3">
      <c r="B36" s="15">
        <v>43646</v>
      </c>
      <c r="C36" s="4"/>
      <c r="D36" s="4" t="s">
        <v>8</v>
      </c>
      <c r="E36" s="16">
        <v>3854.8</v>
      </c>
      <c r="F36" s="16"/>
      <c r="G36" s="16">
        <f t="shared" ref="G36:G39" si="2">G35-F36+E36</f>
        <v>11467.04</v>
      </c>
    </row>
    <row r="37" spans="2:7" ht="19.95" customHeight="1" x14ac:dyDescent="0.3">
      <c r="B37" s="15">
        <v>43830</v>
      </c>
      <c r="C37" s="4"/>
      <c r="D37" s="4" t="s">
        <v>8</v>
      </c>
      <c r="E37" s="16">
        <v>3889</v>
      </c>
      <c r="F37" s="16"/>
      <c r="G37" s="16">
        <f t="shared" si="2"/>
        <v>15356.04</v>
      </c>
    </row>
    <row r="38" spans="2:7" ht="19.95" customHeight="1" x14ac:dyDescent="0.3">
      <c r="B38" s="15">
        <v>44012</v>
      </c>
      <c r="C38" s="4"/>
      <c r="D38" s="4" t="s">
        <v>8</v>
      </c>
      <c r="E38" s="16">
        <v>3924.56</v>
      </c>
      <c r="F38" s="16"/>
      <c r="G38" s="16">
        <f t="shared" si="2"/>
        <v>19280.600000000002</v>
      </c>
    </row>
    <row r="39" spans="2:7" ht="19.95" customHeight="1" x14ac:dyDescent="0.3">
      <c r="B39" s="15">
        <v>44196</v>
      </c>
      <c r="C39" s="4"/>
      <c r="D39" s="4" t="s">
        <v>8</v>
      </c>
      <c r="E39" s="16">
        <v>3961.54</v>
      </c>
      <c r="F39" s="16"/>
      <c r="G39" s="16">
        <f t="shared" si="2"/>
        <v>23242.140000000003</v>
      </c>
    </row>
  </sheetData>
  <mergeCells count="5">
    <mergeCell ref="B32:E32"/>
    <mergeCell ref="B4:E4"/>
    <mergeCell ref="B15:E15"/>
    <mergeCell ref="B26:E26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9551-A82E-4466-A2BB-317BD55D7AF7}">
  <dimension ref="B2:H22"/>
  <sheetViews>
    <sheetView showGridLines="0" zoomScaleNormal="100" workbookViewId="0">
      <selection activeCell="B12" sqref="B12"/>
    </sheetView>
  </sheetViews>
  <sheetFormatPr defaultRowHeight="19.95" customHeight="1" x14ac:dyDescent="0.3"/>
  <cols>
    <col min="1" max="1" width="4.77734375" style="1" customWidth="1"/>
    <col min="2" max="2" width="18.5546875" style="1" bestFit="1" customWidth="1"/>
    <col min="3" max="3" width="23.77734375" style="1" customWidth="1"/>
    <col min="4" max="4" width="25.33203125" style="1" customWidth="1"/>
    <col min="5" max="5" width="18.5546875" style="1" customWidth="1"/>
    <col min="6" max="6" width="20.109375" style="1" customWidth="1"/>
    <col min="7" max="7" width="20.5546875" style="1" customWidth="1"/>
    <col min="8" max="8" width="16.21875" style="1" customWidth="1"/>
    <col min="9" max="16384" width="8.88671875" style="1"/>
  </cols>
  <sheetData>
    <row r="2" spans="2:8" ht="19.95" customHeight="1" x14ac:dyDescent="0.3">
      <c r="B2" s="44" t="s">
        <v>40</v>
      </c>
      <c r="C2" s="44"/>
      <c r="D2" s="44"/>
      <c r="E2" s="44"/>
      <c r="F2" s="44"/>
      <c r="G2" s="44"/>
      <c r="H2" s="44"/>
    </row>
    <row r="3" spans="2:8" ht="19.95" customHeight="1" x14ac:dyDescent="0.3">
      <c r="E3" s="18"/>
    </row>
    <row r="4" spans="2:8" ht="19.95" customHeight="1" x14ac:dyDescent="0.3">
      <c r="B4" s="46" t="s">
        <v>18</v>
      </c>
      <c r="C4" s="46"/>
      <c r="D4" s="15">
        <v>43101</v>
      </c>
      <c r="G4" s="19"/>
    </row>
    <row r="5" spans="2:8" ht="19.95" customHeight="1" x14ac:dyDescent="0.3">
      <c r="B5" s="46" t="s">
        <v>15</v>
      </c>
      <c r="C5" s="46"/>
      <c r="D5" s="26">
        <v>100000</v>
      </c>
      <c r="E5" s="20"/>
      <c r="G5" s="20"/>
    </row>
    <row r="6" spans="2:8" ht="19.95" customHeight="1" x14ac:dyDescent="0.3">
      <c r="B6" s="46" t="s">
        <v>19</v>
      </c>
      <c r="C6" s="46"/>
      <c r="D6" s="27">
        <v>0.06</v>
      </c>
    </row>
    <row r="7" spans="2:8" ht="19.95" customHeight="1" x14ac:dyDescent="0.3">
      <c r="B7" s="46" t="s">
        <v>20</v>
      </c>
      <c r="C7" s="46"/>
      <c r="D7" s="28">
        <v>3</v>
      </c>
    </row>
    <row r="8" spans="2:8" ht="19.95" customHeight="1" x14ac:dyDescent="0.3">
      <c r="B8" s="46" t="s">
        <v>21</v>
      </c>
      <c r="C8" s="46"/>
      <c r="D8" s="28">
        <v>2</v>
      </c>
      <c r="G8" s="21"/>
    </row>
    <row r="9" spans="2:8" ht="19.95" customHeight="1" x14ac:dyDescent="0.3">
      <c r="B9" s="46" t="s">
        <v>16</v>
      </c>
      <c r="C9" s="46"/>
      <c r="D9" s="29">
        <v>94757.86</v>
      </c>
      <c r="G9" s="22"/>
      <c r="H9" s="22"/>
    </row>
    <row r="10" spans="2:8" ht="19.95" customHeight="1" x14ac:dyDescent="0.3">
      <c r="B10" s="46" t="s">
        <v>33</v>
      </c>
      <c r="C10" s="46"/>
      <c r="D10" s="27">
        <v>0.08</v>
      </c>
    </row>
    <row r="12" spans="2:8" ht="62.4" x14ac:dyDescent="0.3">
      <c r="B12" s="30" t="s">
        <v>5</v>
      </c>
      <c r="C12" s="31" t="s">
        <v>17</v>
      </c>
      <c r="D12" s="31" t="s">
        <v>22</v>
      </c>
      <c r="E12" s="31" t="s">
        <v>23</v>
      </c>
      <c r="F12" s="31" t="s">
        <v>24</v>
      </c>
      <c r="G12" s="31" t="s">
        <v>25</v>
      </c>
      <c r="H12" s="31" t="s">
        <v>30</v>
      </c>
    </row>
    <row r="13" spans="2:8" ht="43.2" x14ac:dyDescent="0.3">
      <c r="B13" s="32"/>
      <c r="C13" s="33" t="s">
        <v>35</v>
      </c>
      <c r="D13" s="33" t="s">
        <v>36</v>
      </c>
      <c r="E13" s="33" t="s">
        <v>37</v>
      </c>
      <c r="F13" s="33"/>
      <c r="G13" s="33"/>
      <c r="H13" s="33"/>
    </row>
    <row r="14" spans="2:8" ht="19.95" customHeight="1" x14ac:dyDescent="0.3">
      <c r="B14" s="34">
        <v>43101</v>
      </c>
      <c r="C14" s="5"/>
      <c r="D14" s="5"/>
      <c r="E14" s="5"/>
      <c r="F14" s="35">
        <f>G14-H14</f>
        <v>5242.1399999999994</v>
      </c>
      <c r="G14" s="36">
        <f t="shared" ref="G14:G20" si="0">$D$5</f>
        <v>100000</v>
      </c>
      <c r="H14" s="37">
        <f>D9</f>
        <v>94757.86</v>
      </c>
    </row>
    <row r="15" spans="2:8" ht="19.95" customHeight="1" x14ac:dyDescent="0.3">
      <c r="B15" s="34">
        <v>43281</v>
      </c>
      <c r="C15" s="36">
        <f t="shared" ref="C15:C20" si="1">$D$5*($D$6/$D$8)</f>
        <v>3000</v>
      </c>
      <c r="D15" s="38">
        <f t="shared" ref="D15:D20" si="2">H14*($D$10/$D$8)</f>
        <v>3790.3144000000002</v>
      </c>
      <c r="E15" s="35">
        <f>D15-C15</f>
        <v>790.31440000000021</v>
      </c>
      <c r="F15" s="35">
        <f>F14-E15</f>
        <v>4451.8255999999992</v>
      </c>
      <c r="G15" s="36">
        <f t="shared" si="0"/>
        <v>100000</v>
      </c>
      <c r="H15" s="37">
        <f t="shared" ref="H15:H20" si="3">G15-F15</f>
        <v>95548.174400000004</v>
      </c>
    </row>
    <row r="16" spans="2:8" ht="19.95" customHeight="1" x14ac:dyDescent="0.3">
      <c r="B16" s="34">
        <v>43465</v>
      </c>
      <c r="C16" s="36">
        <f t="shared" si="1"/>
        <v>3000</v>
      </c>
      <c r="D16" s="38">
        <f t="shared" si="2"/>
        <v>3821.9269760000002</v>
      </c>
      <c r="E16" s="35">
        <f t="shared" ref="E16:E20" si="4">D16-C16</f>
        <v>821.9269760000002</v>
      </c>
      <c r="F16" s="35">
        <f t="shared" ref="F16:F20" si="5">F15-E16</f>
        <v>3629.898623999999</v>
      </c>
      <c r="G16" s="36">
        <f t="shared" si="0"/>
        <v>100000</v>
      </c>
      <c r="H16" s="37">
        <f t="shared" si="3"/>
        <v>96370.101376000006</v>
      </c>
    </row>
    <row r="17" spans="2:8" ht="19.95" customHeight="1" x14ac:dyDescent="0.3">
      <c r="B17" s="34">
        <v>43646</v>
      </c>
      <c r="C17" s="36">
        <f t="shared" si="1"/>
        <v>3000</v>
      </c>
      <c r="D17" s="38">
        <f t="shared" si="2"/>
        <v>3854.8040550400001</v>
      </c>
      <c r="E17" s="35">
        <f t="shared" si="4"/>
        <v>854.80405504000009</v>
      </c>
      <c r="F17" s="35">
        <f t="shared" si="5"/>
        <v>2775.0945689599989</v>
      </c>
      <c r="G17" s="36">
        <f t="shared" si="0"/>
        <v>100000</v>
      </c>
      <c r="H17" s="37">
        <f t="shared" si="3"/>
        <v>97224.905431039995</v>
      </c>
    </row>
    <row r="18" spans="2:8" ht="19.95" customHeight="1" x14ac:dyDescent="0.3">
      <c r="B18" s="34">
        <v>43830</v>
      </c>
      <c r="C18" s="36">
        <f t="shared" si="1"/>
        <v>3000</v>
      </c>
      <c r="D18" s="38">
        <f t="shared" si="2"/>
        <v>3888.9962172415999</v>
      </c>
      <c r="E18" s="35">
        <f t="shared" si="4"/>
        <v>888.99621724159988</v>
      </c>
      <c r="F18" s="35">
        <f t="shared" si="5"/>
        <v>1886.098351718399</v>
      </c>
      <c r="G18" s="36">
        <f t="shared" si="0"/>
        <v>100000</v>
      </c>
      <c r="H18" s="37">
        <f t="shared" si="3"/>
        <v>98113.901648281608</v>
      </c>
    </row>
    <row r="19" spans="2:8" ht="19.95" customHeight="1" x14ac:dyDescent="0.3">
      <c r="B19" s="34">
        <v>44012</v>
      </c>
      <c r="C19" s="36">
        <f t="shared" si="1"/>
        <v>3000</v>
      </c>
      <c r="D19" s="38">
        <f t="shared" si="2"/>
        <v>3924.5560659312646</v>
      </c>
      <c r="E19" s="35">
        <f t="shared" si="4"/>
        <v>924.55606593126458</v>
      </c>
      <c r="F19" s="35">
        <f t="shared" si="5"/>
        <v>961.54228578713446</v>
      </c>
      <c r="G19" s="36">
        <f t="shared" si="0"/>
        <v>100000</v>
      </c>
      <c r="H19" s="37">
        <f t="shared" si="3"/>
        <v>99038.457714212869</v>
      </c>
    </row>
    <row r="20" spans="2:8" ht="19.95" customHeight="1" x14ac:dyDescent="0.3">
      <c r="B20" s="34">
        <v>44196</v>
      </c>
      <c r="C20" s="36">
        <f t="shared" si="1"/>
        <v>3000</v>
      </c>
      <c r="D20" s="38">
        <f t="shared" si="2"/>
        <v>3961.5383085685148</v>
      </c>
      <c r="E20" s="35">
        <f t="shared" si="4"/>
        <v>961.53830856851482</v>
      </c>
      <c r="F20" s="35">
        <f t="shared" si="5"/>
        <v>3.9772186196387338E-3</v>
      </c>
      <c r="G20" s="36">
        <f t="shared" si="0"/>
        <v>100000</v>
      </c>
      <c r="H20" s="37">
        <f t="shared" si="3"/>
        <v>99999.996022781386</v>
      </c>
    </row>
    <row r="22" spans="2:8" ht="19.95" customHeight="1" x14ac:dyDescent="0.3">
      <c r="B22" s="39" t="s">
        <v>29</v>
      </c>
      <c r="C22" s="40">
        <f>SUM(C15:C20)</f>
        <v>18000</v>
      </c>
      <c r="D22" s="41">
        <f>SUM(D15:D20)</f>
        <v>23242.136022781378</v>
      </c>
      <c r="E22" s="41">
        <f>SUM(E15:E20)</f>
        <v>5242.1360227813802</v>
      </c>
    </row>
  </sheetData>
  <mergeCells count="8">
    <mergeCell ref="B2:H2"/>
    <mergeCell ref="B10:C10"/>
    <mergeCell ref="B9:C9"/>
    <mergeCell ref="B4:C4"/>
    <mergeCell ref="B5:C5"/>
    <mergeCell ref="B6:C6"/>
    <mergeCell ref="B7:C7"/>
    <mergeCell ref="B8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87F8-4373-43D8-99D2-E79EA3BFF14A}">
  <dimension ref="B2:P30"/>
  <sheetViews>
    <sheetView showGridLines="0" tabSelected="1" zoomScale="85" zoomScaleNormal="85" workbookViewId="0">
      <selection activeCell="L26" sqref="L26"/>
    </sheetView>
  </sheetViews>
  <sheetFormatPr defaultColWidth="9.109375" defaultRowHeight="19.95" customHeight="1" x14ac:dyDescent="0.3"/>
  <cols>
    <col min="1" max="1" width="4.77734375" style="1" customWidth="1"/>
    <col min="2" max="2" width="18.5546875" style="1" bestFit="1" customWidth="1"/>
    <col min="3" max="3" width="19.33203125" style="1" customWidth="1"/>
    <col min="4" max="4" width="23" style="1" customWidth="1"/>
    <col min="5" max="5" width="21.21875" style="1" customWidth="1"/>
    <col min="6" max="6" width="21.109375" style="1" customWidth="1"/>
    <col min="7" max="7" width="24" style="1" customWidth="1"/>
    <col min="8" max="8" width="18.88671875" style="1" customWidth="1"/>
    <col min="9" max="15" width="9.109375" style="1"/>
    <col min="16" max="16" width="13.33203125" style="1" bestFit="1" customWidth="1"/>
    <col min="17" max="16384" width="9.109375" style="1"/>
  </cols>
  <sheetData>
    <row r="2" spans="2:8" ht="19.95" customHeight="1" x14ac:dyDescent="0.3">
      <c r="B2" s="44" t="s">
        <v>39</v>
      </c>
      <c r="C2" s="44"/>
      <c r="D2" s="44"/>
      <c r="E2" s="44"/>
      <c r="F2" s="44"/>
      <c r="G2" s="44"/>
      <c r="H2" s="44"/>
    </row>
    <row r="3" spans="2:8" ht="19.95" customHeight="1" x14ac:dyDescent="0.3">
      <c r="E3" s="18"/>
    </row>
    <row r="4" spans="2:8" ht="19.95" customHeight="1" x14ac:dyDescent="0.3">
      <c r="B4" s="46" t="s">
        <v>18</v>
      </c>
      <c r="C4" s="46"/>
      <c r="D4" s="15">
        <v>43101</v>
      </c>
      <c r="G4" s="19"/>
    </row>
    <row r="5" spans="2:8" ht="19.95" customHeight="1" x14ac:dyDescent="0.3">
      <c r="B5" s="46" t="s">
        <v>15</v>
      </c>
      <c r="C5" s="46"/>
      <c r="D5" s="26">
        <v>100000</v>
      </c>
      <c r="E5" s="20"/>
      <c r="G5" s="20"/>
    </row>
    <row r="6" spans="2:8" ht="19.95" customHeight="1" x14ac:dyDescent="0.3">
      <c r="B6" s="46" t="s">
        <v>19</v>
      </c>
      <c r="C6" s="46"/>
      <c r="D6" s="27">
        <v>0.06</v>
      </c>
    </row>
    <row r="7" spans="2:8" ht="19.95" customHeight="1" x14ac:dyDescent="0.3">
      <c r="B7" s="46" t="s">
        <v>20</v>
      </c>
      <c r="C7" s="46"/>
      <c r="D7" s="28">
        <v>3</v>
      </c>
    </row>
    <row r="8" spans="2:8" ht="19.95" customHeight="1" x14ac:dyDescent="0.3">
      <c r="B8" s="46" t="s">
        <v>21</v>
      </c>
      <c r="C8" s="46"/>
      <c r="D8" s="28">
        <v>2</v>
      </c>
      <c r="G8" s="21"/>
    </row>
    <row r="9" spans="2:8" ht="19.95" customHeight="1" x14ac:dyDescent="0.3">
      <c r="B9" s="46" t="s">
        <v>16</v>
      </c>
      <c r="C9" s="46"/>
      <c r="D9" s="29">
        <v>102754.06268078991</v>
      </c>
      <c r="G9" s="22"/>
      <c r="H9" s="22"/>
    </row>
    <row r="10" spans="2:8" ht="19.95" customHeight="1" x14ac:dyDescent="0.3">
      <c r="B10" s="46" t="s">
        <v>33</v>
      </c>
      <c r="C10" s="46"/>
      <c r="D10" s="27">
        <v>0.05</v>
      </c>
    </row>
    <row r="12" spans="2:8" ht="62.4" x14ac:dyDescent="0.3">
      <c r="B12" s="30" t="s">
        <v>5</v>
      </c>
      <c r="C12" s="31" t="s">
        <v>17</v>
      </c>
      <c r="D12" s="31" t="s">
        <v>22</v>
      </c>
      <c r="E12" s="31" t="s">
        <v>31</v>
      </c>
      <c r="F12" s="31" t="s">
        <v>32</v>
      </c>
      <c r="G12" s="31" t="s">
        <v>25</v>
      </c>
      <c r="H12" s="31" t="s">
        <v>30</v>
      </c>
    </row>
    <row r="13" spans="2:8" ht="43.2" customHeight="1" x14ac:dyDescent="0.3">
      <c r="B13" s="32"/>
      <c r="C13" s="33" t="s">
        <v>35</v>
      </c>
      <c r="D13" s="33" t="s">
        <v>36</v>
      </c>
      <c r="E13" s="33" t="s">
        <v>38</v>
      </c>
      <c r="F13" s="33"/>
      <c r="G13" s="33"/>
      <c r="H13" s="33"/>
    </row>
    <row r="14" spans="2:8" ht="19.95" customHeight="1" x14ac:dyDescent="0.3">
      <c r="B14" s="34">
        <v>43101</v>
      </c>
      <c r="C14" s="5"/>
      <c r="D14" s="5"/>
      <c r="E14" s="5"/>
      <c r="F14" s="35">
        <f>H14-G14</f>
        <v>2754.0626807899098</v>
      </c>
      <c r="G14" s="36">
        <f t="shared" ref="G14:G20" si="0">$D$5</f>
        <v>100000</v>
      </c>
      <c r="H14" s="37">
        <f>D9</f>
        <v>102754.06268078991</v>
      </c>
    </row>
    <row r="15" spans="2:8" ht="19.95" customHeight="1" x14ac:dyDescent="0.3">
      <c r="B15" s="34">
        <v>43281</v>
      </c>
      <c r="C15" s="36">
        <f t="shared" ref="C15:C20" si="1">$D$5*($D$6/$D$8)</f>
        <v>3000</v>
      </c>
      <c r="D15" s="38">
        <f t="shared" ref="D15:D20" si="2">H14*($D$10/$D$8)</f>
        <v>2568.851567019748</v>
      </c>
      <c r="E15" s="35">
        <f>C15-D15</f>
        <v>431.14843298025198</v>
      </c>
      <c r="F15" s="35">
        <f>F14-E15</f>
        <v>2322.9142478096578</v>
      </c>
      <c r="G15" s="36">
        <f t="shared" si="0"/>
        <v>100000</v>
      </c>
      <c r="H15" s="37">
        <f>H14-E15</f>
        <v>102322.91424780966</v>
      </c>
    </row>
    <row r="16" spans="2:8" ht="19.95" customHeight="1" x14ac:dyDescent="0.3">
      <c r="B16" s="34">
        <v>43465</v>
      </c>
      <c r="C16" s="36">
        <f t="shared" si="1"/>
        <v>3000</v>
      </c>
      <c r="D16" s="38">
        <f t="shared" si="2"/>
        <v>2558.0728561952419</v>
      </c>
      <c r="E16" s="35">
        <f t="shared" ref="E16:E20" si="3">C16-D16</f>
        <v>441.92714380475809</v>
      </c>
      <c r="F16" s="35">
        <f t="shared" ref="F16:F20" si="4">F15-E16</f>
        <v>1880.9871040048997</v>
      </c>
      <c r="G16" s="36">
        <f t="shared" si="0"/>
        <v>100000</v>
      </c>
      <c r="H16" s="37">
        <f t="shared" ref="H16:H20" si="5">H15-E16</f>
        <v>101880.9871040049</v>
      </c>
    </row>
    <row r="17" spans="2:16" ht="19.95" customHeight="1" x14ac:dyDescent="0.3">
      <c r="B17" s="34">
        <v>43646</v>
      </c>
      <c r="C17" s="36">
        <f t="shared" si="1"/>
        <v>3000</v>
      </c>
      <c r="D17" s="38">
        <f t="shared" si="2"/>
        <v>2547.0246776001227</v>
      </c>
      <c r="E17" s="35">
        <f t="shared" si="3"/>
        <v>452.97532239987731</v>
      </c>
      <c r="F17" s="35">
        <f t="shared" si="4"/>
        <v>1428.0117816050224</v>
      </c>
      <c r="G17" s="36">
        <f t="shared" si="0"/>
        <v>100000</v>
      </c>
      <c r="H17" s="37">
        <f t="shared" si="5"/>
        <v>101428.01178160503</v>
      </c>
    </row>
    <row r="18" spans="2:16" ht="19.95" customHeight="1" x14ac:dyDescent="0.3">
      <c r="B18" s="34">
        <v>43830</v>
      </c>
      <c r="C18" s="36">
        <f t="shared" si="1"/>
        <v>3000</v>
      </c>
      <c r="D18" s="38">
        <f t="shared" si="2"/>
        <v>2535.7002945401259</v>
      </c>
      <c r="E18" s="35">
        <f t="shared" si="3"/>
        <v>464.29970545987408</v>
      </c>
      <c r="F18" s="35">
        <f t="shared" si="4"/>
        <v>963.71207614514833</v>
      </c>
      <c r="G18" s="36">
        <f t="shared" si="0"/>
        <v>100000</v>
      </c>
      <c r="H18" s="37">
        <f t="shared" si="5"/>
        <v>100963.71207614517</v>
      </c>
    </row>
    <row r="19" spans="2:16" ht="19.95" customHeight="1" x14ac:dyDescent="0.3">
      <c r="B19" s="34">
        <v>44012</v>
      </c>
      <c r="C19" s="36">
        <f t="shared" si="1"/>
        <v>3000</v>
      </c>
      <c r="D19" s="38">
        <f t="shared" si="2"/>
        <v>2524.0928019036292</v>
      </c>
      <c r="E19" s="35">
        <f t="shared" si="3"/>
        <v>475.90719809637085</v>
      </c>
      <c r="F19" s="35">
        <f t="shared" si="4"/>
        <v>487.80487804877748</v>
      </c>
      <c r="G19" s="36">
        <f t="shared" si="0"/>
        <v>100000</v>
      </c>
      <c r="H19" s="37">
        <f t="shared" si="5"/>
        <v>100487.8048780488</v>
      </c>
    </row>
    <row r="20" spans="2:16" ht="19.95" customHeight="1" x14ac:dyDescent="0.3">
      <c r="B20" s="34">
        <v>44196</v>
      </c>
      <c r="C20" s="36">
        <f t="shared" si="1"/>
        <v>3000</v>
      </c>
      <c r="D20" s="38">
        <f t="shared" si="2"/>
        <v>2512.1951219512202</v>
      </c>
      <c r="E20" s="35">
        <f t="shared" si="3"/>
        <v>487.80487804877976</v>
      </c>
      <c r="F20" s="35">
        <f t="shared" si="4"/>
        <v>-2.2737367544323206E-12</v>
      </c>
      <c r="G20" s="36">
        <f t="shared" si="0"/>
        <v>100000</v>
      </c>
      <c r="H20" s="37">
        <f t="shared" si="5"/>
        <v>100000.00000000003</v>
      </c>
    </row>
    <row r="22" spans="2:16" ht="19.95" customHeight="1" x14ac:dyDescent="0.3">
      <c r="B22" s="23" t="s">
        <v>29</v>
      </c>
      <c r="C22" s="24">
        <f>SUM(C15:C20)</f>
        <v>18000</v>
      </c>
      <c r="D22" s="25">
        <f>SUM(D15:D20)</f>
        <v>15245.937319210087</v>
      </c>
      <c r="E22" s="25">
        <f>SUM(E15:E20)</f>
        <v>2754.0626807899121</v>
      </c>
    </row>
    <row r="30" spans="2:16" ht="19.95" customHeight="1" x14ac:dyDescent="0.3">
      <c r="P30" s="22"/>
    </row>
  </sheetData>
  <mergeCells count="8">
    <mergeCell ref="B2:H2"/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Journal Entry</vt:lpstr>
      <vt:lpstr>General Ledger</vt:lpstr>
      <vt:lpstr>Effective Interest (Discount)</vt:lpstr>
      <vt:lpstr>Effective Interest (Premium)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2022-09-26T09:13:10Z</dcterms:modified>
</cp:coreProperties>
</file>