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0829151-70AC-4F9B-BD4D-074A97B1294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Effective Rat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G13" i="3"/>
  <c r="G14" i="3"/>
  <c r="G15" i="3"/>
  <c r="G16" i="3"/>
  <c r="G17" i="3"/>
  <c r="G18" i="3"/>
  <c r="G19" i="3"/>
  <c r="G20" i="3"/>
  <c r="G12" i="3"/>
  <c r="G22" i="3"/>
  <c r="C34" i="3" l="1"/>
  <c r="C31" i="3"/>
  <c r="C32" i="3"/>
  <c r="C33" i="3"/>
  <c r="C30" i="3"/>
  <c r="C16" i="3"/>
  <c r="C13" i="3"/>
  <c r="C14" i="3"/>
  <c r="C15" i="3"/>
  <c r="C12" i="3"/>
  <c r="C35" i="3" l="1"/>
  <c r="C17" i="3"/>
</calcChain>
</file>

<file path=xl/sharedStrings.xml><?xml version="1.0" encoding="utf-8"?>
<sst xmlns="http://schemas.openxmlformats.org/spreadsheetml/2006/main" count="42" uniqueCount="23">
  <si>
    <t>Year</t>
  </si>
  <si>
    <t>Face Value:</t>
  </si>
  <si>
    <t>Stated Rate/Coupon Rate:</t>
  </si>
  <si>
    <t>Maturity Period:</t>
  </si>
  <si>
    <t>Interest Payment:</t>
  </si>
  <si>
    <t>Yearly</t>
  </si>
  <si>
    <t>Issue Price:</t>
  </si>
  <si>
    <t>Cash Flows from the Bond Investment</t>
  </si>
  <si>
    <t>Cash Flow</t>
  </si>
  <si>
    <t>5 years</t>
  </si>
  <si>
    <t>Discount Bond</t>
  </si>
  <si>
    <t>Effective Rate (IRR)</t>
  </si>
  <si>
    <t>Premium Bond</t>
  </si>
  <si>
    <t>Discount Bond (Interest Payment Semi-annually)</t>
  </si>
  <si>
    <t>Date</t>
  </si>
  <si>
    <t>Effective Rate (XIRR)</t>
  </si>
  <si>
    <t>=IRR(C29:C34)</t>
  </si>
  <si>
    <t>=IRR(C11:C16)</t>
  </si>
  <si>
    <t>=XIRR(G11:G21,F11:F21)</t>
  </si>
  <si>
    <t xml:space="preserve">C17  </t>
  </si>
  <si>
    <t xml:space="preserve">C35  </t>
  </si>
  <si>
    <t xml:space="preserve">G22  </t>
  </si>
  <si>
    <t>Semi-annually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</si>
</sst>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20">
    <xf numFmtId="0" fontId="0" fillId="0" borderId="0" xfId="0"/>
    <xf numFmtId="0" fontId="0" fillId="3" borderId="3" xfId="2" applyFont="1" applyBorder="1"/>
    <xf numFmtId="6" fontId="0" fillId="0" borderId="3" xfId="0" applyNumberFormat="1" applyBorder="1"/>
    <xf numFmtId="9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4" fillId="0" borderId="5" xfId="0" applyFont="1" applyBorder="1"/>
    <xf numFmtId="0" fontId="5" fillId="2" borderId="1" xfId="1" applyFont="1"/>
    <xf numFmtId="0" fontId="3" fillId="0" borderId="3" xfId="0" applyFont="1" applyBorder="1"/>
    <xf numFmtId="15" fontId="0" fillId="0" borderId="3" xfId="0" applyNumberFormat="1" applyBorder="1"/>
    <xf numFmtId="10" fontId="1" fillId="4" borderId="1" xfId="3" applyNumberFormat="1" applyBorder="1"/>
    <xf numFmtId="164" fontId="1" fillId="4" borderId="1" xfId="3" applyNumberFormat="1" applyBorder="1"/>
    <xf numFmtId="0" fontId="0" fillId="4" borderId="9" xfId="3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">
    <cellStyle name="60% - Accent6" xfId="3" builtinId="52"/>
    <cellStyle name="Normal" xfId="0" builtinId="0"/>
    <cellStyle name="Note" xfId="2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C1A2C-F163-424D-9D55-744CEAB0FA2E}">
  <dimension ref="A2:H36"/>
  <sheetViews>
    <sheetView showGridLines="0" tabSelected="1" zoomScale="90" zoomScaleNormal="90" workbookViewId="0">
      <selection activeCell="N34" sqref="N34"/>
    </sheetView>
  </sheetViews>
  <sheetFormatPr defaultRowHeight="15" x14ac:dyDescent="0.25"/>
  <cols>
    <col min="1" max="1" width="3.140625" customWidth="1"/>
    <col min="2" max="2" width="24.28515625" bestFit="1" customWidth="1"/>
    <col min="3" max="3" width="13.28515625" bestFit="1" customWidth="1"/>
    <col min="4" max="4" width="5.42578125" customWidth="1"/>
    <col min="5" max="5" width="4.42578125" customWidth="1"/>
    <col min="6" max="6" width="27.7109375" customWidth="1"/>
    <col min="7" max="7" width="23.140625" customWidth="1"/>
    <col min="8" max="8" width="12.7109375" customWidth="1"/>
    <col min="9" max="11" width="9.140625" customWidth="1"/>
  </cols>
  <sheetData>
    <row r="2" spans="2:8" ht="21" x14ac:dyDescent="0.35">
      <c r="B2" s="11" t="s">
        <v>10</v>
      </c>
      <c r="C2" s="5"/>
      <c r="D2" s="6"/>
      <c r="F2" s="11" t="s">
        <v>13</v>
      </c>
      <c r="G2" s="5"/>
      <c r="H2" s="6"/>
    </row>
    <row r="3" spans="2:8" x14ac:dyDescent="0.25">
      <c r="B3" s="1" t="s">
        <v>1</v>
      </c>
      <c r="C3" s="2">
        <v>100000</v>
      </c>
      <c r="D3" s="9"/>
      <c r="F3" s="1" t="s">
        <v>1</v>
      </c>
      <c r="G3" s="2">
        <v>100000</v>
      </c>
      <c r="H3" s="9"/>
    </row>
    <row r="4" spans="2:8" x14ac:dyDescent="0.25">
      <c r="B4" s="1" t="s">
        <v>2</v>
      </c>
      <c r="C4" s="3">
        <v>0.05</v>
      </c>
      <c r="D4" s="9"/>
      <c r="F4" s="1" t="s">
        <v>2</v>
      </c>
      <c r="G4" s="3">
        <v>0.05</v>
      </c>
      <c r="H4" s="9"/>
    </row>
    <row r="5" spans="2:8" x14ac:dyDescent="0.25">
      <c r="B5" s="1" t="s">
        <v>3</v>
      </c>
      <c r="C5" s="4" t="s">
        <v>9</v>
      </c>
      <c r="D5" s="9"/>
      <c r="F5" s="1" t="s">
        <v>3</v>
      </c>
      <c r="G5" s="4" t="s">
        <v>9</v>
      </c>
      <c r="H5" s="9"/>
    </row>
    <row r="6" spans="2:8" x14ac:dyDescent="0.25">
      <c r="B6" s="1" t="s">
        <v>4</v>
      </c>
      <c r="C6" s="4" t="s">
        <v>5</v>
      </c>
      <c r="D6" s="9"/>
      <c r="F6" s="1" t="s">
        <v>4</v>
      </c>
      <c r="G6" s="4" t="s">
        <v>22</v>
      </c>
      <c r="H6" s="9"/>
    </row>
    <row r="7" spans="2:8" x14ac:dyDescent="0.25">
      <c r="B7" s="1" t="s">
        <v>6</v>
      </c>
      <c r="C7" s="2">
        <v>95000</v>
      </c>
      <c r="D7" s="9"/>
      <c r="F7" s="1" t="s">
        <v>6</v>
      </c>
      <c r="G7" s="2">
        <v>95000</v>
      </c>
      <c r="H7" s="9"/>
    </row>
    <row r="8" spans="2:8" x14ac:dyDescent="0.25">
      <c r="B8" s="7"/>
      <c r="C8" s="8"/>
      <c r="D8" s="9"/>
      <c r="F8" s="7"/>
      <c r="G8" s="8"/>
      <c r="H8" s="9"/>
    </row>
    <row r="9" spans="2:8" x14ac:dyDescent="0.25">
      <c r="B9" s="18" t="s">
        <v>7</v>
      </c>
      <c r="C9" s="19"/>
      <c r="D9" s="9"/>
      <c r="F9" s="18" t="s">
        <v>7</v>
      </c>
      <c r="G9" s="19"/>
      <c r="H9" s="9"/>
    </row>
    <row r="10" spans="2:8" x14ac:dyDescent="0.25">
      <c r="B10" s="13" t="s">
        <v>0</v>
      </c>
      <c r="C10" s="13" t="s">
        <v>8</v>
      </c>
      <c r="D10" s="9"/>
      <c r="F10" s="13" t="s">
        <v>14</v>
      </c>
      <c r="G10" s="13" t="s">
        <v>8</v>
      </c>
      <c r="H10" s="9"/>
    </row>
    <row r="11" spans="2:8" x14ac:dyDescent="0.25">
      <c r="B11" s="4">
        <v>0</v>
      </c>
      <c r="C11" s="2">
        <v>-95000</v>
      </c>
      <c r="D11" s="9"/>
      <c r="F11" s="14">
        <v>43101</v>
      </c>
      <c r="G11" s="2">
        <v>-95000</v>
      </c>
      <c r="H11" s="9"/>
    </row>
    <row r="12" spans="2:8" x14ac:dyDescent="0.25">
      <c r="B12" s="4">
        <v>1</v>
      </c>
      <c r="C12" s="2">
        <f>$C$3*$C$4</f>
        <v>5000</v>
      </c>
      <c r="D12" s="9"/>
      <c r="F12" s="14">
        <v>43281</v>
      </c>
      <c r="G12" s="2">
        <f>$G$3*($G$4/2)</f>
        <v>2500</v>
      </c>
      <c r="H12" s="9"/>
    </row>
    <row r="13" spans="2:8" x14ac:dyDescent="0.25">
      <c r="B13" s="4">
        <v>2</v>
      </c>
      <c r="C13" s="2">
        <f t="shared" ref="C13:C15" si="0">$C$3*$C$4</f>
        <v>5000</v>
      </c>
      <c r="D13" s="9"/>
      <c r="F13" s="14">
        <v>43465</v>
      </c>
      <c r="G13" s="2">
        <f t="shared" ref="G13:G20" si="1">$G$3*($G$4/2)</f>
        <v>2500</v>
      </c>
      <c r="H13" s="9"/>
    </row>
    <row r="14" spans="2:8" x14ac:dyDescent="0.25">
      <c r="B14" s="4">
        <v>3</v>
      </c>
      <c r="C14" s="2">
        <f t="shared" si="0"/>
        <v>5000</v>
      </c>
      <c r="D14" s="9"/>
      <c r="F14" s="14">
        <v>43646</v>
      </c>
      <c r="G14" s="2">
        <f t="shared" si="1"/>
        <v>2500</v>
      </c>
      <c r="H14" s="9"/>
    </row>
    <row r="15" spans="2:8" x14ac:dyDescent="0.25">
      <c r="B15" s="4">
        <v>4</v>
      </c>
      <c r="C15" s="2">
        <f t="shared" si="0"/>
        <v>5000</v>
      </c>
      <c r="D15" s="9"/>
      <c r="F15" s="14">
        <v>43830</v>
      </c>
      <c r="G15" s="2">
        <f t="shared" si="1"/>
        <v>2500</v>
      </c>
      <c r="H15" s="9"/>
    </row>
    <row r="16" spans="2:8" x14ac:dyDescent="0.25">
      <c r="B16" s="4">
        <v>5</v>
      </c>
      <c r="C16" s="2">
        <f>$C$3+$C$3*$C$4</f>
        <v>105000</v>
      </c>
      <c r="D16" s="9"/>
      <c r="F16" s="14">
        <v>44012</v>
      </c>
      <c r="G16" s="2">
        <f t="shared" si="1"/>
        <v>2500</v>
      </c>
      <c r="H16" s="9"/>
    </row>
    <row r="17" spans="2:8" ht="15.75" x14ac:dyDescent="0.25">
      <c r="B17" s="12" t="s">
        <v>11</v>
      </c>
      <c r="C17" s="15">
        <f>IRR(C11:C16)</f>
        <v>6.1932282681517847E-2</v>
      </c>
      <c r="D17" s="9"/>
      <c r="F17" s="14">
        <v>44196</v>
      </c>
      <c r="G17" s="2">
        <f t="shared" si="1"/>
        <v>2500</v>
      </c>
      <c r="H17" s="9"/>
    </row>
    <row r="18" spans="2:8" x14ac:dyDescent="0.25">
      <c r="B18" s="17" t="s">
        <v>19</v>
      </c>
      <c r="C18" s="15" t="s">
        <v>17</v>
      </c>
      <c r="D18" s="10"/>
      <c r="F18" s="14">
        <v>44377</v>
      </c>
      <c r="G18" s="2">
        <f t="shared" si="1"/>
        <v>2500</v>
      </c>
      <c r="H18" s="9"/>
    </row>
    <row r="19" spans="2:8" x14ac:dyDescent="0.25">
      <c r="F19" s="14">
        <v>44561</v>
      </c>
      <c r="G19" s="2">
        <f t="shared" si="1"/>
        <v>2500</v>
      </c>
      <c r="H19" s="9"/>
    </row>
    <row r="20" spans="2:8" ht="21" x14ac:dyDescent="0.35">
      <c r="B20" s="11" t="s">
        <v>12</v>
      </c>
      <c r="C20" s="5"/>
      <c r="D20" s="6"/>
      <c r="F20" s="14">
        <v>44742</v>
      </c>
      <c r="G20" s="2">
        <f t="shared" si="1"/>
        <v>2500</v>
      </c>
      <c r="H20" s="9"/>
    </row>
    <row r="21" spans="2:8" x14ac:dyDescent="0.25">
      <c r="B21" s="1" t="s">
        <v>1</v>
      </c>
      <c r="C21" s="2">
        <v>100000</v>
      </c>
      <c r="D21" s="9"/>
      <c r="F21" s="14">
        <v>44926</v>
      </c>
      <c r="G21" s="2">
        <f>$G$3+$G$3*($G$4/2)</f>
        <v>102500</v>
      </c>
      <c r="H21" s="9"/>
    </row>
    <row r="22" spans="2:8" ht="15.75" x14ac:dyDescent="0.25">
      <c r="B22" s="1" t="s">
        <v>2</v>
      </c>
      <c r="C22" s="3">
        <v>0.05</v>
      </c>
      <c r="D22" s="9"/>
      <c r="F22" s="12" t="s">
        <v>15</v>
      </c>
      <c r="G22" s="16">
        <f>XIRR(G11:G21,F11:F21)</f>
        <v>6.2740936875343337E-2</v>
      </c>
      <c r="H22" s="9"/>
    </row>
    <row r="23" spans="2:8" x14ac:dyDescent="0.25">
      <c r="B23" s="1" t="s">
        <v>3</v>
      </c>
      <c r="C23" s="4" t="s">
        <v>9</v>
      </c>
      <c r="D23" s="9"/>
      <c r="F23" s="17" t="s">
        <v>21</v>
      </c>
      <c r="G23" s="15" t="s">
        <v>18</v>
      </c>
      <c r="H23" s="10"/>
    </row>
    <row r="24" spans="2:8" x14ac:dyDescent="0.25">
      <c r="B24" s="1" t="s">
        <v>4</v>
      </c>
      <c r="C24" s="4" t="s">
        <v>5</v>
      </c>
      <c r="D24" s="9"/>
    </row>
    <row r="25" spans="2:8" x14ac:dyDescent="0.25">
      <c r="B25" s="1" t="s">
        <v>6</v>
      </c>
      <c r="C25" s="2">
        <v>105000</v>
      </c>
      <c r="D25" s="9"/>
    </row>
    <row r="26" spans="2:8" x14ac:dyDescent="0.25">
      <c r="B26" s="7"/>
      <c r="C26" s="8"/>
      <c r="D26" s="9"/>
    </row>
    <row r="27" spans="2:8" x14ac:dyDescent="0.25">
      <c r="B27" s="18" t="s">
        <v>7</v>
      </c>
      <c r="C27" s="19"/>
      <c r="D27" s="9"/>
    </row>
    <row r="28" spans="2:8" x14ac:dyDescent="0.25">
      <c r="B28" s="13" t="s">
        <v>0</v>
      </c>
      <c r="C28" s="13" t="s">
        <v>8</v>
      </c>
      <c r="D28" s="9"/>
    </row>
    <row r="29" spans="2:8" x14ac:dyDescent="0.25">
      <c r="B29" s="4">
        <v>0</v>
      </c>
      <c r="C29" s="2">
        <v>-105000</v>
      </c>
      <c r="D29" s="9"/>
    </row>
    <row r="30" spans="2:8" x14ac:dyDescent="0.25">
      <c r="B30" s="4">
        <v>1</v>
      </c>
      <c r="C30" s="2">
        <f>$C$21*$C$22</f>
        <v>5000</v>
      </c>
      <c r="D30" s="9"/>
    </row>
    <row r="31" spans="2:8" x14ac:dyDescent="0.25">
      <c r="B31" s="4">
        <v>2</v>
      </c>
      <c r="C31" s="2">
        <f t="shared" ref="C31:C33" si="2">$C$21*$C$22</f>
        <v>5000</v>
      </c>
      <c r="D31" s="9"/>
    </row>
    <row r="32" spans="2:8" x14ac:dyDescent="0.25">
      <c r="B32" s="4">
        <v>3</v>
      </c>
      <c r="C32" s="2">
        <f t="shared" si="2"/>
        <v>5000</v>
      </c>
      <c r="D32" s="9"/>
    </row>
    <row r="33" spans="2:4" x14ac:dyDescent="0.25">
      <c r="B33" s="4">
        <v>4</v>
      </c>
      <c r="C33" s="2">
        <f t="shared" si="2"/>
        <v>5000</v>
      </c>
      <c r="D33" s="9"/>
    </row>
    <row r="34" spans="2:4" x14ac:dyDescent="0.25">
      <c r="B34" s="4">
        <v>5</v>
      </c>
      <c r="C34" s="2">
        <f>$C$21+$C$21*$C$22</f>
        <v>105000</v>
      </c>
      <c r="D34" s="9"/>
    </row>
    <row r="35" spans="2:4" ht="15.75" x14ac:dyDescent="0.25">
      <c r="B35" s="12" t="s">
        <v>11</v>
      </c>
      <c r="C35" s="15">
        <f>IRR(C29:C34)</f>
        <v>3.8806281259421205E-2</v>
      </c>
      <c r="D35" s="9"/>
    </row>
    <row r="36" spans="2:4" x14ac:dyDescent="0.25">
      <c r="B36" s="17" t="s">
        <v>20</v>
      </c>
      <c r="C36" s="15" t="s">
        <v>16</v>
      </c>
      <c r="D36" s="10"/>
    </row>
  </sheetData>
  <mergeCells count="3">
    <mergeCell ref="B9:C9"/>
    <mergeCell ref="B27:C27"/>
    <mergeCell ref="F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Effective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2018-10-17T11:53:35Z</dcterms:modified>
</cp:coreProperties>
</file>