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Siam\46. Tracking student progress template\"/>
    </mc:Choice>
  </mc:AlternateContent>
  <xr:revisionPtr revIDLastSave="0" documentId="10_ncr:8100000_{6D9276BB-359C-473A-97C6-92D17DDC6EBE}" xr6:coauthVersionLast="34" xr6:coauthVersionMax="34" xr10:uidLastSave="{00000000-0000-0000-0000-000000000000}"/>
  <bookViews>
    <workbookView xWindow="0" yWindow="0" windowWidth="28800" windowHeight="12210" xr2:uid="{62F66EDE-5C6C-4C9B-A74D-F91CD9C86EB2}"/>
  </bookViews>
  <sheets>
    <sheet name="Grade and Number List" sheetId="1" r:id="rId1"/>
    <sheet name="Student Performance" sheetId="5" r:id="rId2"/>
    <sheet name="Performance Over Time Graph" sheetId="3" r:id="rId3"/>
    <sheet name="Grading System" sheetId="2" r:id="rId4"/>
    <sheet name="Name List with ID &amp; CGPA" sheetId="4" r:id="rId5"/>
    <sheet name="Note" sheetId="7" r:id="rId6"/>
    <sheet name="@" sheetId="8" r:id="rId7"/>
  </sheets>
  <definedNames>
    <definedName name="_xlnm._FilterDatabase" localSheetId="0" hidden="1">'Grade and Number List'!$B$15:$P$38</definedName>
    <definedName name="Grade">'Grading System'!$B$2:$B$1048576</definedName>
    <definedName name="GradePoints">'Grading System'!$B$2:$C$1048576</definedName>
    <definedName name="ID">'Name List with ID &amp; CGPA'!$A$2:$A$1048576</definedName>
    <definedName name="List">'Name List with ID &amp; CGPA'!$A$2:$C$1048576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8" i="3" l="1"/>
  <c r="D6" i="3"/>
  <c r="D7" i="3"/>
  <c r="P5" i="1"/>
  <c r="L7" i="5"/>
  <c r="I7" i="5"/>
  <c r="F7" i="5"/>
  <c r="L12" i="1"/>
  <c r="L11" i="1"/>
  <c r="I12" i="1"/>
  <c r="I11" i="1"/>
  <c r="F12" i="1"/>
  <c r="C21" i="1" l="1"/>
  <c r="C7" i="1" l="1"/>
  <c r="N16" i="1" s="1"/>
  <c r="O16" i="1" l="1"/>
  <c r="P16" i="1" s="1"/>
  <c r="N17" i="1"/>
  <c r="O17" i="1" s="1"/>
  <c r="P17" i="1" s="1"/>
  <c r="N18" i="1"/>
  <c r="O18" i="1" s="1"/>
  <c r="P18" i="1" s="1"/>
  <c r="N19" i="1"/>
  <c r="O19" i="1" s="1"/>
  <c r="P19" i="1" s="1"/>
  <c r="N20" i="1"/>
  <c r="O20" i="1" s="1"/>
  <c r="P20" i="1" s="1"/>
  <c r="N21" i="1"/>
  <c r="O21" i="1" s="1"/>
  <c r="P21" i="1" s="1"/>
  <c r="N22" i="1"/>
  <c r="O22" i="1" s="1"/>
  <c r="P22" i="1" s="1"/>
  <c r="N23" i="1"/>
  <c r="O23" i="1" s="1"/>
  <c r="P23" i="1" s="1"/>
  <c r="N24" i="1"/>
  <c r="O24" i="1" s="1"/>
  <c r="P24" i="1" s="1"/>
  <c r="N25" i="1"/>
  <c r="O25" i="1" s="1"/>
  <c r="P25" i="1" s="1"/>
  <c r="N26" i="1"/>
  <c r="O26" i="1" s="1"/>
  <c r="P26" i="1" s="1"/>
  <c r="N27" i="1"/>
  <c r="O27" i="1" s="1"/>
  <c r="P27" i="1" s="1"/>
  <c r="N28" i="1"/>
  <c r="O28" i="1" s="1"/>
  <c r="P28" i="1" s="1"/>
  <c r="N29" i="1"/>
  <c r="O29" i="1" s="1"/>
  <c r="P29" i="1" s="1"/>
  <c r="N30" i="1"/>
  <c r="O30" i="1" s="1"/>
  <c r="P30" i="1" s="1"/>
  <c r="N31" i="1"/>
  <c r="O31" i="1" s="1"/>
  <c r="P31" i="1" s="1"/>
  <c r="N32" i="1"/>
  <c r="O32" i="1" s="1"/>
  <c r="P32" i="1" s="1"/>
  <c r="N33" i="1"/>
  <c r="O33" i="1" s="1"/>
  <c r="P33" i="1" s="1"/>
  <c r="N34" i="1"/>
  <c r="O34" i="1" s="1"/>
  <c r="P34" i="1" s="1"/>
  <c r="N35" i="1"/>
  <c r="O35" i="1" s="1"/>
  <c r="P35" i="1" s="1"/>
  <c r="N36" i="1"/>
  <c r="O36" i="1" s="1"/>
  <c r="P36" i="1" s="1"/>
  <c r="N37" i="1"/>
  <c r="O37" i="1" s="1"/>
  <c r="P37" i="1" s="1"/>
  <c r="N38" i="1"/>
  <c r="O38" i="1" s="1"/>
  <c r="P38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L22" i="1"/>
  <c r="M22" i="1" s="1"/>
  <c r="L23" i="1"/>
  <c r="M23" i="1" s="1"/>
  <c r="L24" i="1"/>
  <c r="M24" i="1" s="1"/>
  <c r="L25" i="1"/>
  <c r="L26" i="1"/>
  <c r="M26" i="1" s="1"/>
  <c r="L27" i="1"/>
  <c r="M27" i="1" s="1"/>
  <c r="L28" i="1"/>
  <c r="M28" i="1" s="1"/>
  <c r="L29" i="1"/>
  <c r="L30" i="1"/>
  <c r="M30" i="1" s="1"/>
  <c r="L31" i="1"/>
  <c r="M31" i="1" s="1"/>
  <c r="L32" i="1"/>
  <c r="M32" i="1" s="1"/>
  <c r="L33" i="1"/>
  <c r="L34" i="1"/>
  <c r="M34" i="1" s="1"/>
  <c r="L35" i="1"/>
  <c r="M35" i="1" s="1"/>
  <c r="F16" i="1"/>
  <c r="G16" i="1" s="1"/>
  <c r="F17" i="1"/>
  <c r="F18" i="1"/>
  <c r="G18" i="1" s="1"/>
  <c r="F19" i="1"/>
  <c r="G19" i="1" s="1"/>
  <c r="F20" i="1"/>
  <c r="G20" i="1" s="1"/>
  <c r="F21" i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F34" i="1"/>
  <c r="G34" i="1" s="1"/>
  <c r="F35" i="1"/>
  <c r="G3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M21" i="1"/>
  <c r="M25" i="1"/>
  <c r="M29" i="1"/>
  <c r="M33" i="1"/>
  <c r="G17" i="1"/>
  <c r="G21" i="1"/>
  <c r="G33" i="1"/>
  <c r="J21" i="1"/>
  <c r="J29" i="1"/>
  <c r="F36" i="1"/>
  <c r="G36" i="1" s="1"/>
  <c r="F37" i="1"/>
  <c r="F32" i="5" s="1"/>
  <c r="G32" i="5" s="1"/>
  <c r="F38" i="1"/>
  <c r="F33" i="5" s="1"/>
  <c r="G33" i="5" s="1"/>
  <c r="L38" i="1"/>
  <c r="L33" i="5" s="1"/>
  <c r="M33" i="5" s="1"/>
  <c r="L37" i="1"/>
  <c r="L32" i="5" s="1"/>
  <c r="M32" i="5" s="1"/>
  <c r="L36" i="1"/>
  <c r="L31" i="5" s="1"/>
  <c r="M31" i="5" s="1"/>
  <c r="I38" i="1"/>
  <c r="I33" i="5" s="1"/>
  <c r="J33" i="5" s="1"/>
  <c r="I37" i="1"/>
  <c r="J37" i="1" s="1"/>
  <c r="I36" i="1"/>
  <c r="I31" i="5" s="1"/>
  <c r="J31" i="5" s="1"/>
  <c r="D38" i="1"/>
  <c r="D33" i="5" s="1"/>
  <c r="C38" i="1"/>
  <c r="C33" i="5" s="1"/>
  <c r="D36" i="1"/>
  <c r="D31" i="5" s="1"/>
  <c r="D37" i="1"/>
  <c r="D32" i="5" s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C17" i="1"/>
  <c r="C18" i="1"/>
  <c r="C19" i="1"/>
  <c r="C20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1" i="5" s="1"/>
  <c r="C37" i="1"/>
  <c r="C32" i="5" s="1"/>
  <c r="O12" i="1" l="1"/>
  <c r="O11" i="1"/>
  <c r="M36" i="1"/>
  <c r="O31" i="5"/>
  <c r="P31" i="5" s="1"/>
  <c r="O33" i="5"/>
  <c r="P33" i="5" s="1"/>
  <c r="J36" i="1"/>
  <c r="M38" i="1"/>
  <c r="M37" i="1"/>
  <c r="J38" i="1"/>
  <c r="I32" i="5"/>
  <c r="J32" i="5" s="1"/>
  <c r="O32" i="5"/>
  <c r="P32" i="5" s="1"/>
  <c r="G38" i="1"/>
  <c r="F31" i="5"/>
  <c r="G31" i="5" s="1"/>
  <c r="G37" i="1"/>
  <c r="D12" i="5"/>
  <c r="D24" i="5"/>
  <c r="D28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F16" i="5"/>
  <c r="G16" i="5" s="1"/>
  <c r="F20" i="5"/>
  <c r="G20" i="5" s="1"/>
  <c r="D13" i="5"/>
  <c r="D14" i="5"/>
  <c r="D15" i="5"/>
  <c r="D16" i="5"/>
  <c r="D17" i="5"/>
  <c r="D18" i="5"/>
  <c r="D19" i="5"/>
  <c r="D20" i="5"/>
  <c r="D21" i="5"/>
  <c r="D22" i="5"/>
  <c r="D23" i="5"/>
  <c r="D25" i="5"/>
  <c r="D26" i="5"/>
  <c r="D27" i="5"/>
  <c r="D29" i="5"/>
  <c r="D30" i="5"/>
  <c r="D16" i="1"/>
  <c r="D11" i="5" s="1"/>
  <c r="C8" i="3"/>
  <c r="C7" i="3"/>
  <c r="F12" i="5"/>
  <c r="G12" i="5" s="1"/>
  <c r="F13" i="5"/>
  <c r="G13" i="5" s="1"/>
  <c r="F14" i="5"/>
  <c r="G14" i="5" s="1"/>
  <c r="F15" i="5"/>
  <c r="G15" i="5" s="1"/>
  <c r="F17" i="5"/>
  <c r="G17" i="5" s="1"/>
  <c r="F18" i="5"/>
  <c r="G18" i="5" s="1"/>
  <c r="F19" i="5"/>
  <c r="G19" i="5" s="1"/>
  <c r="F21" i="5"/>
  <c r="G21" i="5" s="1"/>
  <c r="F22" i="5"/>
  <c r="G22" i="5" s="1"/>
  <c r="F23" i="5"/>
  <c r="G23" i="5" s="1"/>
  <c r="F24" i="5"/>
  <c r="G24" i="5" s="1"/>
  <c r="F25" i="5"/>
  <c r="G25" i="5" s="1"/>
  <c r="F26" i="5"/>
  <c r="G26" i="5" s="1"/>
  <c r="F27" i="5"/>
  <c r="G27" i="5" s="1"/>
  <c r="F28" i="5"/>
  <c r="G28" i="5" s="1"/>
  <c r="F29" i="5"/>
  <c r="G29" i="5" s="1"/>
  <c r="F30" i="5"/>
  <c r="G30" i="5" s="1"/>
  <c r="F11" i="5"/>
  <c r="G11" i="5" s="1"/>
  <c r="C6" i="3" l="1"/>
  <c r="C16" i="1"/>
  <c r="C11" i="5" s="1"/>
  <c r="E7" i="3" l="1"/>
  <c r="O14" i="5"/>
  <c r="P14" i="5" s="1"/>
  <c r="O19" i="5"/>
  <c r="P19" i="5" s="1"/>
  <c r="O23" i="5"/>
  <c r="P23" i="5" s="1"/>
  <c r="O27" i="5"/>
  <c r="P27" i="5" s="1"/>
  <c r="O11" i="5"/>
  <c r="P11" i="5" s="1"/>
  <c r="D8" i="3"/>
  <c r="L13" i="5"/>
  <c r="M13" i="5" s="1"/>
  <c r="L15" i="5"/>
  <c r="M15" i="5" s="1"/>
  <c r="L17" i="5"/>
  <c r="M17" i="5" s="1"/>
  <c r="L19" i="5"/>
  <c r="M19" i="5" s="1"/>
  <c r="L21" i="5"/>
  <c r="M21" i="5" s="1"/>
  <c r="L24" i="5"/>
  <c r="M24" i="5" s="1"/>
  <c r="L25" i="5"/>
  <c r="M25" i="5" s="1"/>
  <c r="L28" i="5"/>
  <c r="M28" i="5" s="1"/>
  <c r="O15" i="5"/>
  <c r="P15" i="5" s="1"/>
  <c r="O20" i="5"/>
  <c r="P20" i="5" s="1"/>
  <c r="O24" i="5"/>
  <c r="P24" i="5" s="1"/>
  <c r="O28" i="5"/>
  <c r="P28" i="5" s="1"/>
  <c r="O29" i="5"/>
  <c r="P29" i="5" s="1"/>
  <c r="O30" i="5"/>
  <c r="P30" i="5" s="1"/>
  <c r="I13" i="5"/>
  <c r="J13" i="5" s="1"/>
  <c r="I14" i="5"/>
  <c r="J14" i="5" s="1"/>
  <c r="I16" i="5"/>
  <c r="J16" i="5" s="1"/>
  <c r="I17" i="5"/>
  <c r="J17" i="5" s="1"/>
  <c r="I18" i="5"/>
  <c r="J18" i="5" s="1"/>
  <c r="I21" i="5"/>
  <c r="J21" i="5" s="1"/>
  <c r="I22" i="5"/>
  <c r="J22" i="5" s="1"/>
  <c r="I25" i="5"/>
  <c r="J25" i="5" s="1"/>
  <c r="I26" i="5"/>
  <c r="J26" i="5" s="1"/>
  <c r="I30" i="5"/>
  <c r="J30" i="5" s="1"/>
  <c r="I11" i="5"/>
  <c r="J11" i="5" s="1"/>
  <c r="L29" i="5" l="1"/>
  <c r="M29" i="5" s="1"/>
  <c r="I28" i="5"/>
  <c r="J28" i="5" s="1"/>
  <c r="I24" i="5"/>
  <c r="J24" i="5" s="1"/>
  <c r="I20" i="5"/>
  <c r="J20" i="5" s="1"/>
  <c r="I12" i="5"/>
  <c r="J12" i="5" s="1"/>
  <c r="L20" i="5"/>
  <c r="M20" i="5" s="1"/>
  <c r="L16" i="5"/>
  <c r="M16" i="5" s="1"/>
  <c r="L12" i="5"/>
  <c r="M12" i="5" s="1"/>
  <c r="I27" i="5"/>
  <c r="J27" i="5" s="1"/>
  <c r="I23" i="5"/>
  <c r="J23" i="5" s="1"/>
  <c r="I19" i="5"/>
  <c r="J19" i="5" s="1"/>
  <c r="I15" i="5"/>
  <c r="J15" i="5" s="1"/>
  <c r="L11" i="5"/>
  <c r="M11" i="5" s="1"/>
  <c r="L27" i="5"/>
  <c r="M27" i="5" s="1"/>
  <c r="L23" i="5"/>
  <c r="M23" i="5" s="1"/>
  <c r="I29" i="5"/>
  <c r="J29" i="5" s="1"/>
  <c r="L30" i="5"/>
  <c r="M30" i="5" s="1"/>
  <c r="L26" i="5"/>
  <c r="M26" i="5" s="1"/>
  <c r="L22" i="5"/>
  <c r="M22" i="5" s="1"/>
  <c r="L18" i="5"/>
  <c r="M18" i="5" s="1"/>
  <c r="L14" i="5"/>
  <c r="M14" i="5" s="1"/>
  <c r="O13" i="5"/>
  <c r="P13" i="5" s="1"/>
  <c r="O25" i="5"/>
  <c r="P25" i="5" s="1"/>
  <c r="O12" i="5"/>
  <c r="P12" i="5" s="1"/>
  <c r="O21" i="5"/>
  <c r="P21" i="5" s="1"/>
  <c r="O18" i="5"/>
  <c r="P18" i="5" s="1"/>
  <c r="O22" i="5"/>
  <c r="P22" i="5" s="1"/>
  <c r="O17" i="5"/>
  <c r="P17" i="5" s="1"/>
  <c r="F7" i="3"/>
  <c r="F8" i="3"/>
  <c r="O16" i="5"/>
  <c r="P16" i="5" s="1"/>
  <c r="E6" i="3" l="1"/>
  <c r="O26" i="5"/>
  <c r="P26" i="5" l="1"/>
  <c r="O7" i="5" l="1"/>
  <c r="F6" i="3" s="1"/>
</calcChain>
</file>

<file path=xl/sharedStrings.xml><?xml version="1.0" encoding="utf-8"?>
<sst xmlns="http://schemas.openxmlformats.org/spreadsheetml/2006/main" count="309" uniqueCount="116">
  <si>
    <t>   Lette Grade</t>
  </si>
  <si>
    <t>   Grade Points</t>
  </si>
  <si>
    <t>     90-100</t>
  </si>
  <si>
    <t>     &lt; 50</t>
  </si>
  <si>
    <t>  60-64</t>
  </si>
  <si>
    <t>   50-59</t>
  </si>
  <si>
    <t>   85-89</t>
  </si>
  <si>
    <t>   80-84</t>
  </si>
  <si>
    <t>   75-79</t>
  </si>
  <si>
    <t>  70-74</t>
  </si>
  <si>
    <t> 65-69</t>
  </si>
  <si>
    <t>C</t>
  </si>
  <si>
    <t>A</t>
  </si>
  <si>
    <t>A+</t>
  </si>
  <si>
    <t>B+</t>
  </si>
  <si>
    <t>B</t>
  </si>
  <si>
    <t>C+</t>
  </si>
  <si>
    <t>D+</t>
  </si>
  <si>
    <t>D</t>
  </si>
  <si>
    <t>F</t>
  </si>
  <si>
    <t>Numerical</t>
  </si>
  <si>
    <t>ID</t>
  </si>
  <si>
    <t>Targeted Grade</t>
  </si>
  <si>
    <t>Number</t>
  </si>
  <si>
    <t>Achieved Grade</t>
  </si>
  <si>
    <t>Achieved GPA</t>
  </si>
  <si>
    <t>Final Term</t>
  </si>
  <si>
    <t>Name1</t>
  </si>
  <si>
    <t>Name2</t>
  </si>
  <si>
    <t>Name3</t>
  </si>
  <si>
    <t>Name4</t>
  </si>
  <si>
    <t>Name5</t>
  </si>
  <si>
    <t>Name6</t>
  </si>
  <si>
    <t>Name7</t>
  </si>
  <si>
    <t>Name8</t>
  </si>
  <si>
    <t>Name9</t>
  </si>
  <si>
    <t>Name10</t>
  </si>
  <si>
    <t>Name11</t>
  </si>
  <si>
    <t>Name12</t>
  </si>
  <si>
    <t>Name13</t>
  </si>
  <si>
    <t>Name14</t>
  </si>
  <si>
    <t>Name15</t>
  </si>
  <si>
    <t>Name16</t>
  </si>
  <si>
    <t>Name17</t>
  </si>
  <si>
    <t>Name18</t>
  </si>
  <si>
    <t>Name19</t>
  </si>
  <si>
    <t>Name20</t>
  </si>
  <si>
    <t>ID-1</t>
  </si>
  <si>
    <t>ID-2</t>
  </si>
  <si>
    <t>ID-3</t>
  </si>
  <si>
    <t>ID-4</t>
  </si>
  <si>
    <t>ID-5</t>
  </si>
  <si>
    <t>ID-6</t>
  </si>
  <si>
    <t>ID-7</t>
  </si>
  <si>
    <t>ID-8</t>
  </si>
  <si>
    <t>ID-9</t>
  </si>
  <si>
    <t>ID-10</t>
  </si>
  <si>
    <t>ID-11</t>
  </si>
  <si>
    <t>ID-12</t>
  </si>
  <si>
    <t>ID-13</t>
  </si>
  <si>
    <t>ID-14</t>
  </si>
  <si>
    <t>ID-15</t>
  </si>
  <si>
    <t>ID-16</t>
  </si>
  <si>
    <t>ID-17</t>
  </si>
  <si>
    <t>ID-18</t>
  </si>
  <si>
    <t>ID-19</t>
  </si>
  <si>
    <t>ID-20</t>
  </si>
  <si>
    <t>Student Information</t>
  </si>
  <si>
    <t>No. of Failed Student</t>
  </si>
  <si>
    <t>Findings</t>
  </si>
  <si>
    <t>Overall Performance</t>
  </si>
  <si>
    <t>Performance (AG-TG)</t>
  </si>
  <si>
    <t>Data</t>
  </si>
  <si>
    <t>Final Evaluation</t>
  </si>
  <si>
    <t>Performance Over Time</t>
  </si>
  <si>
    <t>Name</t>
  </si>
  <si>
    <t>Current CGPA</t>
  </si>
  <si>
    <t>Mid Term-1</t>
  </si>
  <si>
    <t>Mid Term-2</t>
  </si>
  <si>
    <t xml:space="preserve">Midterm-1 </t>
  </si>
  <si>
    <t>Mid Term-2, Carries 20%</t>
  </si>
  <si>
    <t>Mid Term-1, Carries 20%</t>
  </si>
  <si>
    <t>Final term</t>
  </si>
  <si>
    <t>Mid term-2</t>
  </si>
  <si>
    <t>MT-1(20%)+MT-2(20%)+FT(60%)</t>
  </si>
  <si>
    <t>I</t>
  </si>
  <si>
    <t>ID-21</t>
  </si>
  <si>
    <t>ID-22</t>
  </si>
  <si>
    <t>Name-22</t>
  </si>
  <si>
    <t>Name-21</t>
  </si>
  <si>
    <t>Incomplete</t>
  </si>
  <si>
    <t>Withdrawal</t>
  </si>
  <si>
    <t>W</t>
  </si>
  <si>
    <t>Unofficial Withdrawal</t>
  </si>
  <si>
    <t>UW</t>
  </si>
  <si>
    <t>ID-23</t>
  </si>
  <si>
    <t>Name-23</t>
  </si>
  <si>
    <t>Null</t>
  </si>
  <si>
    <t>Grade and Number List of Students</t>
  </si>
  <si>
    <t>Students Performance based on Grades</t>
  </si>
  <si>
    <t>Highlight a student information after the Final Evaluation</t>
  </si>
  <si>
    <t>Grade</t>
  </si>
  <si>
    <t>Equivalent GPA</t>
  </si>
  <si>
    <t>No. Of Passed Students</t>
  </si>
  <si>
    <t>No. of Failed Students</t>
  </si>
  <si>
    <t>https://www.exceldemy.com/tracking-student-progress-template/</t>
  </si>
  <si>
    <t>Tracking Student Progress Template</t>
  </si>
  <si>
    <t>By ExcelDemy.com</t>
  </si>
  <si>
    <t>© SOFTEKO (Parent Company of ExcelDemy.com)</t>
  </si>
  <si>
    <t>Please review the following license agreement to learn how you may or may not use this template. Thank you.</t>
  </si>
  <si>
    <t>Do not submit copies or modifications of this template to any website or online template gallery. But you can put a link of the page where the template is placed.</t>
  </si>
  <si>
    <r>
      <rPr>
        <b/>
        <sz val="14"/>
        <color theme="1"/>
        <rFont val="Calibri"/>
        <family val="2"/>
        <scheme val="minor"/>
      </rPr>
      <t>Do not delete this worksheet.</t>
    </r>
    <r>
      <rPr>
        <sz val="14"/>
        <rFont val="Calibri"/>
        <family val="2"/>
        <scheme val="minor"/>
      </rPr>
      <t xml:space="preserve"> If necessary, you may hide it by right-clicking on the tab and selecting Hide.</t>
    </r>
  </si>
  <si>
    <t>This spreadsheet, including all worksheets and associated content is a copyrighted work under the general copyright laws.</t>
  </si>
  <si>
    <t>https://www.exceldemy.com/private-use-only-license/</t>
  </si>
  <si>
    <t>NOTE</t>
  </si>
  <si>
    <t>Final Term, Carries 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</si>
</sst>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  <xf numFmtId="0" fontId="1" fillId="5" borderId="0" applyNumberFormat="0" applyBorder="0" applyAlignment="0" applyProtection="0"/>
    <xf numFmtId="0" fontId="7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/>
    </xf>
    <xf numFmtId="0" fontId="2" fillId="2" borderId="3" xfId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Fill="1" applyAlignment="1"/>
    <xf numFmtId="0" fontId="3" fillId="0" borderId="0" xfId="2" applyFill="1" applyBorder="1" applyAlignment="1"/>
    <xf numFmtId="0" fontId="0" fillId="0" borderId="0" xfId="0" applyFill="1" applyBorder="1"/>
    <xf numFmtId="0" fontId="3" fillId="0" borderId="0" xfId="2" applyFill="1" applyBorder="1" applyAlignment="1">
      <alignment vertical="center" wrapText="1"/>
    </xf>
    <xf numFmtId="0" fontId="3" fillId="0" borderId="0" xfId="2" applyFill="1" applyBorder="1" applyAlignment="1">
      <alignment vertical="center"/>
    </xf>
    <xf numFmtId="0" fontId="0" fillId="8" borderId="3" xfId="0" applyFill="1" applyBorder="1" applyAlignment="1">
      <alignment horizontal="center"/>
    </xf>
    <xf numFmtId="0" fontId="0" fillId="0" borderId="0" xfId="0" applyFill="1"/>
    <xf numFmtId="0" fontId="0" fillId="0" borderId="0" xfId="3" applyFont="1" applyFill="1" applyBorder="1" applyAlignment="1">
      <alignment wrapText="1"/>
    </xf>
    <xf numFmtId="0" fontId="0" fillId="0" borderId="3" xfId="0" applyFill="1" applyBorder="1" applyAlignment="1">
      <alignment horizontal="center"/>
    </xf>
    <xf numFmtId="0" fontId="4" fillId="14" borderId="11" xfId="0" applyFont="1" applyFill="1" applyBorder="1"/>
    <xf numFmtId="0" fontId="4" fillId="13" borderId="11" xfId="0" applyFont="1" applyFill="1" applyBorder="1" applyAlignment="1"/>
    <xf numFmtId="0" fontId="4" fillId="9" borderId="11" xfId="0" applyFont="1" applyFill="1" applyBorder="1" applyAlignment="1"/>
    <xf numFmtId="0" fontId="4" fillId="12" borderId="11" xfId="0" applyFont="1" applyFill="1" applyBorder="1" applyAlignment="1"/>
    <xf numFmtId="0" fontId="0" fillId="0" borderId="3" xfId="0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3" xfId="0" applyBorder="1"/>
    <xf numFmtId="0" fontId="0" fillId="0" borderId="3" xfId="0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4" fillId="15" borderId="0" xfId="0" applyFont="1" applyFill="1" applyAlignment="1">
      <alignment horizontal="center"/>
    </xf>
    <xf numFmtId="0" fontId="4" fillId="16" borderId="0" xfId="0" applyFont="1" applyFill="1" applyAlignment="1">
      <alignment horizontal="center"/>
    </xf>
    <xf numFmtId="0" fontId="4" fillId="11" borderId="3" xfId="4" applyFont="1" applyFill="1" applyBorder="1" applyAlignment="1">
      <alignment horizontal="center"/>
    </xf>
    <xf numFmtId="0" fontId="4" fillId="11" borderId="3" xfId="4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18" borderId="0" xfId="0" applyFont="1" applyFill="1" applyAlignment="1" applyProtection="1">
      <alignment horizontal="center"/>
      <protection locked="0"/>
    </xf>
    <xf numFmtId="0" fontId="0" fillId="0" borderId="0" xfId="0" applyAlignment="1"/>
    <xf numFmtId="0" fontId="3" fillId="3" borderId="3" xfId="2" applyBorder="1" applyAlignment="1">
      <alignment horizontal="center"/>
    </xf>
    <xf numFmtId="0" fontId="4" fillId="17" borderId="0" xfId="0" applyFont="1" applyFill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14" borderId="3" xfId="0" applyFill="1" applyBorder="1" applyAlignment="1" applyProtection="1">
      <alignment horizontal="center"/>
      <protection locked="0"/>
    </xf>
    <xf numFmtId="0" fontId="0" fillId="13" borderId="3" xfId="0" applyFill="1" applyBorder="1" applyAlignment="1" applyProtection="1">
      <alignment horizontal="center"/>
      <protection locked="0"/>
    </xf>
    <xf numFmtId="0" fontId="0" fillId="10" borderId="3" xfId="0" applyFill="1" applyBorder="1" applyAlignment="1" applyProtection="1">
      <alignment horizontal="center"/>
      <protection locked="0"/>
    </xf>
    <xf numFmtId="0" fontId="0" fillId="12" borderId="3" xfId="0" applyFill="1" applyBorder="1" applyProtection="1">
      <protection locked="0"/>
    </xf>
    <xf numFmtId="0" fontId="0" fillId="4" borderId="3" xfId="3" applyFont="1" applyBorder="1" applyAlignment="1" applyProtection="1">
      <alignment wrapText="1"/>
      <protection locked="0"/>
    </xf>
    <xf numFmtId="0" fontId="8" fillId="0" borderId="0" xfId="0" applyFont="1"/>
    <xf numFmtId="0" fontId="0" fillId="0" borderId="0" xfId="0" applyFont="1"/>
    <xf numFmtId="0" fontId="10" fillId="0" borderId="14" xfId="0" applyFont="1" applyBorder="1"/>
    <xf numFmtId="0" fontId="11" fillId="0" borderId="0" xfId="0" applyFont="1"/>
    <xf numFmtId="0" fontId="12" fillId="0" borderId="0" xfId="5" applyFont="1"/>
    <xf numFmtId="0" fontId="13" fillId="0" borderId="14" xfId="0" applyFont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14" xfId="0" applyFont="1" applyBorder="1" applyAlignment="1">
      <alignment horizontal="left"/>
    </xf>
    <xf numFmtId="0" fontId="12" fillId="0" borderId="14" xfId="5" applyFont="1" applyBorder="1" applyAlignment="1" applyProtection="1">
      <alignment horizontal="left" wrapText="1"/>
    </xf>
    <xf numFmtId="0" fontId="14" fillId="19" borderId="0" xfId="0" applyFont="1" applyFill="1" applyAlignment="1">
      <alignment horizontal="center" vertical="center"/>
    </xf>
    <xf numFmtId="0" fontId="0" fillId="19" borderId="0" xfId="0" applyFill="1"/>
    <xf numFmtId="0" fontId="0" fillId="0" borderId="11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/>
    </xf>
    <xf numFmtId="0" fontId="0" fillId="0" borderId="11" xfId="0" applyBorder="1" applyAlignment="1" applyProtection="1">
      <alignment horizontal="center" wrapText="1"/>
    </xf>
    <xf numFmtId="0" fontId="0" fillId="0" borderId="11" xfId="0" applyBorder="1" applyProtection="1"/>
    <xf numFmtId="0" fontId="9" fillId="8" borderId="0" xfId="0" applyFont="1" applyFill="1"/>
    <xf numFmtId="0" fontId="0" fillId="4" borderId="11" xfId="3" applyFont="1" applyBorder="1" applyAlignment="1">
      <alignment horizontal="center" wrapText="1"/>
    </xf>
    <xf numFmtId="0" fontId="3" fillId="0" borderId="11" xfId="2" applyFill="1" applyBorder="1" applyAlignment="1">
      <alignment horizontal="center" vertical="center" wrapText="1"/>
    </xf>
    <xf numFmtId="0" fontId="5" fillId="3" borderId="1" xfId="2" applyFont="1" applyAlignment="1">
      <alignment horizontal="center"/>
    </xf>
    <xf numFmtId="0" fontId="6" fillId="2" borderId="0" xfId="1" applyFont="1" applyAlignment="1">
      <alignment horizontal="center" vertical="center"/>
    </xf>
    <xf numFmtId="0" fontId="4" fillId="12" borderId="11" xfId="0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4" fillId="13" borderId="11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/>
    </xf>
    <xf numFmtId="0" fontId="4" fillId="9" borderId="0" xfId="0" applyFont="1" applyFill="1" applyAlignment="1">
      <alignment horizontal="center"/>
    </xf>
    <xf numFmtId="0" fontId="4" fillId="9" borderId="5" xfId="0" applyFont="1" applyFill="1" applyBorder="1" applyAlignment="1">
      <alignment horizontal="center"/>
    </xf>
    <xf numFmtId="0" fontId="4" fillId="14" borderId="10" xfId="0" applyFont="1" applyFill="1" applyBorder="1" applyAlignment="1">
      <alignment horizontal="center"/>
    </xf>
    <xf numFmtId="0" fontId="4" fillId="14" borderId="11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9" fontId="0" fillId="0" borderId="12" xfId="0" applyNumberFormat="1" applyBorder="1" applyAlignment="1" applyProtection="1">
      <alignment horizontal="center"/>
      <protection locked="0"/>
    </xf>
    <xf numFmtId="9" fontId="0" fillId="0" borderId="13" xfId="0" applyNumberFormat="1" applyBorder="1" applyAlignment="1" applyProtection="1">
      <alignment horizontal="center"/>
      <protection locked="0"/>
    </xf>
    <xf numFmtId="9" fontId="0" fillId="0" borderId="12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0" fontId="3" fillId="3" borderId="11" xfId="2" applyBorder="1" applyAlignment="1">
      <alignment horizontal="center"/>
    </xf>
    <xf numFmtId="0" fontId="4" fillId="13" borderId="3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14" borderId="6" xfId="0" applyFont="1" applyFill="1" applyBorder="1" applyAlignment="1">
      <alignment horizontal="center"/>
    </xf>
    <xf numFmtId="0" fontId="4" fillId="14" borderId="7" xfId="0" applyFont="1" applyFill="1" applyBorder="1" applyAlignment="1">
      <alignment horizontal="center"/>
    </xf>
    <xf numFmtId="0" fontId="4" fillId="4" borderId="8" xfId="3" applyFont="1" applyBorder="1" applyAlignment="1" applyProtection="1">
      <alignment horizontal="center" wrapText="1"/>
      <protection locked="0"/>
    </xf>
    <xf numFmtId="0" fontId="4" fillId="4" borderId="9" xfId="3" applyFont="1" applyBorder="1" applyAlignment="1" applyProtection="1">
      <alignment horizontal="center" wrapText="1"/>
      <protection locked="0"/>
    </xf>
    <xf numFmtId="0" fontId="2" fillId="2" borderId="0" xfId="1" applyBorder="1" applyAlignment="1" applyProtection="1">
      <alignment horizontal="center" vertical="center"/>
      <protection locked="0"/>
    </xf>
  </cellXfs>
  <cellStyles count="6">
    <cellStyle name="40% - Accent1" xfId="4" builtinId="31"/>
    <cellStyle name="Good" xfId="1" builtinId="26"/>
    <cellStyle name="Hyperlink" xfId="5" builtinId="8"/>
    <cellStyle name="Input" xfId="2" builtinId="20"/>
    <cellStyle name="Normal" xfId="0" builtinId="0"/>
    <cellStyle name="Note" xfId="3" builtinId="10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Performance Over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128494091776165"/>
          <c:y val="7.9455894100193991E-2"/>
          <c:w val="0.78871505908223838"/>
          <c:h val="0.63064686232402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'Performance Over Time Graph'!$B$6</c:f>
              <c:strCache>
                <c:ptCount val="1"/>
                <c:pt idx="0">
                  <c:v>Overall Performance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'Performance Over Time Graph'!$C$5:$F$5</c:f>
              <c:strCache>
                <c:ptCount val="4"/>
                <c:pt idx="0">
                  <c:v>Midterm-1 </c:v>
                </c:pt>
                <c:pt idx="1">
                  <c:v>Mid Term-2</c:v>
                </c:pt>
                <c:pt idx="2">
                  <c:v>Final Term</c:v>
                </c:pt>
                <c:pt idx="3">
                  <c:v>Final Evaluation</c:v>
                </c:pt>
              </c:strCache>
            </c:strRef>
          </c:cat>
          <c:val>
            <c:numRef>
              <c:f>'Performance Over Time Graph'!$C$6:$F$6</c:f>
              <c:numCache>
                <c:formatCode>General</c:formatCode>
                <c:ptCount val="4"/>
                <c:pt idx="0">
                  <c:v>-5</c:v>
                </c:pt>
                <c:pt idx="1">
                  <c:v>-7.5</c:v>
                </c:pt>
                <c:pt idx="2">
                  <c:v>-4.5</c:v>
                </c:pt>
                <c:pt idx="3">
                  <c:v>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79-49B1-9186-86074A33CB0C}"/>
            </c:ext>
          </c:extLst>
        </c:ser>
        <c:ser>
          <c:idx val="1"/>
          <c:order val="1"/>
          <c:tx>
            <c:strRef>
              <c:f>'Performance Over Time Graph'!$B$7</c:f>
              <c:strCache>
                <c:ptCount val="1"/>
                <c:pt idx="0">
                  <c:v>No. Of Passed Students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'Performance Over Time Graph'!$C$5:$F$5</c:f>
              <c:strCache>
                <c:ptCount val="4"/>
                <c:pt idx="0">
                  <c:v>Midterm-1 </c:v>
                </c:pt>
                <c:pt idx="1">
                  <c:v>Mid Term-2</c:v>
                </c:pt>
                <c:pt idx="2">
                  <c:v>Final Term</c:v>
                </c:pt>
                <c:pt idx="3">
                  <c:v>Final Evaluation</c:v>
                </c:pt>
              </c:strCache>
            </c:strRef>
          </c:cat>
          <c:val>
            <c:numRef>
              <c:f>'Performance Over Time Graph'!$C$7:$F$7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17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79-49B1-9186-86074A33CB0C}"/>
            </c:ext>
          </c:extLst>
        </c:ser>
        <c:ser>
          <c:idx val="2"/>
          <c:order val="2"/>
          <c:tx>
            <c:strRef>
              <c:f>'Performance Over Time Graph'!$B$8</c:f>
              <c:strCache>
                <c:ptCount val="1"/>
                <c:pt idx="0">
                  <c:v>No. of Failed Students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'Performance Over Time Graph'!$C$5:$F$5</c:f>
              <c:strCache>
                <c:ptCount val="4"/>
                <c:pt idx="0">
                  <c:v>Midterm-1 </c:v>
                </c:pt>
                <c:pt idx="1">
                  <c:v>Mid Term-2</c:v>
                </c:pt>
                <c:pt idx="2">
                  <c:v>Final Term</c:v>
                </c:pt>
                <c:pt idx="3">
                  <c:v>Final Evaluation</c:v>
                </c:pt>
              </c:strCache>
            </c:strRef>
          </c:cat>
          <c:val>
            <c:numRef>
              <c:f>'Performance Over Time Graph'!$C$8:$F$8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79-49B1-9186-86074A33CB0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51180552"/>
        <c:axId val="851182192"/>
      </c:barChart>
      <c:catAx>
        <c:axId val="851180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1182192"/>
        <c:crosses val="autoZero"/>
        <c:auto val="1"/>
        <c:lblAlgn val="ctr"/>
        <c:lblOffset val="100"/>
        <c:noMultiLvlLbl val="0"/>
      </c:catAx>
      <c:valAx>
        <c:axId val="85118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11805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218352</xdr:colOff>
      <xdr:row>3</xdr:row>
      <xdr:rowOff>162406</xdr:rowOff>
    </xdr:from>
    <xdr:to>
      <xdr:col>17</xdr:col>
      <xdr:colOff>326736</xdr:colOff>
      <xdr:row>29</xdr:row>
      <xdr:rowOff>131907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6AFE0BE-E2CC-4516-B68D-68C9F804D3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552450</xdr:colOff>
      <xdr:row>3</xdr:row>
      <xdr:rowOff>9523</xdr:rowOff>
    </xdr:from>
    <xdr:ext cx="2962275" cy="193357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6579391-E052-4A6C-83C9-0167636119C2}"/>
            </a:ext>
          </a:extLst>
        </xdr:cNvPr>
        <xdr:cNvSpPr txBox="1"/>
      </xdr:nvSpPr>
      <xdr:spPr>
        <a:xfrm>
          <a:off x="552450" y="771523"/>
          <a:ext cx="2962275" cy="1933577"/>
        </a:xfrm>
        <a:prstGeom prst="rect">
          <a:avLst/>
        </a:prstGeom>
        <a:solidFill>
          <a:schemeClr val="bg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>
              <a:solidFill>
                <a:schemeClr val="accent6"/>
              </a:solidFill>
            </a:rPr>
            <a:t>Grading System Worksheet</a:t>
          </a:r>
        </a:p>
        <a:p>
          <a:endParaRPr lang="en-US" sz="1400">
            <a:solidFill>
              <a:schemeClr val="accent6"/>
            </a:solidFill>
          </a:endParaRPr>
        </a:p>
        <a:p>
          <a:r>
            <a:rPr lang="en-US" sz="1100"/>
            <a:t># First Define The Grading System.</a:t>
          </a:r>
        </a:p>
        <a:p>
          <a:endParaRPr lang="en-US" sz="1100"/>
        </a:p>
        <a:p>
          <a:r>
            <a:rPr lang="en-US" sz="1100"/>
            <a:t># After Defining</a:t>
          </a:r>
          <a:r>
            <a:rPr lang="en-US" sz="1100" baseline="0"/>
            <a:t> the grading system create 2 </a:t>
          </a:r>
          <a:r>
            <a:rPr lang="en-US" sz="1100" baseline="0">
              <a:solidFill>
                <a:srgbClr val="0070C0"/>
              </a:solidFill>
            </a:rPr>
            <a:t>Name Ranges </a:t>
          </a:r>
          <a:r>
            <a:rPr lang="en-US" sz="1100" b="0" baseline="0">
              <a:solidFill>
                <a:sysClr val="windowText" lastClr="000000"/>
              </a:solidFill>
            </a:rPr>
            <a:t>from</a:t>
          </a:r>
          <a:r>
            <a:rPr lang="en-US" sz="1100" b="1" baseline="0">
              <a:solidFill>
                <a:srgbClr val="0070C0"/>
              </a:solidFill>
            </a:rPr>
            <a:t> </a:t>
          </a:r>
          <a:r>
            <a:rPr lang="en-US" sz="1100" baseline="0">
              <a:solidFill>
                <a:srgbClr val="0070C0"/>
              </a:solidFill>
            </a:rPr>
            <a:t>Name Manager </a:t>
          </a:r>
          <a:r>
            <a:rPr lang="en-US" sz="1100" baseline="0"/>
            <a:t>named as </a:t>
          </a:r>
          <a:r>
            <a:rPr lang="en-US" sz="1100" baseline="0">
              <a:solidFill>
                <a:srgbClr val="0070C0"/>
              </a:solidFill>
            </a:rPr>
            <a:t>GradePoints </a:t>
          </a:r>
          <a:r>
            <a:rPr lang="en-US" sz="1100" baseline="0"/>
            <a:t>and </a:t>
          </a:r>
          <a:r>
            <a:rPr lang="en-US" sz="1100" baseline="0">
              <a:solidFill>
                <a:srgbClr val="0070C0"/>
              </a:solidFill>
            </a:rPr>
            <a:t>Grade.</a:t>
          </a:r>
        </a:p>
        <a:p>
          <a:endParaRPr lang="en-US" sz="1100" baseline="0">
            <a:solidFill>
              <a:sysClr val="windowText" lastClr="000000"/>
            </a:solidFill>
          </a:endParaRPr>
        </a:p>
        <a:p>
          <a:r>
            <a:rPr lang="en-US" sz="1100" baseline="0">
              <a:solidFill>
                <a:sysClr val="windowText" lastClr="000000"/>
              </a:solidFill>
            </a:rPr>
            <a:t># The </a:t>
          </a:r>
          <a:r>
            <a:rPr lang="en-US" sz="1100" baseline="0">
              <a:solidFill>
                <a:srgbClr val="0070C0"/>
              </a:solidFill>
            </a:rPr>
            <a:t>Name Manager </a:t>
          </a:r>
          <a:r>
            <a:rPr lang="en-US" sz="1100" baseline="0">
              <a:solidFill>
                <a:sysClr val="windowText" lastClr="000000"/>
              </a:solidFill>
            </a:rPr>
            <a:t>can be found under the </a:t>
          </a:r>
          <a:r>
            <a:rPr lang="en-US" sz="1100" baseline="0">
              <a:solidFill>
                <a:srgbClr val="0070C0"/>
              </a:solidFill>
            </a:rPr>
            <a:t>Formulas</a:t>
          </a:r>
          <a:r>
            <a:rPr lang="en-US" sz="1100" baseline="0">
              <a:solidFill>
                <a:sysClr val="windowText" lastClr="000000"/>
              </a:solidFill>
            </a:rPr>
            <a:t> tab.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0</xdr:col>
      <xdr:colOff>514350</xdr:colOff>
      <xdr:row>14</xdr:row>
      <xdr:rowOff>9525</xdr:rowOff>
    </xdr:from>
    <xdr:to>
      <xdr:col>5</xdr:col>
      <xdr:colOff>447675</xdr:colOff>
      <xdr:row>24</xdr:row>
      <xdr:rowOff>66675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820AB73-ACBE-44CB-97E9-0B6AC2F8BEA5}"/>
            </a:ext>
          </a:extLst>
        </xdr:cNvPr>
        <xdr:cNvSpPr txBox="1"/>
      </xdr:nvSpPr>
      <xdr:spPr>
        <a:xfrm>
          <a:off x="514350" y="2867025"/>
          <a:ext cx="2981325" cy="19621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chemeClr val="accent6"/>
              </a:solidFill>
            </a:rPr>
            <a:t>Name List with ID &amp; CGPA Worksheet</a:t>
          </a:r>
        </a:p>
        <a:p>
          <a:endParaRPr lang="en-US" sz="1400">
            <a:solidFill>
              <a:schemeClr val="accent6"/>
            </a:solidFill>
          </a:endParaRPr>
        </a:p>
        <a:p>
          <a:r>
            <a:rPr lang="en-US" sz="1100">
              <a:solidFill>
                <a:sysClr val="windowText" lastClr="000000"/>
              </a:solidFill>
            </a:rPr>
            <a:t># Insert ID,</a:t>
          </a:r>
          <a:r>
            <a:rPr lang="en-US" sz="1100" baseline="0">
              <a:solidFill>
                <a:sysClr val="windowText" lastClr="000000"/>
              </a:solidFill>
            </a:rPr>
            <a:t> Name and Current CGPA in the table.</a:t>
          </a:r>
        </a:p>
        <a:p>
          <a:endParaRPr lang="en-US" sz="1100" baseline="0">
            <a:solidFill>
              <a:sysClr val="windowText" lastClr="000000"/>
            </a:solidFill>
          </a:endParaRPr>
        </a:p>
        <a:p>
          <a:r>
            <a:rPr lang="en-US" sz="1100" baseline="0">
              <a:solidFill>
                <a:sysClr val="windowText" lastClr="000000"/>
              </a:solidFill>
            </a:rPr>
            <a:t># After Defining ID, Name and CGPA create 2 </a:t>
          </a:r>
          <a:r>
            <a:rPr lang="en-US" sz="1100" baseline="0">
              <a:solidFill>
                <a:srgbClr val="0070C0"/>
              </a:solidFill>
            </a:rPr>
            <a:t>Name Ranges </a:t>
          </a:r>
          <a:r>
            <a:rPr lang="en-US" sz="1100" baseline="0">
              <a:solidFill>
                <a:sysClr val="windowText" lastClr="000000"/>
              </a:solidFill>
            </a:rPr>
            <a:t>from </a:t>
          </a:r>
          <a:r>
            <a:rPr lang="en-US" sz="1100" baseline="0">
              <a:solidFill>
                <a:srgbClr val="0070C0"/>
              </a:solidFill>
            </a:rPr>
            <a:t>Name Manager </a:t>
          </a:r>
          <a:r>
            <a:rPr lang="en-US" sz="1100" baseline="0">
              <a:solidFill>
                <a:sysClr val="windowText" lastClr="000000"/>
              </a:solidFill>
            </a:rPr>
            <a:t>named as </a:t>
          </a:r>
          <a:r>
            <a:rPr lang="en-US" sz="1100" baseline="0">
              <a:solidFill>
                <a:srgbClr val="0070C0"/>
              </a:solidFill>
            </a:rPr>
            <a:t>List</a:t>
          </a:r>
          <a:r>
            <a:rPr lang="en-US" sz="1100" baseline="0">
              <a:solidFill>
                <a:sysClr val="windowText" lastClr="000000"/>
              </a:solidFill>
            </a:rPr>
            <a:t> and </a:t>
          </a:r>
          <a:r>
            <a:rPr lang="en-US" sz="1100" baseline="0">
              <a:solidFill>
                <a:srgbClr val="0070C0"/>
              </a:solidFill>
            </a:rPr>
            <a:t>ID</a:t>
          </a:r>
          <a:r>
            <a:rPr lang="en-US" sz="1100" baseline="0">
              <a:solidFill>
                <a:sysClr val="windowText" lastClr="000000"/>
              </a:solidFill>
            </a:rPr>
            <a:t>.</a:t>
          </a:r>
        </a:p>
        <a:p>
          <a:endParaRPr lang="en-US" sz="1100" baseline="0">
            <a:solidFill>
              <a:sysClr val="windowText" lastClr="000000"/>
            </a:solidFill>
          </a:endParaRPr>
        </a:p>
        <a:p>
          <a:r>
            <a:rPr lang="en-US" sz="1100" baseline="0">
              <a:solidFill>
                <a:sysClr val="windowText" lastClr="000000"/>
              </a:solidFill>
            </a:rPr>
            <a:t># The </a:t>
          </a:r>
          <a:r>
            <a:rPr lang="en-US" sz="1100" baseline="0">
              <a:solidFill>
                <a:srgbClr val="0070C0"/>
              </a:solidFill>
            </a:rPr>
            <a:t>Name Manager </a:t>
          </a:r>
          <a:r>
            <a:rPr lang="en-US" sz="1100" baseline="0">
              <a:solidFill>
                <a:sysClr val="windowText" lastClr="000000"/>
              </a:solidFill>
            </a:rPr>
            <a:t>can be found under the </a:t>
          </a:r>
          <a:r>
            <a:rPr lang="en-US" sz="1100" baseline="0">
              <a:solidFill>
                <a:srgbClr val="0070C0"/>
              </a:solidFill>
            </a:rPr>
            <a:t>Formulas</a:t>
          </a:r>
          <a:r>
            <a:rPr lang="en-US" sz="1100" baseline="0">
              <a:solidFill>
                <a:sysClr val="windowText" lastClr="000000"/>
              </a:solidFill>
            </a:rPr>
            <a:t> tab.</a:t>
          </a:r>
        </a:p>
        <a:p>
          <a:endParaRPr lang="en-US" sz="1100" baseline="0">
            <a:solidFill>
              <a:sysClr val="windowText" lastClr="000000"/>
            </a:solidFill>
          </a:endParaRPr>
        </a:p>
        <a:p>
          <a:endParaRPr lang="en-US" sz="1100"/>
        </a:p>
      </xdr:txBody>
    </xdr:sp>
    <xdr:clientData/>
  </xdr:twoCellAnchor>
  <xdr:twoCellAnchor>
    <xdr:from>
      <xdr:col>5</xdr:col>
      <xdr:colOff>590550</xdr:colOff>
      <xdr:row>3</xdr:row>
      <xdr:rowOff>9523</xdr:rowOff>
    </xdr:from>
    <xdr:to>
      <xdr:col>10</xdr:col>
      <xdr:colOff>533400</xdr:colOff>
      <xdr:row>24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B338558-3CDF-4880-B816-8C339D4F32A7}"/>
            </a:ext>
          </a:extLst>
        </xdr:cNvPr>
        <xdr:cNvSpPr txBox="1"/>
      </xdr:nvSpPr>
      <xdr:spPr>
        <a:xfrm>
          <a:off x="3638550" y="771523"/>
          <a:ext cx="2990850" cy="4038602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chemeClr val="accent6"/>
              </a:solidFill>
            </a:rPr>
            <a:t>Grade and Number List Worksheet</a:t>
          </a:r>
        </a:p>
        <a:p>
          <a:endParaRPr lang="en-US" sz="1400">
            <a:solidFill>
              <a:schemeClr val="accent6"/>
            </a:solidFill>
          </a:endParaRPr>
        </a:p>
        <a:p>
          <a:r>
            <a:rPr lang="en-US" sz="1100">
              <a:solidFill>
                <a:sysClr val="windowText" lastClr="000000"/>
              </a:solidFill>
            </a:rPr>
            <a:t># In the Grade and Number List Worksheet, insert </a:t>
          </a:r>
          <a:r>
            <a:rPr lang="en-US" sz="1100">
              <a:solidFill>
                <a:srgbClr val="0070C0"/>
              </a:solidFill>
            </a:rPr>
            <a:t>ID</a:t>
          </a:r>
          <a:r>
            <a:rPr lang="en-US" sz="1100" baseline="0">
              <a:solidFill>
                <a:sysClr val="windowText" lastClr="000000"/>
              </a:solidFill>
            </a:rPr>
            <a:t> number in the </a:t>
          </a:r>
          <a:r>
            <a:rPr lang="en-US" sz="1100" baseline="0">
              <a:solidFill>
                <a:srgbClr val="0070C0"/>
              </a:solidFill>
            </a:rPr>
            <a:t>Student Information </a:t>
          </a:r>
          <a:r>
            <a:rPr lang="en-US" sz="1100" baseline="0">
              <a:solidFill>
                <a:sysClr val="windowText" lastClr="000000"/>
              </a:solidFill>
            </a:rPr>
            <a:t>section.</a:t>
          </a:r>
        </a:p>
        <a:p>
          <a:endParaRPr lang="en-US" sz="1100" baseline="0">
            <a:solidFill>
              <a:sysClr val="windowText" lastClr="000000"/>
            </a:solidFill>
          </a:endParaRPr>
        </a:p>
        <a:p>
          <a:r>
            <a:rPr lang="en-US" sz="1100" baseline="0">
              <a:solidFill>
                <a:sysClr val="windowText" lastClr="000000"/>
              </a:solidFill>
            </a:rPr>
            <a:t># Insert </a:t>
          </a:r>
          <a:r>
            <a:rPr lang="en-US" sz="1100" baseline="0">
              <a:solidFill>
                <a:schemeClr val="tx1"/>
              </a:solidFill>
            </a:rPr>
            <a:t>Numbers </a:t>
          </a:r>
          <a:r>
            <a:rPr lang="en-US" sz="1100" baseline="0">
              <a:solidFill>
                <a:sysClr val="windowText" lastClr="000000"/>
              </a:solidFill>
            </a:rPr>
            <a:t>in the </a:t>
          </a:r>
          <a:r>
            <a:rPr lang="en-US" sz="1100" baseline="0">
              <a:solidFill>
                <a:srgbClr val="0070C0"/>
              </a:solidFill>
            </a:rPr>
            <a:t>Number</a:t>
          </a:r>
          <a:r>
            <a:rPr lang="en-US" sz="1100" baseline="0">
              <a:solidFill>
                <a:sysClr val="windowText" lastClr="000000"/>
              </a:solidFill>
            </a:rPr>
            <a:t> coulms.</a:t>
          </a:r>
        </a:p>
        <a:p>
          <a:endParaRPr lang="en-US" sz="1100" baseline="0">
            <a:solidFill>
              <a:sysClr val="windowText" lastClr="000000"/>
            </a:solidFill>
          </a:endParaRPr>
        </a:p>
        <a:p>
          <a:r>
            <a:rPr lang="en-US" sz="1100" baseline="0">
              <a:solidFill>
                <a:sysClr val="windowText" lastClr="000000"/>
              </a:solidFill>
            </a:rPr>
            <a:t># Change the formula if it is required in the </a:t>
          </a:r>
          <a:r>
            <a:rPr lang="en-US" sz="1100" baseline="0">
              <a:solidFill>
                <a:srgbClr val="0070C0"/>
              </a:solidFill>
            </a:rPr>
            <a:t>Achieved Grade </a:t>
          </a:r>
          <a:r>
            <a:rPr lang="en-US" sz="1100" baseline="0">
              <a:solidFill>
                <a:sysClr val="windowText" lastClr="000000"/>
              </a:solidFill>
            </a:rPr>
            <a:t>and </a:t>
          </a:r>
          <a:r>
            <a:rPr lang="en-US" sz="1100" baseline="0">
              <a:solidFill>
                <a:srgbClr val="0070C0"/>
              </a:solidFill>
            </a:rPr>
            <a:t>Achived GPA </a:t>
          </a:r>
          <a:r>
            <a:rPr lang="en-US" sz="1100" baseline="0">
              <a:solidFill>
                <a:schemeClr val="tx1"/>
              </a:solidFill>
            </a:rPr>
            <a:t>header</a:t>
          </a:r>
          <a:r>
            <a:rPr lang="en-US" sz="1100" baseline="0">
              <a:solidFill>
                <a:sysClr val="windowText" lastClr="000000"/>
              </a:solidFill>
            </a:rPr>
            <a:t>.</a:t>
          </a:r>
        </a:p>
        <a:p>
          <a:endParaRPr lang="en-US" sz="1100" baseline="0">
            <a:solidFill>
              <a:sysClr val="windowText" lastClr="000000"/>
            </a:solidFill>
          </a:endParaRPr>
        </a:p>
        <a:p>
          <a:r>
            <a:rPr lang="en-US" sz="1100" baseline="0">
              <a:solidFill>
                <a:sysClr val="windowText" lastClr="000000"/>
              </a:solidFill>
            </a:rPr>
            <a:t>#Before changing the formulas unlock the worksheet.</a:t>
          </a:r>
        </a:p>
        <a:p>
          <a:endParaRPr lang="en-US" sz="1100" baseline="0">
            <a:solidFill>
              <a:sysClr val="windowText" lastClr="000000"/>
            </a:solidFill>
          </a:endParaRPr>
        </a:p>
        <a:p>
          <a:r>
            <a:rPr lang="en-US" sz="1100" baseline="0">
              <a:solidFill>
                <a:sysClr val="windowText" lastClr="000000"/>
              </a:solidFill>
            </a:rPr>
            <a:t># All the columns are locked without the</a:t>
          </a:r>
          <a:r>
            <a:rPr lang="en-US" sz="1100" baseline="0">
              <a:solidFill>
                <a:srgbClr val="0070C0"/>
              </a:solidFill>
            </a:rPr>
            <a:t> ID </a:t>
          </a:r>
          <a:r>
            <a:rPr lang="en-US" sz="1100" baseline="0">
              <a:solidFill>
                <a:sysClr val="windowText" lastClr="000000"/>
              </a:solidFill>
            </a:rPr>
            <a:t>and </a:t>
          </a:r>
          <a:r>
            <a:rPr lang="en-US" sz="1100" b="0" baseline="0">
              <a:solidFill>
                <a:srgbClr val="0070C0"/>
              </a:solidFill>
            </a:rPr>
            <a:t>First three </a:t>
          </a:r>
          <a:r>
            <a:rPr lang="en-US" sz="1100" baseline="0">
              <a:solidFill>
                <a:srgbClr val="0070C0"/>
              </a:solidFill>
            </a:rPr>
            <a:t>Number</a:t>
          </a:r>
          <a:r>
            <a:rPr lang="en-US" sz="1100" baseline="0">
              <a:solidFill>
                <a:sysClr val="windowText" lastClr="000000"/>
              </a:solidFill>
            </a:rPr>
            <a:t> columns.</a:t>
          </a:r>
        </a:p>
        <a:p>
          <a:endParaRPr lang="en-US" sz="1100" baseline="0">
            <a:solidFill>
              <a:sysClr val="windowText" lastClr="000000"/>
            </a:solidFill>
          </a:endParaRPr>
        </a:p>
        <a:p>
          <a:r>
            <a:rPr lang="en-US" sz="1100" baseline="0">
              <a:solidFill>
                <a:sysClr val="windowText" lastClr="000000"/>
              </a:solidFill>
            </a:rPr>
            <a:t># Beside the </a:t>
          </a:r>
          <a:r>
            <a:rPr lang="en-US" sz="1100" b="0" baseline="0">
              <a:solidFill>
                <a:srgbClr val="0070C0"/>
              </a:solidFill>
            </a:rPr>
            <a:t>Highlight a student information After the Final Evaluation </a:t>
          </a:r>
          <a:r>
            <a:rPr lang="en-US" sz="1100" b="0" baseline="0">
              <a:solidFill>
                <a:sysClr val="windowText" lastClr="000000"/>
              </a:solidFill>
            </a:rPr>
            <a:t>cell, insert the grade to highlight the students who achived the specific grade after the final evaluation. The grades can be selected using the dropdown list with it.</a:t>
          </a:r>
        </a:p>
      </xdr:txBody>
    </xdr:sp>
    <xdr:clientData/>
  </xdr:twoCellAnchor>
  <xdr:twoCellAnchor>
    <xdr:from>
      <xdr:col>11</xdr:col>
      <xdr:colOff>156956</xdr:colOff>
      <xdr:row>3</xdr:row>
      <xdr:rowOff>9525</xdr:rowOff>
    </xdr:from>
    <xdr:to>
      <xdr:col>16</xdr:col>
      <xdr:colOff>118856</xdr:colOff>
      <xdr:row>10</xdr:row>
      <xdr:rowOff>57150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196B7D5-8711-4521-B5D0-A94A3B8FBCFB}"/>
            </a:ext>
          </a:extLst>
        </xdr:cNvPr>
        <xdr:cNvSpPr txBox="1"/>
      </xdr:nvSpPr>
      <xdr:spPr>
        <a:xfrm>
          <a:off x="6862556" y="771525"/>
          <a:ext cx="3009900" cy="138112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chemeClr val="accent6"/>
              </a:solidFill>
            </a:rPr>
            <a:t>Student Performance Worksheet</a:t>
          </a:r>
        </a:p>
        <a:p>
          <a:endParaRPr lang="en-US" sz="1400">
            <a:solidFill>
              <a:schemeClr val="accent6"/>
            </a:solidFill>
          </a:endParaRPr>
        </a:p>
        <a:p>
          <a:r>
            <a:rPr lang="en-US" sz="1100"/>
            <a:t># In this worksheet insert the IDs</a:t>
          </a:r>
          <a:r>
            <a:rPr lang="en-US" sz="1100" baseline="0"/>
            <a:t> in the </a:t>
          </a:r>
          <a:r>
            <a:rPr lang="en-US" sz="1100" baseline="0">
              <a:solidFill>
                <a:srgbClr val="0070C0"/>
              </a:solidFill>
            </a:rPr>
            <a:t>ID</a:t>
          </a:r>
          <a:r>
            <a:rPr lang="en-US" sz="1100" baseline="0"/>
            <a:t> column.</a:t>
          </a:r>
        </a:p>
        <a:p>
          <a:endParaRPr lang="en-US" sz="1100" baseline="0"/>
        </a:p>
        <a:p>
          <a:r>
            <a:rPr lang="en-US" sz="1100" baseline="0"/>
            <a:t># All the columns are locked without the </a:t>
          </a:r>
          <a:r>
            <a:rPr lang="en-US" sz="1100" baseline="0">
              <a:solidFill>
                <a:srgbClr val="0070C0"/>
              </a:solidFill>
            </a:rPr>
            <a:t>ID</a:t>
          </a:r>
          <a:r>
            <a:rPr lang="en-US" sz="1100" baseline="0"/>
            <a:t> and </a:t>
          </a:r>
          <a:r>
            <a:rPr lang="en-US" sz="1100" b="0" baseline="0">
              <a:solidFill>
                <a:srgbClr val="0070C0"/>
              </a:solidFill>
            </a:rPr>
            <a:t>Performance (AG-TG) </a:t>
          </a:r>
          <a:r>
            <a:rPr lang="en-US" sz="1100" b="0" baseline="0">
              <a:solidFill>
                <a:schemeClr val="tx1"/>
              </a:solidFill>
            </a:rPr>
            <a:t>columns.</a:t>
          </a:r>
          <a:endParaRPr lang="en-US" sz="1100" b="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161925</xdr:colOff>
      <xdr:row>11</xdr:row>
      <xdr:rowOff>66675</xdr:rowOff>
    </xdr:from>
    <xdr:to>
      <xdr:col>16</xdr:col>
      <xdr:colOff>114300</xdr:colOff>
      <xdr:row>20</xdr:row>
      <xdr:rowOff>123825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B731316-FFE2-49CE-B04A-79E1A4DAAB18}"/>
            </a:ext>
          </a:extLst>
        </xdr:cNvPr>
        <xdr:cNvSpPr txBox="1"/>
      </xdr:nvSpPr>
      <xdr:spPr>
        <a:xfrm>
          <a:off x="6867525" y="2352675"/>
          <a:ext cx="3000375" cy="17716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chemeClr val="accent6"/>
              </a:solidFill>
            </a:rPr>
            <a:t>Performance Over</a:t>
          </a:r>
          <a:r>
            <a:rPr lang="en-US" sz="1400" baseline="0">
              <a:solidFill>
                <a:schemeClr val="accent6"/>
              </a:solidFill>
            </a:rPr>
            <a:t> Time Graph Worksheet</a:t>
          </a:r>
        </a:p>
        <a:p>
          <a:endParaRPr lang="en-US" sz="1400" baseline="0">
            <a:solidFill>
              <a:schemeClr val="accent6"/>
            </a:solidFill>
          </a:endParaRPr>
        </a:p>
        <a:p>
          <a:r>
            <a:rPr lang="en-US" sz="1100" baseline="0"/>
            <a:t># The graph will be created based on the table on that worksheet.</a:t>
          </a:r>
        </a:p>
        <a:p>
          <a:endParaRPr lang="en-US" sz="1100" baseline="0"/>
        </a:p>
        <a:p>
          <a:r>
            <a:rPr lang="en-US" sz="1100" baseline="0"/>
            <a:t># The values of the table are found from </a:t>
          </a:r>
          <a:r>
            <a:rPr lang="en-US" sz="1100" baseline="0">
              <a:solidFill>
                <a:srgbClr val="0070C0"/>
              </a:solidFill>
            </a:rPr>
            <a:t>Grade and Number List</a:t>
          </a:r>
          <a:r>
            <a:rPr lang="en-US" sz="1100" baseline="0"/>
            <a:t> and </a:t>
          </a:r>
          <a:r>
            <a:rPr lang="en-US" sz="1100" baseline="0">
              <a:solidFill>
                <a:srgbClr val="0070C0"/>
              </a:solidFill>
            </a:rPr>
            <a:t>Student Performance </a:t>
          </a:r>
          <a:r>
            <a:rPr lang="en-US" sz="1100" baseline="0"/>
            <a:t>worksheets.</a:t>
          </a:r>
          <a:endParaRPr lang="en-US" sz="1100"/>
        </a:p>
      </xdr:txBody>
    </xdr:sp>
    <xdr:clientData/>
  </xdr:twoCellAnchor>
  <xdr:twoCellAnchor editAs="oneCell">
    <xdr:from>
      <xdr:col>11</xdr:col>
      <xdr:colOff>486834</xdr:colOff>
      <xdr:row>21</xdr:row>
      <xdr:rowOff>95250</xdr:rowOff>
    </xdr:from>
    <xdr:to>
      <xdr:col>15</xdr:col>
      <xdr:colOff>60072</xdr:colOff>
      <xdr:row>23</xdr:row>
      <xdr:rowOff>171393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35C2A25-B1A0-401D-B48B-5431CC7A1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1" y="4296833"/>
          <a:ext cx="2028571" cy="457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3933825</xdr:colOff>
      <xdr:row>1</xdr:row>
      <xdr:rowOff>106922</xdr:rowOff>
    </xdr:from>
    <xdr:to>
      <xdr:col>1</xdr:col>
      <xdr:colOff>5276596</xdr:colOff>
      <xdr:row>2</xdr:row>
      <xdr:rowOff>219018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20A979-0E29-479F-A9F4-74B822F29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3425" y="373622"/>
          <a:ext cx="1342771" cy="3025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exceldemy.com/private-use-only-license/" TargetMode="External"/><Relationship Id="rId1" Type="http://schemas.openxmlformats.org/officeDocument/2006/relationships/hyperlink" Target="https://www.exceldemy.com/tracking-student-progress-templ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8FC89-DB00-42ED-8EE1-7CD255C95A03}">
  <dimension ref="B2:Q114"/>
  <sheetViews>
    <sheetView showGridLines="0" tabSelected="1" zoomScale="90" zoomScaleNormal="90" workbookViewId="0">
      <selection activeCell="K23" sqref="K23"/>
    </sheetView>
  </sheetViews>
  <sheetFormatPr defaultRowHeight="15" x14ac:dyDescent="0.25"/>
  <cols>
    <col min="1" max="1" width="3.42578125" customWidth="1"/>
    <col min="2" max="2" width="15.140625" bestFit="1" customWidth="1"/>
    <col min="3" max="3" width="29.42578125" bestFit="1" customWidth="1"/>
    <col min="4" max="4" width="13.140625" bestFit="1" customWidth="1"/>
    <col min="5" max="5" width="21.140625" bestFit="1" customWidth="1"/>
    <col min="6" max="6" width="15.140625" bestFit="1" customWidth="1"/>
    <col min="7" max="7" width="13.5703125" bestFit="1" customWidth="1"/>
    <col min="8" max="8" width="21.140625" bestFit="1" customWidth="1"/>
    <col min="9" max="9" width="15.140625" bestFit="1" customWidth="1"/>
    <col min="10" max="10" width="14.7109375" bestFit="1" customWidth="1"/>
    <col min="11" max="11" width="20.5703125" bestFit="1" customWidth="1"/>
    <col min="12" max="12" width="15.28515625" bestFit="1" customWidth="1"/>
    <col min="13" max="13" width="15.140625" bestFit="1" customWidth="1"/>
    <col min="14" max="14" width="20.5703125" bestFit="1" customWidth="1"/>
    <col min="15" max="15" width="15.140625" bestFit="1" customWidth="1"/>
    <col min="16" max="16" width="14.7109375" bestFit="1" customWidth="1"/>
  </cols>
  <sheetData>
    <row r="2" spans="2:17" x14ac:dyDescent="0.25">
      <c r="B2" s="60" t="s">
        <v>98</v>
      </c>
      <c r="C2" s="60"/>
      <c r="D2" s="60"/>
    </row>
    <row r="3" spans="2:17" x14ac:dyDescent="0.25">
      <c r="B3" s="60"/>
      <c r="C3" s="60"/>
      <c r="D3" s="60"/>
    </row>
    <row r="4" spans="2:17" x14ac:dyDescent="0.25">
      <c r="O4" s="26" t="s">
        <v>101</v>
      </c>
      <c r="P4" s="27" t="s">
        <v>102</v>
      </c>
    </row>
    <row r="5" spans="2:17" x14ac:dyDescent="0.25">
      <c r="B5" s="13" t="s">
        <v>77</v>
      </c>
      <c r="C5" s="74">
        <v>0.2</v>
      </c>
      <c r="D5" s="75"/>
      <c r="K5" s="59" t="s">
        <v>100</v>
      </c>
      <c r="L5" s="59"/>
      <c r="M5" s="59"/>
      <c r="N5" s="59"/>
      <c r="O5" s="34" t="s">
        <v>13</v>
      </c>
      <c r="P5" s="31">
        <f>VLOOKUP(O5,GradePoints,2,FALSE)</f>
        <v>4</v>
      </c>
    </row>
    <row r="6" spans="2:17" x14ac:dyDescent="0.25">
      <c r="B6" s="14" t="s">
        <v>78</v>
      </c>
      <c r="C6" s="74">
        <v>0.2</v>
      </c>
      <c r="D6" s="75"/>
    </row>
    <row r="7" spans="2:17" x14ac:dyDescent="0.25">
      <c r="B7" s="15" t="s">
        <v>26</v>
      </c>
      <c r="C7" s="76">
        <f>100%-C5-C6</f>
        <v>0.60000000000000009</v>
      </c>
      <c r="D7" s="77"/>
    </row>
    <row r="8" spans="2:17" ht="15" customHeight="1" x14ac:dyDescent="0.25">
      <c r="B8" s="16" t="s">
        <v>73</v>
      </c>
      <c r="C8" s="58" t="s">
        <v>84</v>
      </c>
      <c r="D8" s="58"/>
      <c r="E8" s="5"/>
      <c r="F8" s="5"/>
      <c r="G8" s="5"/>
    </row>
    <row r="9" spans="2:17" x14ac:dyDescent="0.25">
      <c r="C9" s="7"/>
      <c r="D9" s="6"/>
      <c r="E9" s="6"/>
      <c r="F9" s="6"/>
      <c r="G9" s="6"/>
      <c r="I9" s="4"/>
    </row>
    <row r="10" spans="2:17" x14ac:dyDescent="0.25">
      <c r="B10" s="78" t="s">
        <v>69</v>
      </c>
      <c r="C10" s="78"/>
      <c r="D10" s="78"/>
      <c r="E10" s="70" t="s">
        <v>77</v>
      </c>
      <c r="F10" s="70"/>
      <c r="G10" s="70"/>
      <c r="H10" s="64" t="s">
        <v>83</v>
      </c>
      <c r="I10" s="64"/>
      <c r="J10" s="64"/>
      <c r="K10" s="65" t="s">
        <v>82</v>
      </c>
      <c r="L10" s="65"/>
      <c r="M10" s="65"/>
      <c r="N10" s="61" t="s">
        <v>73</v>
      </c>
      <c r="O10" s="61"/>
      <c r="P10" s="61"/>
    </row>
    <row r="11" spans="2:17" x14ac:dyDescent="0.25">
      <c r="B11" s="57" t="s">
        <v>103</v>
      </c>
      <c r="C11" s="57"/>
      <c r="D11" s="57"/>
      <c r="E11" s="54"/>
      <c r="F11" s="52">
        <f>COUNTIF(E16:E1048576,"&gt;60")</f>
        <v>16</v>
      </c>
      <c r="G11" s="54"/>
      <c r="H11" s="55"/>
      <c r="I11" s="52">
        <f>COUNTIF(H16:H1048576,"&gt;60")</f>
        <v>16</v>
      </c>
      <c r="J11" s="55"/>
      <c r="K11" s="55"/>
      <c r="L11" s="52">
        <f>COUNTIF(K16:K1048576,"&gt;60")</f>
        <v>17</v>
      </c>
      <c r="M11" s="55"/>
      <c r="N11" s="55"/>
      <c r="O11" s="52">
        <f>COUNTIF(N16:N1048576,"&gt;60")</f>
        <v>17</v>
      </c>
      <c r="P11" s="55"/>
    </row>
    <row r="12" spans="2:17" ht="15" customHeight="1" x14ac:dyDescent="0.25">
      <c r="B12" s="57" t="s">
        <v>68</v>
      </c>
      <c r="C12" s="57"/>
      <c r="D12" s="57"/>
      <c r="E12" s="54"/>
      <c r="F12" s="53">
        <f>COUNTIF(E16:E1048576,"&lt;49")</f>
        <v>3</v>
      </c>
      <c r="G12" s="54"/>
      <c r="H12" s="55"/>
      <c r="I12" s="53">
        <f>COUNTIF(H16:H1048576,"&lt;49")</f>
        <v>3</v>
      </c>
      <c r="J12" s="55"/>
      <c r="K12" s="55"/>
      <c r="L12" s="53">
        <f>COUNTIF(K16:K1048576,"&lt;49")</f>
        <v>2</v>
      </c>
      <c r="M12" s="55"/>
      <c r="N12" s="55"/>
      <c r="O12" s="53">
        <f>COUNTIF(N16:N1048576,"&lt;49")</f>
        <v>2</v>
      </c>
      <c r="P12" s="55"/>
    </row>
    <row r="13" spans="2:17" ht="15" customHeight="1" x14ac:dyDescent="0.25"/>
    <row r="14" spans="2:17" x14ac:dyDescent="0.25">
      <c r="B14" s="71" t="s">
        <v>67</v>
      </c>
      <c r="C14" s="72"/>
      <c r="D14" s="73"/>
      <c r="E14" s="69" t="s">
        <v>81</v>
      </c>
      <c r="F14" s="69"/>
      <c r="G14" s="69"/>
      <c r="H14" s="66" t="s">
        <v>80</v>
      </c>
      <c r="I14" s="66"/>
      <c r="J14" s="66"/>
      <c r="K14" s="67" t="s">
        <v>115</v>
      </c>
      <c r="L14" s="67"/>
      <c r="M14" s="68"/>
      <c r="N14" s="62" t="s">
        <v>73</v>
      </c>
      <c r="O14" s="63"/>
      <c r="P14" s="63"/>
    </row>
    <row r="15" spans="2:17" x14ac:dyDescent="0.25">
      <c r="B15" s="28" t="s">
        <v>21</v>
      </c>
      <c r="C15" s="28" t="s">
        <v>75</v>
      </c>
      <c r="D15" s="28" t="s">
        <v>76</v>
      </c>
      <c r="E15" s="28" t="s">
        <v>23</v>
      </c>
      <c r="F15" s="28" t="s">
        <v>24</v>
      </c>
      <c r="G15" s="28" t="s">
        <v>25</v>
      </c>
      <c r="H15" s="28" t="s">
        <v>23</v>
      </c>
      <c r="I15" s="28" t="s">
        <v>24</v>
      </c>
      <c r="J15" s="28" t="s">
        <v>25</v>
      </c>
      <c r="K15" s="28" t="s">
        <v>23</v>
      </c>
      <c r="L15" s="28" t="s">
        <v>24</v>
      </c>
      <c r="M15" s="28" t="s">
        <v>25</v>
      </c>
      <c r="N15" s="28" t="s">
        <v>23</v>
      </c>
      <c r="O15" s="28" t="s">
        <v>24</v>
      </c>
      <c r="P15" s="28" t="s">
        <v>25</v>
      </c>
      <c r="Q15" s="10"/>
    </row>
    <row r="16" spans="2:17" x14ac:dyDescent="0.25">
      <c r="B16" s="20" t="s">
        <v>47</v>
      </c>
      <c r="C16" s="17" t="str">
        <f t="shared" ref="C16:C38" si="0">VLOOKUP(B16,List,2,0)</f>
        <v>Name1</v>
      </c>
      <c r="D16" s="17">
        <f t="shared" ref="D16:D38" si="1">VLOOKUP(B16,List,3,0)</f>
        <v>3.78</v>
      </c>
      <c r="E16" s="20">
        <v>92</v>
      </c>
      <c r="F16" s="18" t="str">
        <f t="shared" ref="F16:F38" si="2">IF(E16="Incomplete","I",IF(E16="Withdrawal","W",IF(E16="Unofficial Withdrawal","UW",IF(E16&gt;=90,"A+",IF(E16&gt;=85,"A",IF(E16&gt;=80,"B+",IF(E16&gt;=75,"B",IF(E16&gt;=70,"C+",IF(E16&gt;=65,"C",IF(E16&gt;=60,"D+",IF(E16&gt;=50,"D",IF(E16&lt;=50,"F"))))))))))))</f>
        <v>A+</v>
      </c>
      <c r="G16" s="18">
        <f>IF(F16="A+",4,IF(F16="A",3.75,IF(F16="B+",3.5,IF(F16="B",3.25,IF(F16="C+",3,IF(F16="C",2.75,IF(F16="D+",2.5,IF(F16="D",2.25,IF(F16="I","Null",IF(F16="W","Null",IF(F16="UW","Null",0)))))))))))</f>
        <v>4</v>
      </c>
      <c r="H16" s="20">
        <v>94</v>
      </c>
      <c r="I16" s="18" t="str">
        <f t="shared" ref="I16:I35" si="3">IF(H16="Incomplete","I",IF(H16="Withdrawal","W",IF(H16="Unofficial Withdrawal","UW",IF(H16&gt;=90,"A+",IF(H16&gt;=85,"A",IF(H16&gt;=80,"B+",IF(H16&gt;=75,"B",IF(H16&gt;=70,"C+",IF(H16&gt;=65,"C",IF(H16&gt;=60,"D+",IF(H16&gt;=50,"D",IF(H16&lt;=50,"F"))))))))))))</f>
        <v>A+</v>
      </c>
      <c r="J16" s="18">
        <f t="shared" ref="J16:J35" si="4">IF(I16="A+",4,IF(I16="A",3.75,IF(I16="B+",3.5,IF(I16="B",3.25,IF(I16="C+",3,IF(I16="C",2.75,IF(I16="D+",2.5,IF(I16="D",2.25,IF(I16="I","Null",IF(I16="W","Null",IF(I16="UW","Null",0)))))))))))</f>
        <v>4</v>
      </c>
      <c r="K16" s="20">
        <v>94</v>
      </c>
      <c r="L16" s="18" t="str">
        <f t="shared" ref="L16" si="5">IF(K16="Incomplete","I",IF(K16="Withdrawal","W",IF(K16="Unofficial Withdrawal","UW",IF(K16&gt;=90,"A+",IF(K16&gt;=85,"A",IF(K16&gt;=80,"B+",IF(K16&gt;=75,"B",IF(K16&gt;=70,"C+",IF(K16&gt;=65,"C",IF(K16&gt;=60,"D+",IF(K16&gt;=50,"D",IF(K16&lt;=50,"F"))))))))))))</f>
        <v>A+</v>
      </c>
      <c r="M16" s="17">
        <f>IF(L16="A+",4,IF(L16="A",3.75,IF(L16="B+",3.5,IF(L16="B",3.25,IF(L16="C+",3,IF(L16="C",2.75,IF(L16="D+",2.5,IF(L16="D",2.25,IF(L16="I","Null",IF(L16="W","Null",IF(L16="UW","Null",0)))))))))))</f>
        <v>4</v>
      </c>
      <c r="N16" s="17">
        <f>IFERROR(INT((E16*$C$5)+(H16*$C$6)+(K16*$C$7)),"N/A")</f>
        <v>93</v>
      </c>
      <c r="O16" s="18" t="str">
        <f>IF(N16="N/A","Null",IF(N16&gt;=90,"A+",IF(N16&gt;=85,"A",IF(N16&gt;=80,"B+",IF(N16&gt;=75,"B",IF(N16&gt;=70,"C+",IF(N16&gt;=65,"C",IF(N16&gt;=60,"D+",IF(N16&gt;=50,"D",IF(N16&lt;=50,"F"))))))))))</f>
        <v>A+</v>
      </c>
      <c r="P16" s="17">
        <f>IF(O16="A+",4,IF(O16="A",3.75,IF(O16="B+",3.5,IF(O16="B",3.25,IF(O16="C+",3,IF(O16="C",2.75,IF(O16="D+",2.5,IF(O16="D",2.25,IF(O16="Null","Null",0)))))))))</f>
        <v>4</v>
      </c>
    </row>
    <row r="17" spans="2:16" x14ac:dyDescent="0.25">
      <c r="B17" s="20" t="s">
        <v>48</v>
      </c>
      <c r="C17" s="17" t="str">
        <f t="shared" si="0"/>
        <v>Name2</v>
      </c>
      <c r="D17" s="17">
        <f t="shared" si="1"/>
        <v>3.92</v>
      </c>
      <c r="E17" s="20">
        <v>93</v>
      </c>
      <c r="F17" s="18" t="str">
        <f t="shared" si="2"/>
        <v>A+</v>
      </c>
      <c r="G17" s="18">
        <f t="shared" ref="G17:G38" si="6">IF(F17="A+",4,IF(F17="A",3.75,IF(F17="B+",3.5,IF(F17="B",3.25,IF(F17="C+",3,IF(F17="C",2.75,IF(F17="D+",2.5,IF(F17="D",2.25,IF(F17="I","Null",IF(F17="W","Null",IF(F17="UW","Null",0)))))))))))</f>
        <v>4</v>
      </c>
      <c r="H17" s="20">
        <v>92</v>
      </c>
      <c r="I17" s="18" t="str">
        <f t="shared" si="3"/>
        <v>A+</v>
      </c>
      <c r="J17" s="18">
        <f t="shared" si="4"/>
        <v>4</v>
      </c>
      <c r="K17" s="20">
        <v>93</v>
      </c>
      <c r="L17" s="18" t="str">
        <f t="shared" ref="L17" si="7">IF(K17="Incomplete","I",IF(K17="Withdrawal","W",IF(K17="Unofficial Withdrawal","UW",IF(K17&gt;=90,"A+",IF(K17&gt;=85,"A",IF(K17&gt;=80,"B+",IF(K17&gt;=75,"B",IF(K17&gt;=70,"C+",IF(K17&gt;=65,"C",IF(K17&gt;=60,"D+",IF(K17&gt;=50,"D",IF(K17&lt;=50,"F"))))))))))))</f>
        <v>A+</v>
      </c>
      <c r="M17" s="17">
        <f t="shared" ref="M17:M38" si="8">IF(L17="A+",4,IF(L17="A",3.75,IF(L17="B+",3.5,IF(L17="B",3.25,IF(L17="C+",3,IF(L17="C",2.75,IF(L17="D+",2.5,IF(L17="D",2.25,IF(L17="I","Null",IF(L17="W","Null",IF(L17="UW","Null",0)))))))))))</f>
        <v>4</v>
      </c>
      <c r="N17" s="17">
        <f t="shared" ref="N17:N38" si="9">IFERROR(INT((E17*$C$5)+(H17*$C$6)+(K17*$C$7)),"N/A")</f>
        <v>92</v>
      </c>
      <c r="O17" s="18" t="str">
        <f t="shared" ref="O17:O38" si="10">IF(N17="N/A","Null",IF(N17&gt;=90,"A+",IF(N17&gt;=85,"A",IF(N17&gt;=80,"B+",IF(N17&gt;=75,"B",IF(N17&gt;=70,"C+",IF(N17&gt;=65,"C",IF(N17&gt;=60,"D+",IF(N17&gt;=50,"D",IF(N17&lt;=50,"F"))))))))))</f>
        <v>A+</v>
      </c>
      <c r="P17" s="17">
        <f t="shared" ref="P17:P38" si="11">IF(O17="A+",4,IF(O17="A",3.75,IF(O17="B+",3.5,IF(O17="B",3.25,IF(O17="C+",3,IF(O17="C",2.75,IF(O17="D+",2.5,IF(O17="D",2.25,IF(O17="Null","Null",0)))))))))</f>
        <v>4</v>
      </c>
    </row>
    <row r="18" spans="2:16" x14ac:dyDescent="0.25">
      <c r="B18" s="20" t="s">
        <v>49</v>
      </c>
      <c r="C18" s="17" t="str">
        <f t="shared" si="0"/>
        <v>Name3</v>
      </c>
      <c r="D18" s="17">
        <f t="shared" si="1"/>
        <v>3.86</v>
      </c>
      <c r="E18" s="20">
        <v>86</v>
      </c>
      <c r="F18" s="18" t="str">
        <f t="shared" si="2"/>
        <v>A</v>
      </c>
      <c r="G18" s="18">
        <f t="shared" si="6"/>
        <v>3.75</v>
      </c>
      <c r="H18" s="20">
        <v>88</v>
      </c>
      <c r="I18" s="18" t="str">
        <f t="shared" si="3"/>
        <v>A</v>
      </c>
      <c r="J18" s="18">
        <f t="shared" si="4"/>
        <v>3.75</v>
      </c>
      <c r="K18" s="20">
        <v>90</v>
      </c>
      <c r="L18" s="18" t="str">
        <f t="shared" ref="L18" si="12">IF(K18="Incomplete","I",IF(K18="Withdrawal","W",IF(K18="Unofficial Withdrawal","UW",IF(K18&gt;=90,"A+",IF(K18&gt;=85,"A",IF(K18&gt;=80,"B+",IF(K18&gt;=75,"B",IF(K18&gt;=70,"C+",IF(K18&gt;=65,"C",IF(K18&gt;=60,"D+",IF(K18&gt;=50,"D",IF(K18&lt;=50,"F"))))))))))))</f>
        <v>A+</v>
      </c>
      <c r="M18" s="17">
        <f t="shared" si="8"/>
        <v>4</v>
      </c>
      <c r="N18" s="17">
        <f t="shared" si="9"/>
        <v>88</v>
      </c>
      <c r="O18" s="18" t="str">
        <f t="shared" si="10"/>
        <v>A</v>
      </c>
      <c r="P18" s="17">
        <f t="shared" si="11"/>
        <v>3.75</v>
      </c>
    </row>
    <row r="19" spans="2:16" x14ac:dyDescent="0.25">
      <c r="B19" s="20" t="s">
        <v>50</v>
      </c>
      <c r="C19" s="17" t="str">
        <f t="shared" si="0"/>
        <v>Name4</v>
      </c>
      <c r="D19" s="17">
        <f t="shared" si="1"/>
        <v>3.3</v>
      </c>
      <c r="E19" s="20">
        <v>88</v>
      </c>
      <c r="F19" s="18" t="str">
        <f t="shared" si="2"/>
        <v>A</v>
      </c>
      <c r="G19" s="18">
        <f t="shared" si="6"/>
        <v>3.75</v>
      </c>
      <c r="H19" s="20">
        <v>84</v>
      </c>
      <c r="I19" s="18" t="str">
        <f t="shared" si="3"/>
        <v>B+</v>
      </c>
      <c r="J19" s="18">
        <f t="shared" si="4"/>
        <v>3.5</v>
      </c>
      <c r="K19" s="20">
        <v>90</v>
      </c>
      <c r="L19" s="18" t="str">
        <f t="shared" ref="L19" si="13">IF(K19="Incomplete","I",IF(K19="Withdrawal","W",IF(K19="Unofficial Withdrawal","UW",IF(K19&gt;=90,"A+",IF(K19&gt;=85,"A",IF(K19&gt;=80,"B+",IF(K19&gt;=75,"B",IF(K19&gt;=70,"C+",IF(K19&gt;=65,"C",IF(K19&gt;=60,"D+",IF(K19&gt;=50,"D",IF(K19&lt;=50,"F"))))))))))))</f>
        <v>A+</v>
      </c>
      <c r="M19" s="17">
        <f t="shared" si="8"/>
        <v>4</v>
      </c>
      <c r="N19" s="17">
        <f t="shared" si="9"/>
        <v>88</v>
      </c>
      <c r="O19" s="18" t="str">
        <f t="shared" si="10"/>
        <v>A</v>
      </c>
      <c r="P19" s="17">
        <f t="shared" si="11"/>
        <v>3.75</v>
      </c>
    </row>
    <row r="20" spans="2:16" x14ac:dyDescent="0.25">
      <c r="B20" s="20" t="s">
        <v>51</v>
      </c>
      <c r="C20" s="17" t="str">
        <f t="shared" si="0"/>
        <v>Name5</v>
      </c>
      <c r="D20" s="17">
        <f t="shared" si="1"/>
        <v>2.8</v>
      </c>
      <c r="E20" s="20">
        <v>44</v>
      </c>
      <c r="F20" s="18" t="str">
        <f t="shared" si="2"/>
        <v>F</v>
      </c>
      <c r="G20" s="18">
        <f t="shared" si="6"/>
        <v>0</v>
      </c>
      <c r="H20" s="20">
        <v>48</v>
      </c>
      <c r="I20" s="18" t="str">
        <f t="shared" si="3"/>
        <v>F</v>
      </c>
      <c r="J20" s="18">
        <f t="shared" si="4"/>
        <v>0</v>
      </c>
      <c r="K20" s="20">
        <v>74</v>
      </c>
      <c r="L20" s="18" t="str">
        <f t="shared" ref="L20" si="14">IF(K20="Incomplete","I",IF(K20="Withdrawal","W",IF(K20="Unofficial Withdrawal","UW",IF(K20&gt;=90,"A+",IF(K20&gt;=85,"A",IF(K20&gt;=80,"B+",IF(K20&gt;=75,"B",IF(K20&gt;=70,"C+",IF(K20&gt;=65,"C",IF(K20&gt;=60,"D+",IF(K20&gt;=50,"D",IF(K20&lt;=50,"F"))))))))))))</f>
        <v>C+</v>
      </c>
      <c r="M20" s="17">
        <f t="shared" si="8"/>
        <v>3</v>
      </c>
      <c r="N20" s="17">
        <f t="shared" si="9"/>
        <v>62</v>
      </c>
      <c r="O20" s="18" t="str">
        <f t="shared" si="10"/>
        <v>D+</v>
      </c>
      <c r="P20" s="17">
        <f t="shared" si="11"/>
        <v>2.5</v>
      </c>
    </row>
    <row r="21" spans="2:16" x14ac:dyDescent="0.25">
      <c r="B21" s="20" t="s">
        <v>52</v>
      </c>
      <c r="C21" s="17" t="str">
        <f>VLOOKUP(B21,List,2,0)</f>
        <v>Name6</v>
      </c>
      <c r="D21" s="17">
        <f t="shared" si="1"/>
        <v>2.2799999999999998</v>
      </c>
      <c r="E21" s="20">
        <v>45</v>
      </c>
      <c r="F21" s="18" t="str">
        <f t="shared" si="2"/>
        <v>F</v>
      </c>
      <c r="G21" s="18">
        <f t="shared" si="6"/>
        <v>0</v>
      </c>
      <c r="H21" s="20">
        <v>48</v>
      </c>
      <c r="I21" s="18" t="str">
        <f t="shared" si="3"/>
        <v>F</v>
      </c>
      <c r="J21" s="18">
        <f t="shared" si="4"/>
        <v>0</v>
      </c>
      <c r="K21" s="20">
        <v>44</v>
      </c>
      <c r="L21" s="18" t="str">
        <f t="shared" ref="L21" si="15">IF(K21="Incomplete","I",IF(K21="Withdrawal","W",IF(K21="Unofficial Withdrawal","UW",IF(K21&gt;=90,"A+",IF(K21&gt;=85,"A",IF(K21&gt;=80,"B+",IF(K21&gt;=75,"B",IF(K21&gt;=70,"C+",IF(K21&gt;=65,"C",IF(K21&gt;=60,"D+",IF(K21&gt;=50,"D",IF(K21&lt;=50,"F"))))))))))))</f>
        <v>F</v>
      </c>
      <c r="M21" s="17">
        <f t="shared" si="8"/>
        <v>0</v>
      </c>
      <c r="N21" s="17">
        <f t="shared" si="9"/>
        <v>45</v>
      </c>
      <c r="O21" s="18" t="str">
        <f t="shared" si="10"/>
        <v>F</v>
      </c>
      <c r="P21" s="17">
        <f t="shared" si="11"/>
        <v>0</v>
      </c>
    </row>
    <row r="22" spans="2:16" x14ac:dyDescent="0.25">
      <c r="B22" s="20" t="s">
        <v>53</v>
      </c>
      <c r="C22" s="17" t="str">
        <f t="shared" si="0"/>
        <v>Name7</v>
      </c>
      <c r="D22" s="17">
        <f t="shared" si="1"/>
        <v>3.62</v>
      </c>
      <c r="E22" s="20">
        <v>83</v>
      </c>
      <c r="F22" s="18" t="str">
        <f t="shared" si="2"/>
        <v>B+</v>
      </c>
      <c r="G22" s="18">
        <f t="shared" si="6"/>
        <v>3.5</v>
      </c>
      <c r="H22" s="20">
        <v>83</v>
      </c>
      <c r="I22" s="18" t="str">
        <f t="shared" si="3"/>
        <v>B+</v>
      </c>
      <c r="J22" s="18">
        <f t="shared" si="4"/>
        <v>3.5</v>
      </c>
      <c r="K22" s="20">
        <v>83</v>
      </c>
      <c r="L22" s="18" t="str">
        <f t="shared" ref="L22" si="16">IF(K22="Incomplete","I",IF(K22="Withdrawal","W",IF(K22="Unofficial Withdrawal","UW",IF(K22&gt;=90,"A+",IF(K22&gt;=85,"A",IF(K22&gt;=80,"B+",IF(K22&gt;=75,"B",IF(K22&gt;=70,"C+",IF(K22&gt;=65,"C",IF(K22&gt;=60,"D+",IF(K22&gt;=50,"D",IF(K22&lt;=50,"F"))))))))))))</f>
        <v>B+</v>
      </c>
      <c r="M22" s="17">
        <f t="shared" si="8"/>
        <v>3.5</v>
      </c>
      <c r="N22" s="17">
        <f t="shared" si="9"/>
        <v>83</v>
      </c>
      <c r="O22" s="18" t="str">
        <f t="shared" si="10"/>
        <v>B+</v>
      </c>
      <c r="P22" s="17">
        <f t="shared" si="11"/>
        <v>3.5</v>
      </c>
    </row>
    <row r="23" spans="2:16" x14ac:dyDescent="0.25">
      <c r="B23" s="20" t="s">
        <v>54</v>
      </c>
      <c r="C23" s="17" t="str">
        <f t="shared" si="0"/>
        <v>Name8</v>
      </c>
      <c r="D23" s="17">
        <f t="shared" si="1"/>
        <v>3.42</v>
      </c>
      <c r="E23" s="20">
        <v>75</v>
      </c>
      <c r="F23" s="18" t="str">
        <f t="shared" si="2"/>
        <v>B</v>
      </c>
      <c r="G23" s="18">
        <f t="shared" si="6"/>
        <v>3.25</v>
      </c>
      <c r="H23" s="20">
        <v>72</v>
      </c>
      <c r="I23" s="18" t="str">
        <f t="shared" si="3"/>
        <v>C+</v>
      </c>
      <c r="J23" s="18">
        <f t="shared" si="4"/>
        <v>3</v>
      </c>
      <c r="K23" s="20">
        <v>78</v>
      </c>
      <c r="L23" s="18" t="str">
        <f t="shared" ref="L23" si="17">IF(K23="Incomplete","I",IF(K23="Withdrawal","W",IF(K23="Unofficial Withdrawal","UW",IF(K23&gt;=90,"A+",IF(K23&gt;=85,"A",IF(K23&gt;=80,"B+",IF(K23&gt;=75,"B",IF(K23&gt;=70,"C+",IF(K23&gt;=65,"C",IF(K23&gt;=60,"D+",IF(K23&gt;=50,"D",IF(K23&lt;=50,"F"))))))))))))</f>
        <v>B</v>
      </c>
      <c r="M23" s="17">
        <f t="shared" si="8"/>
        <v>3.25</v>
      </c>
      <c r="N23" s="17">
        <f t="shared" si="9"/>
        <v>76</v>
      </c>
      <c r="O23" s="18" t="str">
        <f t="shared" si="10"/>
        <v>B</v>
      </c>
      <c r="P23" s="17">
        <f t="shared" si="11"/>
        <v>3.25</v>
      </c>
    </row>
    <row r="24" spans="2:16" x14ac:dyDescent="0.25">
      <c r="B24" s="20" t="s">
        <v>55</v>
      </c>
      <c r="C24" s="17" t="str">
        <f t="shared" si="0"/>
        <v>Name9</v>
      </c>
      <c r="D24" s="17">
        <f t="shared" si="1"/>
        <v>3.46</v>
      </c>
      <c r="E24" s="20">
        <v>85</v>
      </c>
      <c r="F24" s="18" t="str">
        <f t="shared" si="2"/>
        <v>A</v>
      </c>
      <c r="G24" s="18">
        <f t="shared" si="6"/>
        <v>3.75</v>
      </c>
      <c r="H24" s="20">
        <v>82</v>
      </c>
      <c r="I24" s="18" t="str">
        <f t="shared" si="3"/>
        <v>B+</v>
      </c>
      <c r="J24" s="18">
        <f t="shared" si="4"/>
        <v>3.5</v>
      </c>
      <c r="K24" s="20">
        <v>88</v>
      </c>
      <c r="L24" s="18" t="str">
        <f t="shared" ref="L24" si="18">IF(K24="Incomplete","I",IF(K24="Withdrawal","W",IF(K24="Unofficial Withdrawal","UW",IF(K24&gt;=90,"A+",IF(K24&gt;=85,"A",IF(K24&gt;=80,"B+",IF(K24&gt;=75,"B",IF(K24&gt;=70,"C+",IF(K24&gt;=65,"C",IF(K24&gt;=60,"D+",IF(K24&gt;=50,"D",IF(K24&lt;=50,"F"))))))))))))</f>
        <v>A</v>
      </c>
      <c r="M24" s="17">
        <f t="shared" si="8"/>
        <v>3.75</v>
      </c>
      <c r="N24" s="17">
        <f t="shared" si="9"/>
        <v>86</v>
      </c>
      <c r="O24" s="18" t="str">
        <f t="shared" si="10"/>
        <v>A</v>
      </c>
      <c r="P24" s="17">
        <f t="shared" si="11"/>
        <v>3.75</v>
      </c>
    </row>
    <row r="25" spans="2:16" x14ac:dyDescent="0.25">
      <c r="B25" s="20" t="s">
        <v>56</v>
      </c>
      <c r="C25" s="17" t="str">
        <f t="shared" si="0"/>
        <v>Name10</v>
      </c>
      <c r="D25" s="17">
        <f t="shared" si="1"/>
        <v>3.53</v>
      </c>
      <c r="E25" s="20">
        <v>82</v>
      </c>
      <c r="F25" s="18" t="str">
        <f t="shared" si="2"/>
        <v>B+</v>
      </c>
      <c r="G25" s="18">
        <f t="shared" si="6"/>
        <v>3.5</v>
      </c>
      <c r="H25" s="20">
        <v>85</v>
      </c>
      <c r="I25" s="18" t="str">
        <f t="shared" si="3"/>
        <v>A</v>
      </c>
      <c r="J25" s="18">
        <f t="shared" si="4"/>
        <v>3.75</v>
      </c>
      <c r="K25" s="20">
        <v>90</v>
      </c>
      <c r="L25" s="18" t="str">
        <f t="shared" ref="L25" si="19">IF(K25="Incomplete","I",IF(K25="Withdrawal","W",IF(K25="Unofficial Withdrawal","UW",IF(K25&gt;=90,"A+",IF(K25&gt;=85,"A",IF(K25&gt;=80,"B+",IF(K25&gt;=75,"B",IF(K25&gt;=70,"C+",IF(K25&gt;=65,"C",IF(K25&gt;=60,"D+",IF(K25&gt;=50,"D",IF(K25&lt;=50,"F"))))))))))))</f>
        <v>A+</v>
      </c>
      <c r="M25" s="17">
        <f t="shared" si="8"/>
        <v>4</v>
      </c>
      <c r="N25" s="17">
        <f t="shared" si="9"/>
        <v>87</v>
      </c>
      <c r="O25" s="18" t="str">
        <f t="shared" si="10"/>
        <v>A</v>
      </c>
      <c r="P25" s="17">
        <f t="shared" si="11"/>
        <v>3.75</v>
      </c>
    </row>
    <row r="26" spans="2:16" x14ac:dyDescent="0.25">
      <c r="B26" s="20" t="s">
        <v>57</v>
      </c>
      <c r="C26" s="17" t="str">
        <f t="shared" si="0"/>
        <v>Name11</v>
      </c>
      <c r="D26" s="17">
        <f t="shared" si="1"/>
        <v>3.89</v>
      </c>
      <c r="E26" s="20">
        <v>84</v>
      </c>
      <c r="F26" s="18" t="str">
        <f t="shared" si="2"/>
        <v>B+</v>
      </c>
      <c r="G26" s="18">
        <f t="shared" si="6"/>
        <v>3.5</v>
      </c>
      <c r="H26" s="20">
        <v>84</v>
      </c>
      <c r="I26" s="18" t="str">
        <f t="shared" si="3"/>
        <v>B+</v>
      </c>
      <c r="J26" s="18">
        <f t="shared" si="4"/>
        <v>3.5</v>
      </c>
      <c r="K26" s="20">
        <v>92</v>
      </c>
      <c r="L26" s="18" t="str">
        <f t="shared" ref="L26" si="20">IF(K26="Incomplete","I",IF(K26="Withdrawal","W",IF(K26="Unofficial Withdrawal","UW",IF(K26&gt;=90,"A+",IF(K26&gt;=85,"A",IF(K26&gt;=80,"B+",IF(K26&gt;=75,"B",IF(K26&gt;=70,"C+",IF(K26&gt;=65,"C",IF(K26&gt;=60,"D+",IF(K26&gt;=50,"D",IF(K26&lt;=50,"F"))))))))))))</f>
        <v>A+</v>
      </c>
      <c r="M26" s="17">
        <f t="shared" si="8"/>
        <v>4</v>
      </c>
      <c r="N26" s="17">
        <f t="shared" si="9"/>
        <v>88</v>
      </c>
      <c r="O26" s="18" t="str">
        <f t="shared" si="10"/>
        <v>A</v>
      </c>
      <c r="P26" s="17">
        <f t="shared" si="11"/>
        <v>3.75</v>
      </c>
    </row>
    <row r="27" spans="2:16" x14ac:dyDescent="0.25">
      <c r="B27" s="20" t="s">
        <v>58</v>
      </c>
      <c r="C27" s="17" t="str">
        <f t="shared" si="0"/>
        <v>Name12</v>
      </c>
      <c r="D27" s="17">
        <f t="shared" si="1"/>
        <v>3.96</v>
      </c>
      <c r="E27" s="20">
        <v>94</v>
      </c>
      <c r="F27" s="18" t="str">
        <f t="shared" si="2"/>
        <v>A+</v>
      </c>
      <c r="G27" s="18">
        <f t="shared" si="6"/>
        <v>4</v>
      </c>
      <c r="H27" s="20">
        <v>96</v>
      </c>
      <c r="I27" s="18" t="str">
        <f t="shared" si="3"/>
        <v>A+</v>
      </c>
      <c r="J27" s="18">
        <f t="shared" si="4"/>
        <v>4</v>
      </c>
      <c r="K27" s="20">
        <v>96</v>
      </c>
      <c r="L27" s="18" t="str">
        <f t="shared" ref="L27" si="21">IF(K27="Incomplete","I",IF(K27="Withdrawal","W",IF(K27="Unofficial Withdrawal","UW",IF(K27&gt;=90,"A+",IF(K27&gt;=85,"A",IF(K27&gt;=80,"B+",IF(K27&gt;=75,"B",IF(K27&gt;=70,"C+",IF(K27&gt;=65,"C",IF(K27&gt;=60,"D+",IF(K27&gt;=50,"D",IF(K27&lt;=50,"F"))))))))))))</f>
        <v>A+</v>
      </c>
      <c r="M27" s="17">
        <f t="shared" si="8"/>
        <v>4</v>
      </c>
      <c r="N27" s="17">
        <f t="shared" si="9"/>
        <v>95</v>
      </c>
      <c r="O27" s="18" t="str">
        <f t="shared" si="10"/>
        <v>A+</v>
      </c>
      <c r="P27" s="17">
        <f t="shared" si="11"/>
        <v>4</v>
      </c>
    </row>
    <row r="28" spans="2:16" x14ac:dyDescent="0.25">
      <c r="B28" s="20" t="s">
        <v>59</v>
      </c>
      <c r="C28" s="17" t="str">
        <f t="shared" si="0"/>
        <v>Name13</v>
      </c>
      <c r="D28" s="17">
        <f t="shared" si="1"/>
        <v>3.78</v>
      </c>
      <c r="E28" s="20">
        <v>91</v>
      </c>
      <c r="F28" s="18" t="str">
        <f t="shared" si="2"/>
        <v>A+</v>
      </c>
      <c r="G28" s="18">
        <f t="shared" si="6"/>
        <v>4</v>
      </c>
      <c r="H28" s="20">
        <v>92</v>
      </c>
      <c r="I28" s="18" t="str">
        <f t="shared" si="3"/>
        <v>A+</v>
      </c>
      <c r="J28" s="18">
        <f t="shared" si="4"/>
        <v>4</v>
      </c>
      <c r="K28" s="20">
        <v>92</v>
      </c>
      <c r="L28" s="18" t="str">
        <f t="shared" ref="L28" si="22">IF(K28="Incomplete","I",IF(K28="Withdrawal","W",IF(K28="Unofficial Withdrawal","UW",IF(K28&gt;=90,"A+",IF(K28&gt;=85,"A",IF(K28&gt;=80,"B+",IF(K28&gt;=75,"B",IF(K28&gt;=70,"C+",IF(K28&gt;=65,"C",IF(K28&gt;=60,"D+",IF(K28&gt;=50,"D",IF(K28&lt;=50,"F"))))))))))))</f>
        <v>A+</v>
      </c>
      <c r="M28" s="17">
        <f t="shared" si="8"/>
        <v>4</v>
      </c>
      <c r="N28" s="17">
        <f t="shared" si="9"/>
        <v>91</v>
      </c>
      <c r="O28" s="18" t="str">
        <f t="shared" si="10"/>
        <v>A+</v>
      </c>
      <c r="P28" s="17">
        <f t="shared" si="11"/>
        <v>4</v>
      </c>
    </row>
    <row r="29" spans="2:16" x14ac:dyDescent="0.25">
      <c r="B29" s="20" t="s">
        <v>60</v>
      </c>
      <c r="C29" s="17" t="str">
        <f t="shared" si="0"/>
        <v>Name14</v>
      </c>
      <c r="D29" s="17">
        <f t="shared" si="1"/>
        <v>3.85</v>
      </c>
      <c r="E29" s="20">
        <v>83</v>
      </c>
      <c r="F29" s="18" t="str">
        <f t="shared" si="2"/>
        <v>B+</v>
      </c>
      <c r="G29" s="18">
        <f t="shared" si="6"/>
        <v>3.5</v>
      </c>
      <c r="H29" s="20">
        <v>83</v>
      </c>
      <c r="I29" s="18" t="str">
        <f t="shared" si="3"/>
        <v>B+</v>
      </c>
      <c r="J29" s="18">
        <f t="shared" si="4"/>
        <v>3.5</v>
      </c>
      <c r="K29" s="20">
        <v>92</v>
      </c>
      <c r="L29" s="18" t="str">
        <f t="shared" ref="L29" si="23">IF(K29="Incomplete","I",IF(K29="Withdrawal","W",IF(K29="Unofficial Withdrawal","UW",IF(K29&gt;=90,"A+",IF(K29&gt;=85,"A",IF(K29&gt;=80,"B+",IF(K29&gt;=75,"B",IF(K29&gt;=70,"C+",IF(K29&gt;=65,"C",IF(K29&gt;=60,"D+",IF(K29&gt;=50,"D",IF(K29&lt;=50,"F"))))))))))))</f>
        <v>A+</v>
      </c>
      <c r="M29" s="17">
        <f t="shared" si="8"/>
        <v>4</v>
      </c>
      <c r="N29" s="17">
        <f t="shared" si="9"/>
        <v>88</v>
      </c>
      <c r="O29" s="18" t="str">
        <f t="shared" si="10"/>
        <v>A</v>
      </c>
      <c r="P29" s="17">
        <f t="shared" si="11"/>
        <v>3.75</v>
      </c>
    </row>
    <row r="30" spans="2:16" x14ac:dyDescent="0.25">
      <c r="B30" s="20" t="s">
        <v>61</v>
      </c>
      <c r="C30" s="17" t="str">
        <f t="shared" si="0"/>
        <v>Name15</v>
      </c>
      <c r="D30" s="17">
        <f t="shared" si="1"/>
        <v>2.35</v>
      </c>
      <c r="E30" s="20">
        <v>45</v>
      </c>
      <c r="F30" s="18" t="str">
        <f t="shared" si="2"/>
        <v>F</v>
      </c>
      <c r="G30" s="18">
        <f t="shared" si="6"/>
        <v>0</v>
      </c>
      <c r="H30" s="20">
        <v>46</v>
      </c>
      <c r="I30" s="18" t="str">
        <f t="shared" si="3"/>
        <v>F</v>
      </c>
      <c r="J30" s="18">
        <f t="shared" si="4"/>
        <v>0</v>
      </c>
      <c r="K30" s="20">
        <v>45</v>
      </c>
      <c r="L30" s="18" t="str">
        <f t="shared" ref="L30" si="24">IF(K30="Incomplete","I",IF(K30="Withdrawal","W",IF(K30="Unofficial Withdrawal","UW",IF(K30&gt;=90,"A+",IF(K30&gt;=85,"A",IF(K30&gt;=80,"B+",IF(K30&gt;=75,"B",IF(K30&gt;=70,"C+",IF(K30&gt;=65,"C",IF(K30&gt;=60,"D+",IF(K30&gt;=50,"D",IF(K30&lt;=50,"F"))))))))))))</f>
        <v>F</v>
      </c>
      <c r="M30" s="17">
        <f t="shared" si="8"/>
        <v>0</v>
      </c>
      <c r="N30" s="17">
        <f t="shared" si="9"/>
        <v>45</v>
      </c>
      <c r="O30" s="18" t="str">
        <f t="shared" si="10"/>
        <v>F</v>
      </c>
      <c r="P30" s="17">
        <f t="shared" si="11"/>
        <v>0</v>
      </c>
    </row>
    <row r="31" spans="2:16" x14ac:dyDescent="0.25">
      <c r="B31" s="20" t="s">
        <v>62</v>
      </c>
      <c r="C31" s="17" t="str">
        <f t="shared" si="0"/>
        <v>Name16</v>
      </c>
      <c r="D31" s="17">
        <f t="shared" si="1"/>
        <v>3.19</v>
      </c>
      <c r="E31" s="20">
        <v>58</v>
      </c>
      <c r="F31" s="18" t="str">
        <f t="shared" si="2"/>
        <v>D</v>
      </c>
      <c r="G31" s="18">
        <f t="shared" si="6"/>
        <v>2.25</v>
      </c>
      <c r="H31" s="20">
        <v>59</v>
      </c>
      <c r="I31" s="18" t="str">
        <f t="shared" si="3"/>
        <v>D</v>
      </c>
      <c r="J31" s="18">
        <f t="shared" si="4"/>
        <v>2.25</v>
      </c>
      <c r="K31" s="20">
        <v>59</v>
      </c>
      <c r="L31" s="18" t="str">
        <f t="shared" ref="L31" si="25">IF(K31="Incomplete","I",IF(K31="Withdrawal","W",IF(K31="Unofficial Withdrawal","UW",IF(K31&gt;=90,"A+",IF(K31&gt;=85,"A",IF(K31&gt;=80,"B+",IF(K31&gt;=75,"B",IF(K31&gt;=70,"C+",IF(K31&gt;=65,"C",IF(K31&gt;=60,"D+",IF(K31&gt;=50,"D",IF(K31&lt;=50,"F"))))))))))))</f>
        <v>D</v>
      </c>
      <c r="M31" s="17">
        <f t="shared" si="8"/>
        <v>2.25</v>
      </c>
      <c r="N31" s="17">
        <f t="shared" si="9"/>
        <v>58</v>
      </c>
      <c r="O31" s="18" t="str">
        <f t="shared" si="10"/>
        <v>D</v>
      </c>
      <c r="P31" s="17">
        <f t="shared" si="11"/>
        <v>2.25</v>
      </c>
    </row>
    <row r="32" spans="2:16" x14ac:dyDescent="0.25">
      <c r="B32" s="20" t="s">
        <v>63</v>
      </c>
      <c r="C32" s="17" t="str">
        <f t="shared" si="0"/>
        <v>Name17</v>
      </c>
      <c r="D32" s="17">
        <f t="shared" si="1"/>
        <v>3.22</v>
      </c>
      <c r="E32" s="20">
        <v>73</v>
      </c>
      <c r="F32" s="18" t="str">
        <f t="shared" si="2"/>
        <v>C+</v>
      </c>
      <c r="G32" s="18">
        <f t="shared" si="6"/>
        <v>3</v>
      </c>
      <c r="H32" s="20">
        <v>72</v>
      </c>
      <c r="I32" s="18" t="str">
        <f t="shared" si="3"/>
        <v>C+</v>
      </c>
      <c r="J32" s="18">
        <f t="shared" si="4"/>
        <v>3</v>
      </c>
      <c r="K32" s="20">
        <v>78</v>
      </c>
      <c r="L32" s="18" t="str">
        <f t="shared" ref="L32" si="26">IF(K32="Incomplete","I",IF(K32="Withdrawal","W",IF(K32="Unofficial Withdrawal","UW",IF(K32&gt;=90,"A+",IF(K32&gt;=85,"A",IF(K32&gt;=80,"B+",IF(K32&gt;=75,"B",IF(K32&gt;=70,"C+",IF(K32&gt;=65,"C",IF(K32&gt;=60,"D+",IF(K32&gt;=50,"D",IF(K32&lt;=50,"F"))))))))))))</f>
        <v>B</v>
      </c>
      <c r="M32" s="17">
        <f t="shared" si="8"/>
        <v>3.25</v>
      </c>
      <c r="N32" s="17">
        <f t="shared" si="9"/>
        <v>75</v>
      </c>
      <c r="O32" s="18" t="str">
        <f t="shared" si="10"/>
        <v>B</v>
      </c>
      <c r="P32" s="17">
        <f t="shared" si="11"/>
        <v>3.25</v>
      </c>
    </row>
    <row r="33" spans="2:16" x14ac:dyDescent="0.25">
      <c r="B33" s="20" t="s">
        <v>64</v>
      </c>
      <c r="C33" s="17" t="str">
        <f t="shared" si="0"/>
        <v>Name18</v>
      </c>
      <c r="D33" s="17">
        <f t="shared" si="1"/>
        <v>3.93</v>
      </c>
      <c r="E33" s="20">
        <v>94</v>
      </c>
      <c r="F33" s="18" t="str">
        <f t="shared" si="2"/>
        <v>A+</v>
      </c>
      <c r="G33" s="18">
        <f t="shared" si="6"/>
        <v>4</v>
      </c>
      <c r="H33" s="20">
        <v>94</v>
      </c>
      <c r="I33" s="18" t="str">
        <f t="shared" si="3"/>
        <v>A+</v>
      </c>
      <c r="J33" s="18">
        <f t="shared" si="4"/>
        <v>4</v>
      </c>
      <c r="K33" s="20">
        <v>96</v>
      </c>
      <c r="L33" s="18" t="str">
        <f t="shared" ref="L33" si="27">IF(K33="Incomplete","I",IF(K33="Withdrawal","W",IF(K33="Unofficial Withdrawal","UW",IF(K33&gt;=90,"A+",IF(K33&gt;=85,"A",IF(K33&gt;=80,"B+",IF(K33&gt;=75,"B",IF(K33&gt;=70,"C+",IF(K33&gt;=65,"C",IF(K33&gt;=60,"D+",IF(K33&gt;=50,"D",IF(K33&lt;=50,"F"))))))))))))</f>
        <v>A+</v>
      </c>
      <c r="M33" s="17">
        <f t="shared" si="8"/>
        <v>4</v>
      </c>
      <c r="N33" s="17">
        <f t="shared" si="9"/>
        <v>95</v>
      </c>
      <c r="O33" s="18" t="str">
        <f t="shared" si="10"/>
        <v>A+</v>
      </c>
      <c r="P33" s="17">
        <f t="shared" si="11"/>
        <v>4</v>
      </c>
    </row>
    <row r="34" spans="2:16" x14ac:dyDescent="0.25">
      <c r="B34" s="20" t="s">
        <v>65</v>
      </c>
      <c r="C34" s="17" t="str">
        <f t="shared" si="0"/>
        <v>Name19</v>
      </c>
      <c r="D34" s="17">
        <f t="shared" si="1"/>
        <v>3.72</v>
      </c>
      <c r="E34" s="20">
        <v>94</v>
      </c>
      <c r="F34" s="18" t="str">
        <f t="shared" si="2"/>
        <v>A+</v>
      </c>
      <c r="G34" s="18">
        <f t="shared" si="6"/>
        <v>4</v>
      </c>
      <c r="H34" s="20">
        <v>92</v>
      </c>
      <c r="I34" s="18" t="str">
        <f t="shared" si="3"/>
        <v>A+</v>
      </c>
      <c r="J34" s="18">
        <f t="shared" si="4"/>
        <v>4</v>
      </c>
      <c r="K34" s="20">
        <v>92</v>
      </c>
      <c r="L34" s="18" t="str">
        <f t="shared" ref="L34" si="28">IF(K34="Incomplete","I",IF(K34="Withdrawal","W",IF(K34="Unofficial Withdrawal","UW",IF(K34&gt;=90,"A+",IF(K34&gt;=85,"A",IF(K34&gt;=80,"B+",IF(K34&gt;=75,"B",IF(K34&gt;=70,"C+",IF(K34&gt;=65,"C",IF(K34&gt;=60,"D+",IF(K34&gt;=50,"D",IF(K34&lt;=50,"F"))))))))))))</f>
        <v>A+</v>
      </c>
      <c r="M34" s="17">
        <f t="shared" si="8"/>
        <v>4</v>
      </c>
      <c r="N34" s="17">
        <f t="shared" si="9"/>
        <v>92</v>
      </c>
      <c r="O34" s="18" t="str">
        <f t="shared" si="10"/>
        <v>A+</v>
      </c>
      <c r="P34" s="17">
        <f t="shared" si="11"/>
        <v>4</v>
      </c>
    </row>
    <row r="35" spans="2:16" x14ac:dyDescent="0.25">
      <c r="B35" s="20" t="s">
        <v>66</v>
      </c>
      <c r="C35" s="17" t="str">
        <f t="shared" si="0"/>
        <v>Name20</v>
      </c>
      <c r="D35" s="17">
        <f t="shared" si="1"/>
        <v>3.8</v>
      </c>
      <c r="E35" s="20">
        <v>85</v>
      </c>
      <c r="F35" s="18" t="str">
        <f t="shared" si="2"/>
        <v>A</v>
      </c>
      <c r="G35" s="18">
        <f t="shared" si="6"/>
        <v>3.75</v>
      </c>
      <c r="H35" s="20">
        <v>88</v>
      </c>
      <c r="I35" s="18" t="str">
        <f t="shared" si="3"/>
        <v>A</v>
      </c>
      <c r="J35" s="18">
        <f t="shared" si="4"/>
        <v>3.75</v>
      </c>
      <c r="K35" s="20">
        <v>93</v>
      </c>
      <c r="L35" s="18" t="str">
        <f t="shared" ref="L35" si="29">IF(K35="Incomplete","I",IF(K35="Withdrawal","W",IF(K35="Unofficial Withdrawal","UW",IF(K35&gt;=90,"A+",IF(K35&gt;=85,"A",IF(K35&gt;=80,"B+",IF(K35&gt;=75,"B",IF(K35&gt;=70,"C+",IF(K35&gt;=65,"C",IF(K35&gt;=60,"D+",IF(K35&gt;=50,"D",IF(K35&lt;=50,"F"))))))))))))</f>
        <v>A+</v>
      </c>
      <c r="M35" s="17">
        <f t="shared" si="8"/>
        <v>4</v>
      </c>
      <c r="N35" s="17">
        <f t="shared" si="9"/>
        <v>90</v>
      </c>
      <c r="O35" s="18" t="str">
        <f t="shared" si="10"/>
        <v>A+</v>
      </c>
      <c r="P35" s="17">
        <f t="shared" si="11"/>
        <v>4</v>
      </c>
    </row>
    <row r="36" spans="2:16" x14ac:dyDescent="0.25">
      <c r="B36" s="20" t="s">
        <v>86</v>
      </c>
      <c r="C36" s="17" t="str">
        <f t="shared" si="0"/>
        <v>Name-21</v>
      </c>
      <c r="D36" s="17">
        <f t="shared" si="1"/>
        <v>2.2000000000000002</v>
      </c>
      <c r="E36" s="20" t="s">
        <v>90</v>
      </c>
      <c r="F36" s="18" t="str">
        <f t="shared" si="2"/>
        <v>I</v>
      </c>
      <c r="G36" s="18" t="str">
        <f t="shared" si="6"/>
        <v>Null</v>
      </c>
      <c r="H36" s="20" t="s">
        <v>90</v>
      </c>
      <c r="I36" s="18" t="str">
        <f t="shared" ref="I36" si="30">IF(H36="Incomplete","I",IF(H36="Withdrawal","W",IF(H36="Unofficial Withdrawal","UW",IF(H36&gt;=90,"A+",IF(H36&gt;=85,"A",IF(H36&gt;=80,"B+",IF(H36&gt;=75,"B",IF(H36&gt;=70,"C+",IF(H36&gt;=65,"C",IF(H36&gt;=60,"D+",IF(H36&gt;=50,"D",IF(H36&lt;=50,"F"))))))))))))</f>
        <v>I</v>
      </c>
      <c r="J36" s="18" t="str">
        <f>IF(I36="A+",4,IF(I36="A",3.75,IF(I36="B+",3.5,IF(I36="B",3.25,IF(I36="C+",3,IF(I36="C",2.75,IF(I36="D+",2.5,IF(I36="D",2.25,IF(I36="I","Null",IF(I36="W","Null",IF(I36="UW","Null",0)))))))))))</f>
        <v>Null</v>
      </c>
      <c r="K36" s="20" t="s">
        <v>90</v>
      </c>
      <c r="L36" s="18" t="str">
        <f t="shared" ref="L36" si="31">IF(K36="Incomplete","I",IF(K36="Withdrawal","W",IF(K36="Unofficial Withdrawal","UW",IF(K36&gt;=90,"A+",IF(K36&gt;=85,"A",IF(K36&gt;=80,"B+",IF(K36&gt;=75,"B",IF(K36&gt;=70,"C+",IF(K36&gt;=65,"C",IF(K36&gt;=60,"D+",IF(K36&gt;=50,"D",IF(K36&lt;=50,"F"))))))))))))</f>
        <v>I</v>
      </c>
      <c r="M36" s="17" t="str">
        <f>IF(L36="A+",4,IF(L36="A",3.75,IF(L36="B+",3.5,IF(L36="B",3.25,IF(L36="C+",3,IF(L36="C",2.75,IF(L36="D+",2.5,IF(L36="D",2.25,IF(L36="I","Null",IF(L36="W","Null",IF(L36="UW","Null",0)))))))))))</f>
        <v>Null</v>
      </c>
      <c r="N36" s="17" t="str">
        <f t="shared" si="9"/>
        <v>N/A</v>
      </c>
      <c r="O36" s="18" t="str">
        <f t="shared" si="10"/>
        <v>Null</v>
      </c>
      <c r="P36" s="17" t="str">
        <f t="shared" si="11"/>
        <v>Null</v>
      </c>
    </row>
    <row r="37" spans="2:16" x14ac:dyDescent="0.25">
      <c r="B37" s="21" t="s">
        <v>87</v>
      </c>
      <c r="C37" s="17" t="str">
        <f t="shared" si="0"/>
        <v>Name-22</v>
      </c>
      <c r="D37" s="17">
        <f t="shared" si="1"/>
        <v>2.12</v>
      </c>
      <c r="E37" s="20" t="s">
        <v>91</v>
      </c>
      <c r="F37" s="18" t="str">
        <f t="shared" si="2"/>
        <v>W</v>
      </c>
      <c r="G37" s="18" t="str">
        <f t="shared" si="6"/>
        <v>Null</v>
      </c>
      <c r="H37" s="20" t="s">
        <v>91</v>
      </c>
      <c r="I37" s="18" t="str">
        <f>IF(H37="Incomplete","I",IF(H37="Withdrawal","W",IF(H37="Unofficial Withdrawal","UW",IF(H37&gt;=90,"A+",IF(H37&gt;=85,"A",IF(H37&gt;=80,"B+",IF(H37&gt;=75,"B",IF(H37&gt;=70,"C+",IF(H37&gt;=65,"C",IF(H37&gt;=60,"D+",IF(H37&gt;=50,"D",IF(H37&lt;=50,"F"))))))))))))</f>
        <v>W</v>
      </c>
      <c r="J37" s="18" t="str">
        <f t="shared" ref="J37:J38" si="32">IF(I37="A+",4,IF(I37="A",3.75,IF(I37="B+",3.5,IF(I37="B",3.25,IF(I37="C+",3,IF(I37="C",2.75,IF(I37="D+",2.5,IF(I37="D",2.25,IF(I37="I","Null",IF(I37="W","Null",IF(I37="UW","Null",0)))))))))))</f>
        <v>Null</v>
      </c>
      <c r="K37" s="20" t="s">
        <v>91</v>
      </c>
      <c r="L37" s="18" t="str">
        <f t="shared" ref="L37" si="33">IF(K37="Incomplete","I",IF(K37="Withdrawal","W",IF(K37="Unofficial Withdrawal","UW",IF(K37&gt;=90,"A+",IF(K37&gt;=85,"A",IF(K37&gt;=80,"B+",IF(K37&gt;=75,"B",IF(K37&gt;=70,"C+",IF(K37&gt;=65,"C",IF(K37&gt;=60,"D+",IF(K37&gt;=50,"D",IF(K37&lt;=50,"F"))))))))))))</f>
        <v>W</v>
      </c>
      <c r="M37" s="17" t="str">
        <f t="shared" si="8"/>
        <v>Null</v>
      </c>
      <c r="N37" s="17" t="str">
        <f t="shared" si="9"/>
        <v>N/A</v>
      </c>
      <c r="O37" s="18" t="str">
        <f t="shared" si="10"/>
        <v>Null</v>
      </c>
      <c r="P37" s="17" t="str">
        <f t="shared" si="11"/>
        <v>Null</v>
      </c>
    </row>
    <row r="38" spans="2:16" x14ac:dyDescent="0.25">
      <c r="B38" s="21" t="s">
        <v>95</v>
      </c>
      <c r="C38" s="17" t="str">
        <f t="shared" si="0"/>
        <v>Name-23</v>
      </c>
      <c r="D38" s="17">
        <f t="shared" si="1"/>
        <v>2</v>
      </c>
      <c r="E38" s="22" t="s">
        <v>93</v>
      </c>
      <c r="F38" s="18" t="str">
        <f t="shared" si="2"/>
        <v>UW</v>
      </c>
      <c r="G38" s="18" t="str">
        <f t="shared" si="6"/>
        <v>Null</v>
      </c>
      <c r="H38" s="22" t="s">
        <v>93</v>
      </c>
      <c r="I38" s="18" t="str">
        <f>IF(H38="Incomplete","I",IF(H38="Withdrawal","W",IF(H38="Unofficial Withdrawal","UW",IF(H38&gt;=90,"A+",IF(H38&gt;=85,"A",IF(H38&gt;=80,"B+",IF(H38&gt;=75,"B",IF(H38&gt;=70,"C+",IF(H38&gt;=65,"C",IF(H38&gt;=60,"D+",IF(H38&gt;=50,"D",IF(H38&lt;=50,"F"))))))))))))</f>
        <v>UW</v>
      </c>
      <c r="J38" s="18" t="str">
        <f t="shared" si="32"/>
        <v>Null</v>
      </c>
      <c r="K38" s="22" t="s">
        <v>93</v>
      </c>
      <c r="L38" s="18" t="str">
        <f t="shared" ref="L38" si="34">IF(K38="Incomplete","I",IF(K38="Withdrawal","W",IF(K38="Unofficial Withdrawal","UW",IF(K38&gt;=90,"A+",IF(K38&gt;=85,"A",IF(K38&gt;=80,"B+",IF(K38&gt;=75,"B",IF(K38&gt;=70,"C+",IF(K38&gt;=65,"C",IF(K38&gt;=60,"D+",IF(K38&gt;=50,"D",IF(K38&lt;=50,"F"))))))))))))</f>
        <v>UW</v>
      </c>
      <c r="M38" s="17" t="str">
        <f t="shared" si="8"/>
        <v>Null</v>
      </c>
      <c r="N38" s="17" t="str">
        <f t="shared" si="9"/>
        <v>N/A</v>
      </c>
      <c r="O38" s="18" t="str">
        <f t="shared" si="10"/>
        <v>Null</v>
      </c>
      <c r="P38" s="17" t="str">
        <f t="shared" si="11"/>
        <v>Null</v>
      </c>
    </row>
    <row r="39" spans="2:16" x14ac:dyDescent="0.25">
      <c r="B39" s="21"/>
      <c r="C39" s="17"/>
      <c r="D39" s="17"/>
      <c r="E39" s="22"/>
      <c r="F39" s="18"/>
      <c r="G39" s="18"/>
      <c r="H39" s="22"/>
      <c r="I39" s="18"/>
      <c r="J39" s="18"/>
      <c r="K39" s="22"/>
      <c r="L39" s="18"/>
      <c r="M39" s="17"/>
      <c r="N39" s="17"/>
      <c r="O39" s="18"/>
      <c r="P39" s="17"/>
    </row>
    <row r="40" spans="2:16" x14ac:dyDescent="0.25">
      <c r="B40" s="21"/>
      <c r="C40" s="17"/>
      <c r="D40" s="17"/>
      <c r="E40" s="22"/>
      <c r="F40" s="18"/>
      <c r="G40" s="18"/>
      <c r="H40" s="22"/>
      <c r="I40" s="18"/>
      <c r="J40" s="18"/>
      <c r="K40" s="22"/>
      <c r="L40" s="18"/>
      <c r="M40" s="17"/>
      <c r="N40" s="17"/>
      <c r="O40" s="18"/>
      <c r="P40" s="17"/>
    </row>
    <row r="41" spans="2:16" x14ac:dyDescent="0.25">
      <c r="B41" s="21"/>
      <c r="C41" s="17"/>
      <c r="D41" s="17"/>
      <c r="E41" s="22"/>
      <c r="F41" s="18"/>
      <c r="G41" s="18"/>
      <c r="H41" s="22"/>
      <c r="I41" s="18"/>
      <c r="J41" s="18"/>
      <c r="K41" s="22"/>
      <c r="L41" s="18"/>
      <c r="M41" s="17"/>
      <c r="N41" s="17"/>
      <c r="O41" s="18"/>
      <c r="P41" s="17"/>
    </row>
    <row r="42" spans="2:16" x14ac:dyDescent="0.25">
      <c r="B42" s="21"/>
      <c r="C42" s="17"/>
      <c r="D42" s="17"/>
      <c r="E42" s="22"/>
      <c r="F42" s="18"/>
      <c r="G42" s="18"/>
      <c r="H42" s="22"/>
      <c r="I42" s="18"/>
      <c r="J42" s="18"/>
      <c r="K42" s="22"/>
      <c r="L42" s="18"/>
      <c r="M42" s="17"/>
      <c r="N42" s="17"/>
      <c r="O42" s="18"/>
      <c r="P42" s="17"/>
    </row>
    <row r="43" spans="2:16" x14ac:dyDescent="0.25">
      <c r="B43" s="21"/>
      <c r="C43" s="17"/>
      <c r="D43" s="17"/>
      <c r="E43" s="22"/>
      <c r="F43" s="18"/>
      <c r="G43" s="18"/>
      <c r="H43" s="22"/>
      <c r="I43" s="18"/>
      <c r="J43" s="18"/>
      <c r="K43" s="22"/>
      <c r="L43" s="18"/>
      <c r="M43" s="17"/>
      <c r="N43" s="17"/>
      <c r="O43" s="18"/>
      <c r="P43" s="17"/>
    </row>
    <row r="44" spans="2:16" x14ac:dyDescent="0.25">
      <c r="B44" s="21"/>
      <c r="C44" s="17"/>
      <c r="D44" s="17"/>
      <c r="E44" s="22"/>
      <c r="F44" s="18"/>
      <c r="G44" s="18"/>
      <c r="H44" s="22"/>
      <c r="I44" s="18"/>
      <c r="J44" s="18"/>
      <c r="K44" s="22"/>
      <c r="L44" s="18"/>
      <c r="M44" s="17"/>
      <c r="N44" s="17"/>
      <c r="O44" s="18"/>
      <c r="P44" s="17"/>
    </row>
    <row r="45" spans="2:16" x14ac:dyDescent="0.25">
      <c r="B45" s="21"/>
      <c r="C45" s="17"/>
      <c r="D45" s="17"/>
      <c r="E45" s="22"/>
      <c r="F45" s="18"/>
      <c r="G45" s="18"/>
      <c r="H45" s="22"/>
      <c r="I45" s="18"/>
      <c r="J45" s="18"/>
      <c r="K45" s="22"/>
      <c r="L45" s="18"/>
      <c r="M45" s="17"/>
      <c r="N45" s="17"/>
      <c r="O45" s="18"/>
      <c r="P45" s="17"/>
    </row>
    <row r="46" spans="2:16" x14ac:dyDescent="0.25">
      <c r="B46" s="21"/>
      <c r="C46" s="17"/>
      <c r="D46" s="17"/>
      <c r="E46" s="22"/>
      <c r="F46" s="18"/>
      <c r="G46" s="18"/>
      <c r="H46" s="22"/>
      <c r="I46" s="18"/>
      <c r="J46" s="18"/>
      <c r="K46" s="22"/>
      <c r="L46" s="18"/>
      <c r="M46" s="17"/>
      <c r="N46" s="17"/>
      <c r="O46" s="18"/>
      <c r="P46" s="17"/>
    </row>
    <row r="47" spans="2:16" x14ac:dyDescent="0.25">
      <c r="B47" s="21"/>
      <c r="C47" s="17"/>
      <c r="D47" s="17"/>
      <c r="E47" s="22"/>
      <c r="F47" s="18"/>
      <c r="G47" s="18"/>
      <c r="H47" s="22"/>
      <c r="I47" s="18"/>
      <c r="J47" s="18"/>
      <c r="K47" s="22"/>
      <c r="L47" s="18"/>
      <c r="M47" s="17"/>
      <c r="N47" s="17"/>
      <c r="O47" s="18"/>
      <c r="P47" s="17"/>
    </row>
    <row r="48" spans="2:16" x14ac:dyDescent="0.25">
      <c r="B48" s="21"/>
      <c r="C48" s="17"/>
      <c r="D48" s="17"/>
      <c r="E48" s="22"/>
      <c r="F48" s="18"/>
      <c r="G48" s="18"/>
      <c r="H48" s="22"/>
      <c r="I48" s="18"/>
      <c r="J48" s="18"/>
      <c r="K48" s="22"/>
      <c r="L48" s="18"/>
      <c r="M48" s="17"/>
      <c r="N48" s="17"/>
      <c r="O48" s="18"/>
      <c r="P48" s="17"/>
    </row>
    <row r="49" spans="2:16" x14ac:dyDescent="0.25">
      <c r="B49" s="21"/>
      <c r="C49" s="17"/>
      <c r="D49" s="17"/>
      <c r="E49" s="22"/>
      <c r="F49" s="18"/>
      <c r="G49" s="18"/>
      <c r="H49" s="22"/>
      <c r="I49" s="18"/>
      <c r="J49" s="18"/>
      <c r="K49" s="22"/>
      <c r="L49" s="18"/>
      <c r="M49" s="17"/>
      <c r="N49" s="17"/>
      <c r="O49" s="18"/>
      <c r="P49" s="17"/>
    </row>
    <row r="50" spans="2:16" x14ac:dyDescent="0.25">
      <c r="B50" s="21"/>
      <c r="C50" s="17"/>
      <c r="D50" s="17"/>
      <c r="E50" s="22"/>
      <c r="F50" s="18"/>
      <c r="G50" s="18"/>
      <c r="H50" s="22"/>
      <c r="I50" s="18"/>
      <c r="J50" s="18"/>
      <c r="K50" s="22"/>
      <c r="L50" s="18"/>
      <c r="M50" s="17"/>
      <c r="N50" s="17"/>
      <c r="O50" s="18"/>
      <c r="P50" s="17"/>
    </row>
    <row r="51" spans="2:16" x14ac:dyDescent="0.25">
      <c r="B51" s="21"/>
      <c r="C51" s="17"/>
      <c r="D51" s="17"/>
      <c r="E51" s="22"/>
      <c r="F51" s="18"/>
      <c r="G51" s="18"/>
      <c r="H51" s="22"/>
      <c r="I51" s="18"/>
      <c r="J51" s="18"/>
      <c r="K51" s="22"/>
      <c r="L51" s="18"/>
      <c r="M51" s="17"/>
      <c r="N51" s="17"/>
      <c r="O51" s="18"/>
      <c r="P51" s="17"/>
    </row>
    <row r="52" spans="2:16" x14ac:dyDescent="0.25">
      <c r="B52" s="21"/>
      <c r="C52" s="17"/>
      <c r="D52" s="17"/>
      <c r="E52" s="22"/>
      <c r="F52" s="18"/>
      <c r="G52" s="18"/>
      <c r="H52" s="22"/>
      <c r="I52" s="18"/>
      <c r="J52" s="18"/>
      <c r="K52" s="22"/>
      <c r="L52" s="18"/>
      <c r="M52" s="17"/>
      <c r="N52" s="17"/>
      <c r="O52" s="18"/>
      <c r="P52" s="17"/>
    </row>
    <row r="53" spans="2:16" x14ac:dyDescent="0.25">
      <c r="B53" s="21"/>
      <c r="C53" s="17"/>
      <c r="D53" s="17"/>
      <c r="E53" s="22"/>
      <c r="F53" s="18"/>
      <c r="G53" s="18"/>
      <c r="H53" s="22"/>
      <c r="I53" s="18"/>
      <c r="J53" s="18"/>
      <c r="K53" s="22"/>
      <c r="L53" s="18"/>
      <c r="M53" s="17"/>
      <c r="N53" s="17"/>
      <c r="O53" s="18"/>
      <c r="P53" s="17"/>
    </row>
    <row r="54" spans="2:16" x14ac:dyDescent="0.25">
      <c r="B54" s="21"/>
      <c r="C54" s="17"/>
      <c r="D54" s="17"/>
      <c r="E54" s="22"/>
      <c r="F54" s="18"/>
      <c r="G54" s="18"/>
      <c r="H54" s="22"/>
      <c r="I54" s="18"/>
      <c r="J54" s="18"/>
      <c r="K54" s="22"/>
      <c r="L54" s="18"/>
      <c r="M54" s="17"/>
      <c r="N54" s="17"/>
      <c r="O54" s="18"/>
      <c r="P54" s="17"/>
    </row>
    <row r="55" spans="2:16" x14ac:dyDescent="0.25">
      <c r="B55" s="21"/>
      <c r="C55" s="17"/>
      <c r="D55" s="17"/>
      <c r="E55" s="22"/>
      <c r="F55" s="18"/>
      <c r="G55" s="18"/>
      <c r="H55" s="22"/>
      <c r="I55" s="18"/>
      <c r="J55" s="18"/>
      <c r="K55" s="22"/>
      <c r="L55" s="18"/>
      <c r="M55" s="17"/>
      <c r="N55" s="17"/>
      <c r="O55" s="18"/>
      <c r="P55" s="17"/>
    </row>
    <row r="56" spans="2:16" x14ac:dyDescent="0.25">
      <c r="B56" s="21"/>
      <c r="C56" s="17"/>
      <c r="D56" s="17"/>
      <c r="E56" s="22"/>
      <c r="F56" s="18"/>
      <c r="G56" s="18"/>
      <c r="H56" s="22"/>
      <c r="I56" s="18"/>
      <c r="J56" s="18"/>
      <c r="K56" s="22"/>
      <c r="L56" s="18"/>
      <c r="M56" s="17"/>
      <c r="N56" s="17"/>
      <c r="O56" s="18"/>
      <c r="P56" s="17"/>
    </row>
    <row r="57" spans="2:16" x14ac:dyDescent="0.25">
      <c r="B57" s="21"/>
      <c r="C57" s="17"/>
      <c r="D57" s="17"/>
      <c r="E57" s="22"/>
      <c r="F57" s="18"/>
      <c r="G57" s="18"/>
      <c r="H57" s="22"/>
      <c r="I57" s="18"/>
      <c r="J57" s="18"/>
      <c r="K57" s="22"/>
      <c r="L57" s="18"/>
      <c r="M57" s="17"/>
      <c r="N57" s="17"/>
      <c r="O57" s="18"/>
      <c r="P57" s="17"/>
    </row>
    <row r="58" spans="2:16" x14ac:dyDescent="0.25">
      <c r="B58" s="21"/>
      <c r="C58" s="17"/>
      <c r="D58" s="17"/>
      <c r="E58" s="22"/>
      <c r="F58" s="18"/>
      <c r="G58" s="18"/>
      <c r="H58" s="22"/>
      <c r="I58" s="18"/>
      <c r="J58" s="18"/>
      <c r="K58" s="22"/>
      <c r="L58" s="18"/>
      <c r="M58" s="17"/>
      <c r="N58" s="17"/>
      <c r="O58" s="18"/>
      <c r="P58" s="17"/>
    </row>
    <row r="59" spans="2:16" x14ac:dyDescent="0.25">
      <c r="B59" s="21"/>
      <c r="C59" s="17"/>
      <c r="D59" s="17"/>
      <c r="E59" s="22"/>
      <c r="F59" s="18"/>
      <c r="G59" s="18"/>
      <c r="H59" s="22"/>
      <c r="I59" s="18"/>
      <c r="J59" s="18"/>
      <c r="K59" s="22"/>
      <c r="L59" s="18"/>
      <c r="M59" s="17"/>
      <c r="N59" s="17"/>
      <c r="O59" s="18"/>
      <c r="P59" s="17"/>
    </row>
    <row r="60" spans="2:16" x14ac:dyDescent="0.25">
      <c r="B60" s="21"/>
      <c r="C60" s="17"/>
      <c r="D60" s="17"/>
      <c r="E60" s="22"/>
      <c r="F60" s="18"/>
      <c r="G60" s="18"/>
      <c r="H60" s="22"/>
      <c r="I60" s="18"/>
      <c r="J60" s="18"/>
      <c r="K60" s="22"/>
      <c r="L60" s="18"/>
      <c r="M60" s="17"/>
      <c r="N60" s="17"/>
      <c r="O60" s="18"/>
      <c r="P60" s="17"/>
    </row>
    <row r="61" spans="2:16" x14ac:dyDescent="0.25">
      <c r="B61" s="21"/>
      <c r="C61" s="17"/>
      <c r="D61" s="17"/>
      <c r="E61" s="22"/>
      <c r="F61" s="18"/>
      <c r="G61" s="18"/>
      <c r="H61" s="22"/>
      <c r="I61" s="18"/>
      <c r="J61" s="18"/>
      <c r="K61" s="22"/>
      <c r="L61" s="18"/>
      <c r="M61" s="17"/>
      <c r="N61" s="17"/>
      <c r="O61" s="18"/>
      <c r="P61" s="17"/>
    </row>
    <row r="62" spans="2:16" x14ac:dyDescent="0.25">
      <c r="B62" s="21"/>
      <c r="C62" s="17"/>
      <c r="D62" s="17"/>
      <c r="E62" s="22"/>
      <c r="F62" s="18"/>
      <c r="G62" s="18"/>
      <c r="H62" s="22"/>
      <c r="I62" s="18"/>
      <c r="J62" s="18"/>
      <c r="K62" s="22"/>
      <c r="L62" s="18"/>
      <c r="M62" s="17"/>
      <c r="N62" s="17"/>
      <c r="O62" s="18"/>
      <c r="P62" s="17"/>
    </row>
    <row r="63" spans="2:16" x14ac:dyDescent="0.25">
      <c r="B63" s="21"/>
      <c r="C63" s="17"/>
      <c r="D63" s="17"/>
      <c r="E63" s="22"/>
      <c r="F63" s="18"/>
      <c r="G63" s="18"/>
      <c r="H63" s="22"/>
      <c r="I63" s="18"/>
      <c r="J63" s="18"/>
      <c r="K63" s="22"/>
      <c r="L63" s="18"/>
      <c r="M63" s="17"/>
      <c r="N63" s="17"/>
      <c r="O63" s="18"/>
      <c r="P63" s="17"/>
    </row>
    <row r="64" spans="2:16" x14ac:dyDescent="0.25">
      <c r="B64" s="21"/>
      <c r="C64" s="17"/>
      <c r="D64" s="17"/>
      <c r="E64" s="22"/>
      <c r="F64" s="18"/>
      <c r="G64" s="18"/>
      <c r="H64" s="22"/>
      <c r="I64" s="18"/>
      <c r="J64" s="18"/>
      <c r="K64" s="22"/>
      <c r="L64" s="18"/>
      <c r="M64" s="17"/>
      <c r="N64" s="17"/>
      <c r="O64" s="18"/>
      <c r="P64" s="17"/>
    </row>
    <row r="65" spans="2:16" x14ac:dyDescent="0.25">
      <c r="B65" s="21"/>
      <c r="C65" s="17"/>
      <c r="D65" s="17"/>
      <c r="E65" s="22"/>
      <c r="F65" s="18"/>
      <c r="G65" s="18"/>
      <c r="H65" s="22"/>
      <c r="I65" s="18"/>
      <c r="J65" s="18"/>
      <c r="K65" s="22"/>
      <c r="L65" s="18"/>
      <c r="M65" s="17"/>
      <c r="N65" s="17"/>
      <c r="O65" s="18"/>
      <c r="P65" s="17"/>
    </row>
    <row r="66" spans="2:16" x14ac:dyDescent="0.25">
      <c r="B66" s="21"/>
      <c r="C66" s="17"/>
      <c r="D66" s="17"/>
      <c r="E66" s="22"/>
      <c r="F66" s="18"/>
      <c r="G66" s="18"/>
      <c r="H66" s="22"/>
      <c r="I66" s="18"/>
      <c r="J66" s="18"/>
      <c r="K66" s="22"/>
      <c r="L66" s="18"/>
      <c r="M66" s="17"/>
      <c r="N66" s="17"/>
      <c r="O66" s="18"/>
      <c r="P66" s="17"/>
    </row>
    <row r="67" spans="2:16" x14ac:dyDescent="0.25">
      <c r="B67" s="21"/>
      <c r="C67" s="17"/>
      <c r="D67" s="17"/>
      <c r="E67" s="22"/>
      <c r="F67" s="18"/>
      <c r="G67" s="18"/>
      <c r="H67" s="22"/>
      <c r="I67" s="18"/>
      <c r="J67" s="18"/>
      <c r="K67" s="22"/>
      <c r="L67" s="18"/>
      <c r="M67" s="17"/>
      <c r="N67" s="17"/>
      <c r="O67" s="18"/>
      <c r="P67" s="17"/>
    </row>
    <row r="68" spans="2:16" x14ac:dyDescent="0.25">
      <c r="B68" s="21"/>
      <c r="C68" s="17"/>
      <c r="D68" s="17"/>
      <c r="E68" s="22"/>
      <c r="F68" s="18"/>
      <c r="G68" s="18"/>
      <c r="H68" s="22"/>
      <c r="I68" s="18"/>
      <c r="J68" s="18"/>
      <c r="K68" s="22"/>
      <c r="L68" s="18"/>
      <c r="M68" s="17"/>
      <c r="N68" s="17"/>
      <c r="O68" s="18"/>
      <c r="P68" s="17"/>
    </row>
    <row r="69" spans="2:16" x14ac:dyDescent="0.25">
      <c r="B69" s="21"/>
      <c r="C69" s="17"/>
      <c r="D69" s="17"/>
      <c r="E69" s="22"/>
      <c r="F69" s="18"/>
      <c r="G69" s="18"/>
      <c r="H69" s="22"/>
      <c r="I69" s="18"/>
      <c r="J69" s="18"/>
      <c r="K69" s="22"/>
      <c r="L69" s="18"/>
      <c r="M69" s="17"/>
      <c r="N69" s="17"/>
      <c r="O69" s="18"/>
      <c r="P69" s="17"/>
    </row>
    <row r="70" spans="2:16" x14ac:dyDescent="0.25">
      <c r="B70" s="21"/>
      <c r="C70" s="17"/>
      <c r="D70" s="17"/>
      <c r="E70" s="22"/>
      <c r="F70" s="18"/>
      <c r="G70" s="18"/>
      <c r="H70" s="22"/>
      <c r="I70" s="18"/>
      <c r="J70" s="18"/>
      <c r="K70" s="22"/>
      <c r="L70" s="18"/>
      <c r="M70" s="17"/>
      <c r="N70" s="17"/>
      <c r="O70" s="18"/>
      <c r="P70" s="17"/>
    </row>
    <row r="71" spans="2:16" x14ac:dyDescent="0.25">
      <c r="B71" s="21"/>
      <c r="C71" s="17"/>
      <c r="D71" s="17"/>
      <c r="E71" s="22"/>
      <c r="F71" s="18"/>
      <c r="G71" s="18"/>
      <c r="H71" s="22"/>
      <c r="I71" s="18"/>
      <c r="J71" s="18"/>
      <c r="K71" s="22"/>
      <c r="L71" s="18"/>
      <c r="M71" s="17"/>
      <c r="N71" s="17"/>
      <c r="O71" s="18"/>
      <c r="P71" s="17"/>
    </row>
    <row r="72" spans="2:16" x14ac:dyDescent="0.25">
      <c r="B72" s="21"/>
      <c r="C72" s="17"/>
      <c r="D72" s="17"/>
      <c r="E72" s="22"/>
      <c r="F72" s="18"/>
      <c r="G72" s="18"/>
      <c r="H72" s="22"/>
      <c r="I72" s="18"/>
      <c r="J72" s="18"/>
      <c r="K72" s="22"/>
      <c r="L72" s="18"/>
      <c r="M72" s="17"/>
      <c r="N72" s="17"/>
      <c r="O72" s="18"/>
      <c r="P72" s="17"/>
    </row>
    <row r="73" spans="2:16" x14ac:dyDescent="0.25">
      <c r="B73" s="21"/>
      <c r="C73" s="17"/>
      <c r="D73" s="17"/>
      <c r="E73" s="22"/>
      <c r="F73" s="18"/>
      <c r="G73" s="18"/>
      <c r="H73" s="22"/>
      <c r="I73" s="18"/>
      <c r="J73" s="18"/>
      <c r="K73" s="22"/>
      <c r="L73" s="18"/>
      <c r="M73" s="17"/>
      <c r="N73" s="17"/>
      <c r="O73" s="18"/>
      <c r="P73" s="17"/>
    </row>
    <row r="74" spans="2:16" x14ac:dyDescent="0.25">
      <c r="B74" s="21"/>
      <c r="C74" s="17"/>
      <c r="D74" s="17"/>
      <c r="E74" s="22"/>
      <c r="F74" s="18"/>
      <c r="G74" s="18"/>
      <c r="H74" s="22"/>
      <c r="I74" s="18"/>
      <c r="J74" s="18"/>
      <c r="K74" s="22"/>
      <c r="L74" s="18"/>
      <c r="M74" s="17"/>
      <c r="N74" s="17"/>
      <c r="O74" s="18"/>
      <c r="P74" s="17"/>
    </row>
    <row r="75" spans="2:16" x14ac:dyDescent="0.25">
      <c r="B75" s="21"/>
      <c r="C75" s="17"/>
      <c r="D75" s="17"/>
      <c r="E75" s="22"/>
      <c r="F75" s="18"/>
      <c r="G75" s="18"/>
      <c r="H75" s="22"/>
      <c r="I75" s="18"/>
      <c r="J75" s="18"/>
      <c r="K75" s="22"/>
      <c r="L75" s="18"/>
      <c r="M75" s="17"/>
      <c r="N75" s="17"/>
      <c r="O75" s="18"/>
      <c r="P75" s="17"/>
    </row>
    <row r="76" spans="2:16" x14ac:dyDescent="0.25">
      <c r="B76" s="21"/>
      <c r="C76" s="17"/>
      <c r="D76" s="17"/>
      <c r="E76" s="22"/>
      <c r="F76" s="18"/>
      <c r="G76" s="18"/>
      <c r="H76" s="22"/>
      <c r="I76" s="18"/>
      <c r="J76" s="18"/>
      <c r="K76" s="22"/>
      <c r="L76" s="18"/>
      <c r="M76" s="17"/>
      <c r="N76" s="17"/>
      <c r="O76" s="18"/>
      <c r="P76" s="17"/>
    </row>
    <row r="77" spans="2:16" x14ac:dyDescent="0.25">
      <c r="B77" s="21"/>
      <c r="C77" s="17"/>
      <c r="D77" s="17"/>
      <c r="E77" s="22"/>
      <c r="F77" s="18"/>
      <c r="G77" s="18"/>
      <c r="H77" s="22"/>
      <c r="I77" s="18"/>
      <c r="J77" s="18"/>
      <c r="K77" s="22"/>
      <c r="L77" s="18"/>
      <c r="M77" s="17"/>
      <c r="N77" s="17"/>
      <c r="O77" s="18"/>
      <c r="P77" s="17"/>
    </row>
    <row r="78" spans="2:16" x14ac:dyDescent="0.25">
      <c r="B78" s="21"/>
      <c r="C78" s="17"/>
      <c r="D78" s="17"/>
      <c r="E78" s="22"/>
      <c r="F78" s="18"/>
      <c r="G78" s="18"/>
      <c r="H78" s="22"/>
      <c r="I78" s="18"/>
      <c r="J78" s="18"/>
      <c r="K78" s="22"/>
      <c r="L78" s="18"/>
      <c r="M78" s="17"/>
      <c r="N78" s="17"/>
      <c r="O78" s="18"/>
      <c r="P78" s="17"/>
    </row>
    <row r="79" spans="2:16" x14ac:dyDescent="0.25">
      <c r="B79" s="21"/>
      <c r="C79" s="17"/>
      <c r="D79" s="17"/>
      <c r="E79" s="22"/>
      <c r="F79" s="18"/>
      <c r="G79" s="18"/>
      <c r="H79" s="22"/>
      <c r="I79" s="18"/>
      <c r="J79" s="18"/>
      <c r="K79" s="22"/>
      <c r="L79" s="18"/>
      <c r="M79" s="17"/>
      <c r="N79" s="17"/>
      <c r="O79" s="18"/>
      <c r="P79" s="17"/>
    </row>
    <row r="80" spans="2:16" x14ac:dyDescent="0.25">
      <c r="B80" s="21"/>
      <c r="C80" s="17"/>
      <c r="D80" s="17"/>
      <c r="E80" s="22"/>
      <c r="F80" s="18"/>
      <c r="G80" s="18"/>
      <c r="H80" s="22"/>
      <c r="I80" s="18"/>
      <c r="J80" s="18"/>
      <c r="K80" s="22"/>
      <c r="L80" s="18"/>
      <c r="M80" s="17"/>
      <c r="N80" s="17"/>
      <c r="O80" s="18"/>
      <c r="P80" s="17"/>
    </row>
    <row r="81" spans="2:16" x14ac:dyDescent="0.25">
      <c r="B81" s="21"/>
      <c r="C81" s="17"/>
      <c r="D81" s="17"/>
      <c r="E81" s="22"/>
      <c r="F81" s="18"/>
      <c r="G81" s="18"/>
      <c r="H81" s="22"/>
      <c r="I81" s="18"/>
      <c r="J81" s="18"/>
      <c r="K81" s="22"/>
      <c r="L81" s="18"/>
      <c r="M81" s="17"/>
      <c r="N81" s="17"/>
      <c r="O81" s="18"/>
      <c r="P81" s="17"/>
    </row>
    <row r="82" spans="2:16" x14ac:dyDescent="0.25">
      <c r="B82" s="21"/>
      <c r="C82" s="17"/>
      <c r="D82" s="17"/>
      <c r="E82" s="22"/>
      <c r="F82" s="18"/>
      <c r="G82" s="18"/>
      <c r="H82" s="22"/>
      <c r="I82" s="18"/>
      <c r="J82" s="18"/>
      <c r="K82" s="22"/>
      <c r="L82" s="18"/>
      <c r="M82" s="17"/>
      <c r="N82" s="17"/>
      <c r="O82" s="18"/>
      <c r="P82" s="17"/>
    </row>
    <row r="83" spans="2:16" x14ac:dyDescent="0.25">
      <c r="B83" s="21"/>
      <c r="C83" s="17"/>
      <c r="D83" s="17"/>
      <c r="E83" s="22"/>
      <c r="F83" s="18"/>
      <c r="G83" s="18"/>
      <c r="H83" s="22"/>
      <c r="I83" s="18"/>
      <c r="J83" s="18"/>
      <c r="K83" s="22"/>
      <c r="L83" s="18"/>
      <c r="M83" s="17"/>
      <c r="N83" s="17"/>
      <c r="O83" s="18"/>
      <c r="P83" s="17"/>
    </row>
    <row r="84" spans="2:16" x14ac:dyDescent="0.25">
      <c r="B84" s="21"/>
      <c r="C84" s="17"/>
      <c r="D84" s="17"/>
      <c r="E84" s="22"/>
      <c r="F84" s="18"/>
      <c r="G84" s="18"/>
      <c r="H84" s="22"/>
      <c r="I84" s="18"/>
      <c r="J84" s="18"/>
      <c r="K84" s="22"/>
      <c r="L84" s="18"/>
      <c r="M84" s="17"/>
      <c r="N84" s="17"/>
      <c r="O84" s="18"/>
      <c r="P84" s="17"/>
    </row>
    <row r="85" spans="2:16" x14ac:dyDescent="0.25">
      <c r="B85" s="21"/>
      <c r="C85" s="17"/>
      <c r="D85" s="17"/>
      <c r="E85" s="22"/>
      <c r="F85" s="18"/>
      <c r="G85" s="18"/>
      <c r="H85" s="22"/>
      <c r="I85" s="18"/>
      <c r="J85" s="18"/>
      <c r="K85" s="22"/>
      <c r="L85" s="18"/>
      <c r="M85" s="17"/>
      <c r="N85" s="17"/>
      <c r="O85" s="18"/>
      <c r="P85" s="17"/>
    </row>
    <row r="86" spans="2:16" x14ac:dyDescent="0.25">
      <c r="B86" s="21"/>
      <c r="C86" s="17"/>
      <c r="D86" s="17"/>
      <c r="E86" s="22"/>
      <c r="F86" s="18"/>
      <c r="G86" s="18"/>
      <c r="H86" s="22"/>
      <c r="I86" s="18"/>
      <c r="J86" s="18"/>
      <c r="K86" s="22"/>
      <c r="L86" s="18"/>
      <c r="M86" s="17"/>
      <c r="N86" s="17"/>
      <c r="O86" s="18"/>
      <c r="P86" s="17"/>
    </row>
    <row r="87" spans="2:16" x14ac:dyDescent="0.25">
      <c r="B87" s="21"/>
      <c r="C87" s="17"/>
      <c r="D87" s="17"/>
      <c r="E87" s="22"/>
      <c r="F87" s="18"/>
      <c r="G87" s="18"/>
      <c r="H87" s="22"/>
      <c r="I87" s="18"/>
      <c r="J87" s="18"/>
      <c r="K87" s="22"/>
      <c r="L87" s="18"/>
      <c r="M87" s="17"/>
      <c r="N87" s="17"/>
      <c r="O87" s="18"/>
      <c r="P87" s="17"/>
    </row>
    <row r="88" spans="2:16" x14ac:dyDescent="0.25">
      <c r="B88" s="21"/>
      <c r="C88" s="17"/>
      <c r="D88" s="17"/>
      <c r="E88" s="22"/>
      <c r="F88" s="18"/>
      <c r="G88" s="18"/>
      <c r="H88" s="22"/>
      <c r="I88" s="18"/>
      <c r="J88" s="18"/>
      <c r="K88" s="22"/>
      <c r="L88" s="18"/>
      <c r="M88" s="17"/>
      <c r="N88" s="17"/>
      <c r="O88" s="18"/>
      <c r="P88" s="17"/>
    </row>
    <row r="89" spans="2:16" x14ac:dyDescent="0.25">
      <c r="B89" s="21"/>
      <c r="C89" s="17"/>
      <c r="D89" s="17"/>
      <c r="E89" s="22"/>
      <c r="F89" s="18"/>
      <c r="G89" s="18"/>
      <c r="H89" s="22"/>
      <c r="I89" s="18"/>
      <c r="J89" s="18"/>
      <c r="K89" s="22"/>
      <c r="L89" s="18"/>
      <c r="M89" s="17"/>
      <c r="N89" s="17"/>
      <c r="O89" s="18"/>
      <c r="P89" s="17"/>
    </row>
    <row r="90" spans="2:16" x14ac:dyDescent="0.25">
      <c r="B90" s="21"/>
      <c r="C90" s="17"/>
      <c r="D90" s="17"/>
      <c r="E90" s="22"/>
      <c r="F90" s="18"/>
      <c r="G90" s="18"/>
      <c r="H90" s="22"/>
      <c r="I90" s="18"/>
      <c r="J90" s="18"/>
      <c r="K90" s="22"/>
      <c r="L90" s="18"/>
      <c r="M90" s="17"/>
      <c r="N90" s="17"/>
      <c r="O90" s="18"/>
      <c r="P90" s="17"/>
    </row>
    <row r="91" spans="2:16" x14ac:dyDescent="0.25">
      <c r="B91" s="21"/>
      <c r="C91" s="17"/>
      <c r="D91" s="17"/>
      <c r="E91" s="22"/>
      <c r="F91" s="18"/>
      <c r="G91" s="18"/>
      <c r="H91" s="22"/>
      <c r="I91" s="18"/>
      <c r="J91" s="18"/>
      <c r="K91" s="22"/>
      <c r="L91" s="18"/>
      <c r="M91" s="17"/>
      <c r="N91" s="17"/>
      <c r="O91" s="18"/>
      <c r="P91" s="17"/>
    </row>
    <row r="92" spans="2:16" x14ac:dyDescent="0.25">
      <c r="B92" s="21"/>
      <c r="C92" s="17"/>
      <c r="D92" s="17"/>
      <c r="E92" s="22"/>
      <c r="F92" s="18"/>
      <c r="G92" s="18"/>
      <c r="H92" s="22"/>
      <c r="I92" s="18"/>
      <c r="J92" s="18"/>
      <c r="K92" s="22"/>
      <c r="L92" s="18"/>
      <c r="M92" s="17"/>
      <c r="N92" s="17"/>
      <c r="O92" s="18"/>
      <c r="P92" s="17"/>
    </row>
    <row r="93" spans="2:16" x14ac:dyDescent="0.25">
      <c r="B93" s="21"/>
      <c r="C93" s="17"/>
      <c r="D93" s="17"/>
      <c r="E93" s="22"/>
      <c r="F93" s="18"/>
      <c r="G93" s="18"/>
      <c r="H93" s="22"/>
      <c r="I93" s="18"/>
      <c r="J93" s="18"/>
      <c r="K93" s="22"/>
      <c r="L93" s="18"/>
      <c r="M93" s="17"/>
      <c r="N93" s="17"/>
      <c r="O93" s="18"/>
      <c r="P93" s="17"/>
    </row>
    <row r="94" spans="2:16" x14ac:dyDescent="0.25">
      <c r="B94" s="21"/>
      <c r="C94" s="17"/>
      <c r="D94" s="17"/>
      <c r="E94" s="22"/>
      <c r="F94" s="18"/>
      <c r="G94" s="18"/>
      <c r="H94" s="22"/>
      <c r="I94" s="18"/>
      <c r="J94" s="18"/>
      <c r="K94" s="22"/>
      <c r="L94" s="18"/>
      <c r="M94" s="17"/>
      <c r="N94" s="17"/>
      <c r="O94" s="18"/>
      <c r="P94" s="17"/>
    </row>
    <row r="95" spans="2:16" x14ac:dyDescent="0.25">
      <c r="B95" s="21"/>
      <c r="C95" s="17"/>
      <c r="D95" s="17"/>
      <c r="E95" s="22"/>
      <c r="F95" s="18"/>
      <c r="G95" s="18"/>
      <c r="H95" s="22"/>
      <c r="I95" s="18"/>
      <c r="J95" s="18"/>
      <c r="K95" s="22"/>
      <c r="L95" s="18"/>
      <c r="M95" s="17"/>
      <c r="N95" s="17"/>
      <c r="O95" s="18"/>
      <c r="P95" s="17"/>
    </row>
    <row r="96" spans="2:16" x14ac:dyDescent="0.25">
      <c r="B96" s="21"/>
      <c r="C96" s="17"/>
      <c r="D96" s="17"/>
      <c r="E96" s="22"/>
      <c r="F96" s="18"/>
      <c r="G96" s="18"/>
      <c r="H96" s="22"/>
      <c r="I96" s="18"/>
      <c r="J96" s="18"/>
      <c r="K96" s="22"/>
      <c r="L96" s="18"/>
      <c r="M96" s="17"/>
      <c r="N96" s="17"/>
      <c r="O96" s="18"/>
      <c r="P96" s="17"/>
    </row>
    <row r="97" spans="2:16" x14ac:dyDescent="0.25">
      <c r="B97" s="21"/>
      <c r="C97" s="17"/>
      <c r="D97" s="17"/>
      <c r="E97" s="22"/>
      <c r="F97" s="18"/>
      <c r="G97" s="18"/>
      <c r="H97" s="22"/>
      <c r="I97" s="18"/>
      <c r="J97" s="18"/>
      <c r="K97" s="22"/>
      <c r="L97" s="18"/>
      <c r="M97" s="17"/>
      <c r="N97" s="17"/>
      <c r="O97" s="18"/>
      <c r="P97" s="17"/>
    </row>
    <row r="98" spans="2:16" x14ac:dyDescent="0.25">
      <c r="B98" s="21"/>
      <c r="C98" s="17"/>
      <c r="D98" s="17"/>
      <c r="E98" s="22"/>
      <c r="F98" s="18"/>
      <c r="G98" s="18"/>
      <c r="H98" s="22"/>
      <c r="I98" s="18"/>
      <c r="J98" s="18"/>
      <c r="K98" s="22"/>
      <c r="L98" s="18"/>
      <c r="M98" s="17"/>
      <c r="N98" s="17"/>
      <c r="O98" s="18"/>
      <c r="P98" s="17"/>
    </row>
    <row r="99" spans="2:16" x14ac:dyDescent="0.25">
      <c r="B99" s="21"/>
      <c r="C99" s="17"/>
      <c r="D99" s="17"/>
      <c r="E99" s="22"/>
      <c r="F99" s="18"/>
      <c r="G99" s="18"/>
      <c r="H99" s="22"/>
      <c r="I99" s="18"/>
      <c r="J99" s="18"/>
      <c r="K99" s="22"/>
      <c r="L99" s="18"/>
      <c r="M99" s="17"/>
      <c r="N99" s="17"/>
      <c r="O99" s="18"/>
      <c r="P99" s="17"/>
    </row>
    <row r="100" spans="2:16" x14ac:dyDescent="0.25">
      <c r="B100" s="21"/>
      <c r="C100" s="17"/>
      <c r="D100" s="17"/>
      <c r="E100" s="22"/>
      <c r="F100" s="18"/>
      <c r="G100" s="18"/>
      <c r="H100" s="22"/>
      <c r="I100" s="18"/>
      <c r="J100" s="18"/>
      <c r="K100" s="22"/>
      <c r="L100" s="18"/>
      <c r="M100" s="17"/>
      <c r="N100" s="17"/>
      <c r="O100" s="18"/>
      <c r="P100" s="17"/>
    </row>
    <row r="101" spans="2:16" x14ac:dyDescent="0.25">
      <c r="B101" s="21"/>
      <c r="C101" s="17"/>
      <c r="D101" s="17"/>
      <c r="E101" s="22"/>
      <c r="F101" s="18"/>
      <c r="G101" s="18"/>
      <c r="H101" s="22"/>
      <c r="I101" s="18"/>
      <c r="J101" s="18"/>
      <c r="K101" s="22"/>
      <c r="L101" s="18"/>
      <c r="M101" s="17"/>
      <c r="N101" s="17"/>
      <c r="O101" s="18"/>
      <c r="P101" s="17"/>
    </row>
    <row r="102" spans="2:16" x14ac:dyDescent="0.25">
      <c r="B102" s="21"/>
      <c r="C102" s="17"/>
      <c r="D102" s="17"/>
      <c r="E102" s="22"/>
      <c r="F102" s="18"/>
      <c r="G102" s="18"/>
      <c r="H102" s="22"/>
      <c r="I102" s="18"/>
      <c r="J102" s="18"/>
      <c r="K102" s="22"/>
      <c r="L102" s="18"/>
      <c r="M102" s="17"/>
      <c r="N102" s="17"/>
      <c r="O102" s="18"/>
      <c r="P102" s="17"/>
    </row>
    <row r="103" spans="2:16" x14ac:dyDescent="0.25">
      <c r="B103" s="21"/>
      <c r="C103" s="17"/>
      <c r="D103" s="17"/>
      <c r="E103" s="22"/>
      <c r="F103" s="18"/>
      <c r="G103" s="18"/>
      <c r="H103" s="22"/>
      <c r="I103" s="18"/>
      <c r="J103" s="18"/>
      <c r="K103" s="22"/>
      <c r="L103" s="18"/>
      <c r="M103" s="17"/>
      <c r="N103" s="17"/>
      <c r="O103" s="18"/>
      <c r="P103" s="17"/>
    </row>
    <row r="104" spans="2:16" x14ac:dyDescent="0.25">
      <c r="B104" s="21"/>
      <c r="C104" s="17"/>
      <c r="D104" s="17"/>
      <c r="E104" s="22"/>
      <c r="F104" s="18"/>
      <c r="G104" s="18"/>
      <c r="H104" s="22"/>
      <c r="I104" s="18"/>
      <c r="J104" s="18"/>
      <c r="K104" s="22"/>
      <c r="L104" s="18"/>
      <c r="M104" s="17"/>
      <c r="N104" s="17"/>
      <c r="O104" s="18"/>
      <c r="P104" s="17"/>
    </row>
    <row r="105" spans="2:16" x14ac:dyDescent="0.25">
      <c r="B105" s="21"/>
      <c r="C105" s="17"/>
      <c r="D105" s="17"/>
      <c r="E105" s="22"/>
      <c r="F105" s="18"/>
      <c r="G105" s="18"/>
      <c r="H105" s="22"/>
      <c r="I105" s="18"/>
      <c r="J105" s="18"/>
      <c r="K105" s="22"/>
      <c r="L105" s="18"/>
      <c r="M105" s="17"/>
      <c r="N105" s="17"/>
      <c r="O105" s="18"/>
      <c r="P105" s="17"/>
    </row>
    <row r="106" spans="2:16" x14ac:dyDescent="0.25">
      <c r="B106" s="21"/>
      <c r="C106" s="17"/>
      <c r="D106" s="17"/>
      <c r="E106" s="22"/>
      <c r="F106" s="18"/>
      <c r="G106" s="18"/>
      <c r="H106" s="22"/>
      <c r="I106" s="18"/>
      <c r="J106" s="18"/>
      <c r="K106" s="22"/>
      <c r="L106" s="18"/>
      <c r="M106" s="17"/>
      <c r="N106" s="17"/>
      <c r="O106" s="18"/>
      <c r="P106" s="17"/>
    </row>
    <row r="107" spans="2:16" x14ac:dyDescent="0.25">
      <c r="B107" s="21"/>
      <c r="C107" s="17"/>
      <c r="D107" s="17"/>
      <c r="E107" s="22"/>
      <c r="F107" s="18"/>
      <c r="G107" s="18"/>
      <c r="H107" s="22"/>
      <c r="I107" s="18"/>
      <c r="J107" s="18"/>
      <c r="K107" s="22"/>
      <c r="L107" s="18"/>
      <c r="M107" s="17"/>
      <c r="N107" s="17"/>
      <c r="O107" s="18"/>
      <c r="P107" s="17"/>
    </row>
    <row r="108" spans="2:16" x14ac:dyDescent="0.25">
      <c r="B108" s="21"/>
      <c r="C108" s="17"/>
      <c r="D108" s="17"/>
      <c r="E108" s="22"/>
      <c r="F108" s="18"/>
      <c r="G108" s="18"/>
      <c r="H108" s="22"/>
      <c r="I108" s="18"/>
      <c r="J108" s="18"/>
      <c r="K108" s="22"/>
      <c r="L108" s="18"/>
      <c r="M108" s="17"/>
      <c r="N108" s="17"/>
      <c r="O108" s="18"/>
      <c r="P108" s="17"/>
    </row>
    <row r="109" spans="2:16" x14ac:dyDescent="0.25">
      <c r="B109" s="21"/>
      <c r="C109" s="17"/>
      <c r="D109" s="17"/>
      <c r="E109" s="22"/>
      <c r="F109" s="18"/>
      <c r="G109" s="18"/>
      <c r="H109" s="22"/>
      <c r="I109" s="18"/>
      <c r="J109" s="18"/>
      <c r="K109" s="22"/>
      <c r="L109" s="18"/>
      <c r="M109" s="17"/>
      <c r="N109" s="17"/>
      <c r="O109" s="18"/>
      <c r="P109" s="17"/>
    </row>
    <row r="110" spans="2:16" x14ac:dyDescent="0.25">
      <c r="B110" s="21"/>
      <c r="C110" s="17"/>
      <c r="D110" s="17"/>
      <c r="E110" s="22"/>
      <c r="F110" s="18"/>
      <c r="G110" s="18"/>
      <c r="H110" s="22"/>
      <c r="I110" s="18"/>
      <c r="J110" s="18"/>
      <c r="K110" s="22"/>
      <c r="L110" s="18"/>
      <c r="M110" s="17"/>
      <c r="N110" s="17"/>
      <c r="O110" s="18"/>
      <c r="P110" s="17"/>
    </row>
    <row r="111" spans="2:16" x14ac:dyDescent="0.25">
      <c r="B111" s="21"/>
      <c r="C111" s="17"/>
      <c r="D111" s="17"/>
      <c r="E111" s="22"/>
      <c r="F111" s="18"/>
      <c r="G111" s="18"/>
      <c r="H111" s="22"/>
      <c r="I111" s="18"/>
      <c r="J111" s="18"/>
      <c r="K111" s="22"/>
      <c r="L111" s="18"/>
      <c r="M111" s="17"/>
      <c r="N111" s="17"/>
      <c r="O111" s="18"/>
      <c r="P111" s="17"/>
    </row>
    <row r="112" spans="2:16" x14ac:dyDescent="0.25">
      <c r="B112" s="21"/>
      <c r="C112" s="17"/>
      <c r="D112" s="17"/>
      <c r="E112" s="22"/>
      <c r="F112" s="18"/>
      <c r="G112" s="18"/>
      <c r="H112" s="22"/>
      <c r="I112" s="18"/>
      <c r="J112" s="18"/>
      <c r="K112" s="22"/>
      <c r="L112" s="18"/>
      <c r="M112" s="17"/>
      <c r="N112" s="17"/>
      <c r="O112" s="18"/>
      <c r="P112" s="17"/>
    </row>
    <row r="113" spans="2:16" x14ac:dyDescent="0.25">
      <c r="B113" s="21"/>
      <c r="C113" s="17"/>
      <c r="D113" s="17"/>
      <c r="E113" s="22"/>
      <c r="F113" s="18"/>
      <c r="G113" s="18"/>
      <c r="H113" s="22"/>
      <c r="I113" s="18"/>
      <c r="J113" s="18"/>
      <c r="K113" s="22"/>
      <c r="L113" s="18"/>
      <c r="M113" s="17"/>
      <c r="N113" s="17"/>
      <c r="O113" s="18"/>
      <c r="P113" s="17"/>
    </row>
    <row r="114" spans="2:16" x14ac:dyDescent="0.25">
      <c r="B114" s="21"/>
      <c r="C114" s="17"/>
      <c r="D114" s="17"/>
      <c r="E114" s="22"/>
      <c r="F114" s="18"/>
      <c r="G114" s="18"/>
      <c r="H114" s="22"/>
      <c r="I114" s="18"/>
      <c r="J114" s="18"/>
      <c r="K114" s="22"/>
      <c r="L114" s="18"/>
      <c r="M114" s="17"/>
      <c r="N114" s="17"/>
      <c r="O114" s="18"/>
      <c r="P114" s="17"/>
    </row>
  </sheetData>
  <sheetProtection sheet="1" objects="1" scenarios="1" selectLockedCells="1"/>
  <mergeCells count="18">
    <mergeCell ref="E14:G14"/>
    <mergeCell ref="E10:G10"/>
    <mergeCell ref="B14:D14"/>
    <mergeCell ref="C5:D5"/>
    <mergeCell ref="C6:D6"/>
    <mergeCell ref="C7:D7"/>
    <mergeCell ref="B10:D10"/>
    <mergeCell ref="B11:D11"/>
    <mergeCell ref="N14:P14"/>
    <mergeCell ref="H10:J10"/>
    <mergeCell ref="K10:M10"/>
    <mergeCell ref="H14:J14"/>
    <mergeCell ref="K14:M14"/>
    <mergeCell ref="B12:D12"/>
    <mergeCell ref="C8:D8"/>
    <mergeCell ref="K5:N5"/>
    <mergeCell ref="B2:D3"/>
    <mergeCell ref="N10:P10"/>
  </mergeCells>
  <conditionalFormatting sqref="B16:P114">
    <cfRule type="expression" dxfId="0" priority="1">
      <formula>SEARCH($P$5,$P16)&gt;0</formula>
    </cfRule>
  </conditionalFormatting>
  <dataValidations count="2">
    <dataValidation type="list" allowBlank="1" showInputMessage="1" showErrorMessage="1" sqref="B16:B114" xr:uid="{2BD4B759-6E68-492F-8BC9-A73097420B84}">
      <formula1>ID</formula1>
    </dataValidation>
    <dataValidation type="list" allowBlank="1" showInputMessage="1" showErrorMessage="1" sqref="O5" xr:uid="{1E0C6319-F8B6-4A28-90C8-66390B0991F2}">
      <formula1>Grade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47373-717D-4755-B9DE-68CA14728FDD}">
  <dimension ref="B2:P100"/>
  <sheetViews>
    <sheetView showGridLines="0" zoomScale="90" zoomScaleNormal="90" workbookViewId="0">
      <selection activeCell="K25" sqref="K25"/>
    </sheetView>
  </sheetViews>
  <sheetFormatPr defaultRowHeight="15" x14ac:dyDescent="0.25"/>
  <cols>
    <col min="1" max="1" width="3" customWidth="1"/>
    <col min="2" max="2" width="7.85546875" customWidth="1"/>
    <col min="3" max="3" width="8.28515625" bestFit="1" customWidth="1"/>
    <col min="4" max="4" width="13.140625" bestFit="1" customWidth="1"/>
    <col min="5" max="5" width="14.7109375" bestFit="1" customWidth="1"/>
    <col min="6" max="6" width="15.140625" bestFit="1" customWidth="1"/>
    <col min="7" max="7" width="20.140625" bestFit="1" customWidth="1"/>
    <col min="8" max="8" width="14.7109375" bestFit="1" customWidth="1"/>
    <col min="9" max="9" width="15.140625" bestFit="1" customWidth="1"/>
    <col min="10" max="10" width="20.140625" bestFit="1" customWidth="1"/>
    <col min="11" max="11" width="14.7109375" bestFit="1" customWidth="1"/>
    <col min="12" max="12" width="15.140625" bestFit="1" customWidth="1"/>
    <col min="13" max="13" width="20.140625" bestFit="1" customWidth="1"/>
    <col min="14" max="14" width="14.7109375" bestFit="1" customWidth="1"/>
    <col min="15" max="15" width="15.140625" bestFit="1" customWidth="1"/>
    <col min="16" max="16" width="20.140625" bestFit="1" customWidth="1"/>
  </cols>
  <sheetData>
    <row r="2" spans="2:16" x14ac:dyDescent="0.25">
      <c r="B2" s="60" t="s">
        <v>99</v>
      </c>
      <c r="C2" s="60"/>
      <c r="D2" s="60"/>
      <c r="E2" s="60"/>
      <c r="F2" s="60"/>
    </row>
    <row r="3" spans="2:16" x14ac:dyDescent="0.25">
      <c r="B3" s="60"/>
      <c r="C3" s="60"/>
      <c r="D3" s="60"/>
      <c r="E3" s="60"/>
      <c r="F3" s="60"/>
    </row>
    <row r="6" spans="2:16" x14ac:dyDescent="0.25">
      <c r="B6" s="59" t="s">
        <v>69</v>
      </c>
      <c r="C6" s="59"/>
      <c r="D6" s="59"/>
      <c r="E6" s="81" t="s">
        <v>77</v>
      </c>
      <c r="F6" s="82"/>
      <c r="G6" s="82"/>
      <c r="H6" s="79" t="s">
        <v>78</v>
      </c>
      <c r="I6" s="79"/>
      <c r="J6" s="79"/>
      <c r="K6" s="80" t="s">
        <v>82</v>
      </c>
      <c r="L6" s="67"/>
      <c r="M6" s="67"/>
      <c r="N6" s="62" t="s">
        <v>73</v>
      </c>
      <c r="O6" s="63"/>
      <c r="P6" s="63"/>
    </row>
    <row r="7" spans="2:16" s="24" customFormat="1" ht="15" customHeight="1" x14ac:dyDescent="0.25">
      <c r="B7" s="83" t="s">
        <v>70</v>
      </c>
      <c r="C7" s="84"/>
      <c r="D7" s="84"/>
      <c r="F7" s="30">
        <f>SUM(G11:G1048576)</f>
        <v>-5</v>
      </c>
      <c r="G7" s="30"/>
      <c r="H7" s="30"/>
      <c r="I7" s="30">
        <f>SUM(J11:J1048576)</f>
        <v>-7.5</v>
      </c>
      <c r="J7" s="30"/>
      <c r="K7" s="30"/>
      <c r="L7" s="30">
        <f>SUM(M11:M1048576)</f>
        <v>-4.5</v>
      </c>
      <c r="M7" s="30"/>
      <c r="N7" s="30"/>
      <c r="O7" s="30">
        <f>SUM(P11:P1048576)</f>
        <v>-6</v>
      </c>
    </row>
    <row r="8" spans="2:16" ht="15" customHeight="1" x14ac:dyDescent="0.25">
      <c r="B8" s="11"/>
      <c r="C8" s="11"/>
      <c r="D8" s="11"/>
    </row>
    <row r="9" spans="2:16" x14ac:dyDescent="0.25">
      <c r="B9" s="71" t="s">
        <v>67</v>
      </c>
      <c r="C9" s="72"/>
      <c r="D9" s="73"/>
      <c r="E9" s="81" t="s">
        <v>77</v>
      </c>
      <c r="F9" s="82"/>
      <c r="G9" s="82"/>
      <c r="H9" s="79" t="s">
        <v>78</v>
      </c>
      <c r="I9" s="79"/>
      <c r="J9" s="79"/>
      <c r="K9" s="80" t="s">
        <v>82</v>
      </c>
      <c r="L9" s="67"/>
      <c r="M9" s="67"/>
      <c r="N9" s="62" t="s">
        <v>73</v>
      </c>
      <c r="O9" s="63"/>
      <c r="P9" s="63"/>
    </row>
    <row r="10" spans="2:16" x14ac:dyDescent="0.25">
      <c r="B10" s="28" t="s">
        <v>21</v>
      </c>
      <c r="C10" s="28" t="s">
        <v>75</v>
      </c>
      <c r="D10" s="28" t="s">
        <v>76</v>
      </c>
      <c r="E10" s="29" t="s">
        <v>22</v>
      </c>
      <c r="F10" s="28" t="s">
        <v>24</v>
      </c>
      <c r="G10" s="28" t="s">
        <v>71</v>
      </c>
      <c r="H10" s="28" t="s">
        <v>22</v>
      </c>
      <c r="I10" s="28" t="s">
        <v>24</v>
      </c>
      <c r="J10" s="28" t="s">
        <v>71</v>
      </c>
      <c r="K10" s="28" t="s">
        <v>22</v>
      </c>
      <c r="L10" s="28" t="s">
        <v>24</v>
      </c>
      <c r="M10" s="28" t="s">
        <v>71</v>
      </c>
      <c r="N10" s="28" t="s">
        <v>22</v>
      </c>
      <c r="O10" s="28" t="s">
        <v>24</v>
      </c>
      <c r="P10" s="28" t="s">
        <v>71</v>
      </c>
    </row>
    <row r="11" spans="2:16" x14ac:dyDescent="0.25">
      <c r="B11" s="20" t="s">
        <v>47</v>
      </c>
      <c r="C11" s="3" t="str">
        <f>'Grade and Number List'!C16</f>
        <v>Name1</v>
      </c>
      <c r="D11" s="3">
        <f>'Grade and Number List'!D16</f>
        <v>3.78</v>
      </c>
      <c r="E11" s="20" t="s">
        <v>12</v>
      </c>
      <c r="F11" s="3" t="str">
        <f>'Grade and Number List'!F16</f>
        <v>A+</v>
      </c>
      <c r="G11" s="3">
        <f t="shared" ref="G11:G33" si="0">IFERROR(VLOOKUP(F11,GradePoints,2,FALSE)-VLOOKUP(E11,GradePoints,2,FALSE),"N/A")</f>
        <v>0.25</v>
      </c>
      <c r="H11" s="20" t="s">
        <v>12</v>
      </c>
      <c r="I11" s="3" t="str">
        <f>'Grade and Number List'!I16</f>
        <v>A+</v>
      </c>
      <c r="J11" s="3">
        <f t="shared" ref="J11:J33" si="1">IFERROR(VLOOKUP(I11,GradePoints,2,FALSE)-VLOOKUP(H11,GradePoints,2,FALSE),"N/A")</f>
        <v>0.25</v>
      </c>
      <c r="K11" s="20" t="s">
        <v>13</v>
      </c>
      <c r="L11" s="3" t="str">
        <f>'Grade and Number List'!L16</f>
        <v>A+</v>
      </c>
      <c r="M11" s="3">
        <f t="shared" ref="M11:M33" si="2">IFERROR(VLOOKUP(L11,GradePoints,2,FALSE)-VLOOKUP(K11,GradePoints,2,FALSE),"N/A")</f>
        <v>0</v>
      </c>
      <c r="N11" s="20" t="s">
        <v>13</v>
      </c>
      <c r="O11" s="3" t="str">
        <f>'Grade and Number List'!O16</f>
        <v>A+</v>
      </c>
      <c r="P11" s="3">
        <f t="shared" ref="P11:P33" si="3">IFERROR(VLOOKUP(O11,GradePoints,2,FALSE)-VLOOKUP(N11,GradePoints,2,FALSE),"N/A")</f>
        <v>0</v>
      </c>
    </row>
    <row r="12" spans="2:16" x14ac:dyDescent="0.25">
      <c r="B12" s="20" t="s">
        <v>48</v>
      </c>
      <c r="C12" s="3" t="str">
        <f>'Grade and Number List'!C17</f>
        <v>Name2</v>
      </c>
      <c r="D12" s="3">
        <f>'Grade and Number List'!D17</f>
        <v>3.92</v>
      </c>
      <c r="E12" s="20" t="s">
        <v>13</v>
      </c>
      <c r="F12" s="3" t="str">
        <f>'Grade and Number List'!F17</f>
        <v>A+</v>
      </c>
      <c r="G12" s="3">
        <f t="shared" si="0"/>
        <v>0</v>
      </c>
      <c r="H12" s="20" t="s">
        <v>13</v>
      </c>
      <c r="I12" s="3" t="str">
        <f>'Grade and Number List'!I17</f>
        <v>A+</v>
      </c>
      <c r="J12" s="3">
        <f t="shared" si="1"/>
        <v>0</v>
      </c>
      <c r="K12" s="20" t="s">
        <v>13</v>
      </c>
      <c r="L12" s="3" t="str">
        <f>'Grade and Number List'!L17</f>
        <v>A+</v>
      </c>
      <c r="M12" s="3">
        <f t="shared" si="2"/>
        <v>0</v>
      </c>
      <c r="N12" s="20" t="s">
        <v>13</v>
      </c>
      <c r="O12" s="3" t="str">
        <f>'Grade and Number List'!O17</f>
        <v>A+</v>
      </c>
      <c r="P12" s="3">
        <f t="shared" si="3"/>
        <v>0</v>
      </c>
    </row>
    <row r="13" spans="2:16" x14ac:dyDescent="0.25">
      <c r="B13" s="20" t="s">
        <v>49</v>
      </c>
      <c r="C13" s="3" t="str">
        <f>'Grade and Number List'!C18</f>
        <v>Name3</v>
      </c>
      <c r="D13" s="3">
        <f>'Grade and Number List'!D18</f>
        <v>3.86</v>
      </c>
      <c r="E13" s="20" t="s">
        <v>13</v>
      </c>
      <c r="F13" s="3" t="str">
        <f>'Grade and Number List'!F18</f>
        <v>A</v>
      </c>
      <c r="G13" s="3">
        <f t="shared" si="0"/>
        <v>-0.25</v>
      </c>
      <c r="H13" s="20" t="s">
        <v>12</v>
      </c>
      <c r="I13" s="3" t="str">
        <f>'Grade and Number List'!I18</f>
        <v>A</v>
      </c>
      <c r="J13" s="3">
        <f t="shared" si="1"/>
        <v>0</v>
      </c>
      <c r="K13" s="20" t="s">
        <v>13</v>
      </c>
      <c r="L13" s="3" t="str">
        <f>'Grade and Number List'!L18</f>
        <v>A+</v>
      </c>
      <c r="M13" s="3">
        <f t="shared" si="2"/>
        <v>0</v>
      </c>
      <c r="N13" s="20" t="s">
        <v>13</v>
      </c>
      <c r="O13" s="3" t="str">
        <f>'Grade and Number List'!O18</f>
        <v>A</v>
      </c>
      <c r="P13" s="3">
        <f t="shared" si="3"/>
        <v>-0.25</v>
      </c>
    </row>
    <row r="14" spans="2:16" x14ac:dyDescent="0.25">
      <c r="B14" s="20" t="s">
        <v>50</v>
      </c>
      <c r="C14" s="3" t="str">
        <f>'Grade and Number List'!C19</f>
        <v>Name4</v>
      </c>
      <c r="D14" s="3">
        <f>'Grade and Number List'!D19</f>
        <v>3.3</v>
      </c>
      <c r="E14" s="20" t="s">
        <v>14</v>
      </c>
      <c r="F14" s="3" t="str">
        <f>'Grade and Number List'!F19</f>
        <v>A</v>
      </c>
      <c r="G14" s="3">
        <f t="shared" si="0"/>
        <v>0.25</v>
      </c>
      <c r="H14" s="20" t="s">
        <v>15</v>
      </c>
      <c r="I14" s="3" t="str">
        <f>'Grade and Number List'!I19</f>
        <v>B+</v>
      </c>
      <c r="J14" s="3">
        <f t="shared" si="1"/>
        <v>0.25</v>
      </c>
      <c r="K14" s="20" t="s">
        <v>14</v>
      </c>
      <c r="L14" s="3" t="str">
        <f>'Grade and Number List'!L19</f>
        <v>A+</v>
      </c>
      <c r="M14" s="3">
        <f t="shared" si="2"/>
        <v>0.5</v>
      </c>
      <c r="N14" s="20" t="s">
        <v>14</v>
      </c>
      <c r="O14" s="3" t="str">
        <f>'Grade and Number List'!O19</f>
        <v>A</v>
      </c>
      <c r="P14" s="3">
        <f t="shared" si="3"/>
        <v>0.25</v>
      </c>
    </row>
    <row r="15" spans="2:16" x14ac:dyDescent="0.25">
      <c r="B15" s="20" t="s">
        <v>51</v>
      </c>
      <c r="C15" s="3" t="str">
        <f>'Grade and Number List'!C20</f>
        <v>Name5</v>
      </c>
      <c r="D15" s="3">
        <f>'Grade and Number List'!D20</f>
        <v>2.8</v>
      </c>
      <c r="E15" s="20" t="s">
        <v>11</v>
      </c>
      <c r="F15" s="3" t="str">
        <f>'Grade and Number List'!F20</f>
        <v>F</v>
      </c>
      <c r="G15" s="3">
        <f t="shared" si="0"/>
        <v>-2.75</v>
      </c>
      <c r="H15" s="20" t="s">
        <v>11</v>
      </c>
      <c r="I15" s="3" t="str">
        <f>'Grade and Number List'!I20</f>
        <v>F</v>
      </c>
      <c r="J15" s="3">
        <f t="shared" si="1"/>
        <v>-2.75</v>
      </c>
      <c r="K15" s="20" t="s">
        <v>16</v>
      </c>
      <c r="L15" s="3" t="str">
        <f>'Grade and Number List'!L20</f>
        <v>C+</v>
      </c>
      <c r="M15" s="3">
        <f t="shared" si="2"/>
        <v>0</v>
      </c>
      <c r="N15" s="20" t="s">
        <v>11</v>
      </c>
      <c r="O15" s="3" t="str">
        <f>'Grade and Number List'!O20</f>
        <v>D+</v>
      </c>
      <c r="P15" s="3">
        <f t="shared" si="3"/>
        <v>-0.25</v>
      </c>
    </row>
    <row r="16" spans="2:16" x14ac:dyDescent="0.25">
      <c r="B16" s="20" t="s">
        <v>52</v>
      </c>
      <c r="C16" s="3" t="str">
        <f>'Grade and Number List'!C21</f>
        <v>Name6</v>
      </c>
      <c r="D16" s="3">
        <f>'Grade and Number List'!D21</f>
        <v>2.2799999999999998</v>
      </c>
      <c r="E16" s="20" t="s">
        <v>18</v>
      </c>
      <c r="F16" s="3" t="str">
        <f>'Grade and Number List'!F21</f>
        <v>F</v>
      </c>
      <c r="G16" s="3">
        <f t="shared" si="0"/>
        <v>-2.25</v>
      </c>
      <c r="H16" s="20" t="s">
        <v>18</v>
      </c>
      <c r="I16" s="3" t="str">
        <f>'Grade and Number List'!I21</f>
        <v>F</v>
      </c>
      <c r="J16" s="3">
        <f t="shared" si="1"/>
        <v>-2.25</v>
      </c>
      <c r="K16" s="20" t="s">
        <v>18</v>
      </c>
      <c r="L16" s="3" t="str">
        <f>'Grade and Number List'!L21</f>
        <v>F</v>
      </c>
      <c r="M16" s="3">
        <f t="shared" si="2"/>
        <v>-2.25</v>
      </c>
      <c r="N16" s="20" t="s">
        <v>17</v>
      </c>
      <c r="O16" s="3" t="str">
        <f>'Grade and Number List'!O21</f>
        <v>F</v>
      </c>
      <c r="P16" s="3">
        <f t="shared" si="3"/>
        <v>-2.5</v>
      </c>
    </row>
    <row r="17" spans="2:16" x14ac:dyDescent="0.25">
      <c r="B17" s="20" t="s">
        <v>53</v>
      </c>
      <c r="C17" s="3" t="str">
        <f>'Grade and Number List'!C22</f>
        <v>Name7</v>
      </c>
      <c r="D17" s="3">
        <f>'Grade and Number List'!D22</f>
        <v>3.62</v>
      </c>
      <c r="E17" s="20" t="s">
        <v>14</v>
      </c>
      <c r="F17" s="3" t="str">
        <f>'Grade and Number List'!F22</f>
        <v>B+</v>
      </c>
      <c r="G17" s="3">
        <f t="shared" si="0"/>
        <v>0</v>
      </c>
      <c r="H17" s="20" t="s">
        <v>14</v>
      </c>
      <c r="I17" s="3" t="str">
        <f>'Grade and Number List'!I22</f>
        <v>B+</v>
      </c>
      <c r="J17" s="3">
        <f t="shared" si="1"/>
        <v>0</v>
      </c>
      <c r="K17" s="20" t="s">
        <v>14</v>
      </c>
      <c r="L17" s="3" t="str">
        <f>'Grade and Number List'!L22</f>
        <v>B+</v>
      </c>
      <c r="M17" s="3">
        <f t="shared" si="2"/>
        <v>0</v>
      </c>
      <c r="N17" s="20" t="s">
        <v>14</v>
      </c>
      <c r="O17" s="3" t="str">
        <f>'Grade and Number List'!O22</f>
        <v>B+</v>
      </c>
      <c r="P17" s="3">
        <f t="shared" si="3"/>
        <v>0</v>
      </c>
    </row>
    <row r="18" spans="2:16" x14ac:dyDescent="0.25">
      <c r="B18" s="20" t="s">
        <v>54</v>
      </c>
      <c r="C18" s="3" t="str">
        <f>'Grade and Number List'!C23</f>
        <v>Name8</v>
      </c>
      <c r="D18" s="3">
        <f>'Grade and Number List'!D23</f>
        <v>3.42</v>
      </c>
      <c r="E18" s="20" t="s">
        <v>15</v>
      </c>
      <c r="F18" s="3" t="str">
        <f>'Grade and Number List'!F23</f>
        <v>B</v>
      </c>
      <c r="G18" s="3">
        <f t="shared" si="0"/>
        <v>0</v>
      </c>
      <c r="H18" s="20" t="s">
        <v>15</v>
      </c>
      <c r="I18" s="3" t="str">
        <f>'Grade and Number List'!I23</f>
        <v>C+</v>
      </c>
      <c r="J18" s="3">
        <f t="shared" si="1"/>
        <v>-0.25</v>
      </c>
      <c r="K18" s="20" t="s">
        <v>14</v>
      </c>
      <c r="L18" s="3" t="str">
        <f>'Grade and Number List'!L23</f>
        <v>B</v>
      </c>
      <c r="M18" s="3">
        <f t="shared" si="2"/>
        <v>-0.25</v>
      </c>
      <c r="N18" s="20" t="s">
        <v>14</v>
      </c>
      <c r="O18" s="3" t="str">
        <f>'Grade and Number List'!O23</f>
        <v>B</v>
      </c>
      <c r="P18" s="3">
        <f t="shared" si="3"/>
        <v>-0.25</v>
      </c>
    </row>
    <row r="19" spans="2:16" x14ac:dyDescent="0.25">
      <c r="B19" s="20" t="s">
        <v>55</v>
      </c>
      <c r="C19" s="3" t="str">
        <f>'Grade and Number List'!C24</f>
        <v>Name9</v>
      </c>
      <c r="D19" s="3">
        <f>'Grade and Number List'!D24</f>
        <v>3.46</v>
      </c>
      <c r="E19" s="20" t="s">
        <v>15</v>
      </c>
      <c r="F19" s="3" t="str">
        <f>'Grade and Number List'!F24</f>
        <v>A</v>
      </c>
      <c r="G19" s="3">
        <f t="shared" si="0"/>
        <v>0.5</v>
      </c>
      <c r="H19" s="20" t="s">
        <v>15</v>
      </c>
      <c r="I19" s="3" t="str">
        <f>'Grade and Number List'!I24</f>
        <v>B+</v>
      </c>
      <c r="J19" s="3">
        <f t="shared" si="1"/>
        <v>0.25</v>
      </c>
      <c r="K19" s="20" t="s">
        <v>14</v>
      </c>
      <c r="L19" s="3" t="str">
        <f>'Grade and Number List'!L24</f>
        <v>A</v>
      </c>
      <c r="M19" s="3">
        <f t="shared" si="2"/>
        <v>0.25</v>
      </c>
      <c r="N19" s="20" t="s">
        <v>14</v>
      </c>
      <c r="O19" s="3" t="str">
        <f>'Grade and Number List'!O24</f>
        <v>A</v>
      </c>
      <c r="P19" s="3">
        <f t="shared" si="3"/>
        <v>0.25</v>
      </c>
    </row>
    <row r="20" spans="2:16" x14ac:dyDescent="0.25">
      <c r="B20" s="20" t="s">
        <v>56</v>
      </c>
      <c r="C20" s="3" t="str">
        <f>'Grade and Number List'!C25</f>
        <v>Name10</v>
      </c>
      <c r="D20" s="3">
        <f>'Grade and Number List'!D25</f>
        <v>3.53</v>
      </c>
      <c r="E20" s="20" t="s">
        <v>14</v>
      </c>
      <c r="F20" s="3" t="str">
        <f>'Grade and Number List'!F25</f>
        <v>B+</v>
      </c>
      <c r="G20" s="3">
        <f t="shared" si="0"/>
        <v>0</v>
      </c>
      <c r="H20" s="20" t="s">
        <v>14</v>
      </c>
      <c r="I20" s="3" t="str">
        <f>'Grade and Number List'!I25</f>
        <v>A</v>
      </c>
      <c r="J20" s="3">
        <f t="shared" si="1"/>
        <v>0.25</v>
      </c>
      <c r="K20" s="20" t="s">
        <v>14</v>
      </c>
      <c r="L20" s="3" t="str">
        <f>'Grade and Number List'!L25</f>
        <v>A+</v>
      </c>
      <c r="M20" s="3">
        <f t="shared" si="2"/>
        <v>0.5</v>
      </c>
      <c r="N20" s="20" t="s">
        <v>12</v>
      </c>
      <c r="O20" s="3" t="str">
        <f>'Grade and Number List'!O25</f>
        <v>A</v>
      </c>
      <c r="P20" s="3">
        <f t="shared" si="3"/>
        <v>0</v>
      </c>
    </row>
    <row r="21" spans="2:16" x14ac:dyDescent="0.25">
      <c r="B21" s="20" t="s">
        <v>57</v>
      </c>
      <c r="C21" s="3" t="str">
        <f>'Grade and Number List'!C26</f>
        <v>Name11</v>
      </c>
      <c r="D21" s="3">
        <f>'Grade and Number List'!D26</f>
        <v>3.89</v>
      </c>
      <c r="E21" s="20" t="s">
        <v>12</v>
      </c>
      <c r="F21" s="3" t="str">
        <f>'Grade and Number List'!F26</f>
        <v>B+</v>
      </c>
      <c r="G21" s="3">
        <f t="shared" si="0"/>
        <v>-0.25</v>
      </c>
      <c r="H21" s="20" t="s">
        <v>13</v>
      </c>
      <c r="I21" s="3" t="str">
        <f>'Grade and Number List'!I26</f>
        <v>B+</v>
      </c>
      <c r="J21" s="3">
        <f t="shared" si="1"/>
        <v>-0.5</v>
      </c>
      <c r="K21" s="20" t="s">
        <v>13</v>
      </c>
      <c r="L21" s="3" t="str">
        <f>'Grade and Number List'!L26</f>
        <v>A+</v>
      </c>
      <c r="M21" s="3">
        <f t="shared" si="2"/>
        <v>0</v>
      </c>
      <c r="N21" s="20" t="s">
        <v>13</v>
      </c>
      <c r="O21" s="3" t="str">
        <f>'Grade and Number List'!O26</f>
        <v>A</v>
      </c>
      <c r="P21" s="3">
        <f t="shared" si="3"/>
        <v>-0.25</v>
      </c>
    </row>
    <row r="22" spans="2:16" x14ac:dyDescent="0.25">
      <c r="B22" s="20" t="s">
        <v>58</v>
      </c>
      <c r="C22" s="3" t="str">
        <f>'Grade and Number List'!C27</f>
        <v>Name12</v>
      </c>
      <c r="D22" s="3">
        <f>'Grade and Number List'!D27</f>
        <v>3.96</v>
      </c>
      <c r="E22" s="20" t="s">
        <v>13</v>
      </c>
      <c r="F22" s="3" t="str">
        <f>'Grade and Number List'!F27</f>
        <v>A+</v>
      </c>
      <c r="G22" s="3">
        <f t="shared" si="0"/>
        <v>0</v>
      </c>
      <c r="H22" s="20" t="s">
        <v>13</v>
      </c>
      <c r="I22" s="3" t="str">
        <f>'Grade and Number List'!I27</f>
        <v>A+</v>
      </c>
      <c r="J22" s="3">
        <f t="shared" si="1"/>
        <v>0</v>
      </c>
      <c r="K22" s="20" t="s">
        <v>13</v>
      </c>
      <c r="L22" s="3" t="str">
        <f>'Grade and Number List'!L27</f>
        <v>A+</v>
      </c>
      <c r="M22" s="3">
        <f t="shared" si="2"/>
        <v>0</v>
      </c>
      <c r="N22" s="20" t="s">
        <v>13</v>
      </c>
      <c r="O22" s="3" t="str">
        <f>'Grade and Number List'!O27</f>
        <v>A+</v>
      </c>
      <c r="P22" s="3">
        <f t="shared" si="3"/>
        <v>0</v>
      </c>
    </row>
    <row r="23" spans="2:16" x14ac:dyDescent="0.25">
      <c r="B23" s="20" t="s">
        <v>59</v>
      </c>
      <c r="C23" s="3" t="str">
        <f>'Grade and Number List'!C28</f>
        <v>Name13</v>
      </c>
      <c r="D23" s="3">
        <f>'Grade and Number List'!D28</f>
        <v>3.78</v>
      </c>
      <c r="E23" s="20" t="s">
        <v>12</v>
      </c>
      <c r="F23" s="3" t="str">
        <f>'Grade and Number List'!F28</f>
        <v>A+</v>
      </c>
      <c r="G23" s="3">
        <f t="shared" si="0"/>
        <v>0.25</v>
      </c>
      <c r="H23" s="20" t="s">
        <v>12</v>
      </c>
      <c r="I23" s="3" t="str">
        <f>'Grade and Number List'!I28</f>
        <v>A+</v>
      </c>
      <c r="J23" s="3">
        <f t="shared" si="1"/>
        <v>0.25</v>
      </c>
      <c r="K23" s="20" t="s">
        <v>13</v>
      </c>
      <c r="L23" s="3" t="str">
        <f>'Grade and Number List'!L28</f>
        <v>A+</v>
      </c>
      <c r="M23" s="3">
        <f t="shared" si="2"/>
        <v>0</v>
      </c>
      <c r="N23" s="20" t="s">
        <v>13</v>
      </c>
      <c r="O23" s="3" t="str">
        <f>'Grade and Number List'!O28</f>
        <v>A+</v>
      </c>
      <c r="P23" s="3">
        <f t="shared" si="3"/>
        <v>0</v>
      </c>
    </row>
    <row r="24" spans="2:16" x14ac:dyDescent="0.25">
      <c r="B24" s="20" t="s">
        <v>60</v>
      </c>
      <c r="C24" s="3" t="str">
        <f>'Grade and Number List'!C29</f>
        <v>Name14</v>
      </c>
      <c r="D24" s="3">
        <f>'Grade and Number List'!D29</f>
        <v>3.85</v>
      </c>
      <c r="E24" s="20" t="s">
        <v>12</v>
      </c>
      <c r="F24" s="3" t="str">
        <f>'Grade and Number List'!F29</f>
        <v>B+</v>
      </c>
      <c r="G24" s="3">
        <f t="shared" si="0"/>
        <v>-0.25</v>
      </c>
      <c r="H24" s="20" t="s">
        <v>12</v>
      </c>
      <c r="I24" s="3" t="str">
        <f>'Grade and Number List'!I29</f>
        <v>B+</v>
      </c>
      <c r="J24" s="3">
        <f t="shared" si="1"/>
        <v>-0.25</v>
      </c>
      <c r="K24" s="20" t="s">
        <v>12</v>
      </c>
      <c r="L24" s="3" t="str">
        <f>'Grade and Number List'!L29</f>
        <v>A+</v>
      </c>
      <c r="M24" s="3">
        <f t="shared" si="2"/>
        <v>0.25</v>
      </c>
      <c r="N24" s="20" t="s">
        <v>12</v>
      </c>
      <c r="O24" s="3" t="str">
        <f>'Grade and Number List'!O29</f>
        <v>A</v>
      </c>
      <c r="P24" s="3">
        <f t="shared" si="3"/>
        <v>0</v>
      </c>
    </row>
    <row r="25" spans="2:16" x14ac:dyDescent="0.25">
      <c r="B25" s="20" t="s">
        <v>61</v>
      </c>
      <c r="C25" s="3" t="str">
        <f>'Grade and Number List'!C30</f>
        <v>Name15</v>
      </c>
      <c r="D25" s="3">
        <f>'Grade and Number List'!D30</f>
        <v>2.35</v>
      </c>
      <c r="E25" s="20" t="s">
        <v>19</v>
      </c>
      <c r="F25" s="3" t="str">
        <f>'Grade and Number List'!F30</f>
        <v>F</v>
      </c>
      <c r="G25" s="3">
        <f t="shared" si="0"/>
        <v>0</v>
      </c>
      <c r="H25" s="20" t="s">
        <v>18</v>
      </c>
      <c r="I25" s="3" t="str">
        <f>'Grade and Number List'!I30</f>
        <v>F</v>
      </c>
      <c r="J25" s="3">
        <f t="shared" si="1"/>
        <v>-2.25</v>
      </c>
      <c r="K25" s="20" t="s">
        <v>17</v>
      </c>
      <c r="L25" s="3" t="str">
        <f>'Grade and Number List'!L30</f>
        <v>F</v>
      </c>
      <c r="M25" s="3">
        <f t="shared" si="2"/>
        <v>-2.5</v>
      </c>
      <c r="N25" s="20" t="s">
        <v>18</v>
      </c>
      <c r="O25" s="3" t="str">
        <f>'Grade and Number List'!O30</f>
        <v>F</v>
      </c>
      <c r="P25" s="3">
        <f t="shared" si="3"/>
        <v>-2.25</v>
      </c>
    </row>
    <row r="26" spans="2:16" x14ac:dyDescent="0.25">
      <c r="B26" s="20" t="s">
        <v>62</v>
      </c>
      <c r="C26" s="3" t="str">
        <f>'Grade and Number List'!C31</f>
        <v>Name16</v>
      </c>
      <c r="D26" s="3">
        <f>'Grade and Number List'!D31</f>
        <v>3.19</v>
      </c>
      <c r="E26" s="20" t="s">
        <v>11</v>
      </c>
      <c r="F26" s="3" t="str">
        <f>'Grade and Number List'!F31</f>
        <v>D</v>
      </c>
      <c r="G26" s="3">
        <f t="shared" si="0"/>
        <v>-0.5</v>
      </c>
      <c r="H26" s="20" t="s">
        <v>16</v>
      </c>
      <c r="I26" s="3" t="str">
        <f>'Grade and Number List'!I31</f>
        <v>D</v>
      </c>
      <c r="J26" s="3">
        <f t="shared" si="1"/>
        <v>-0.75</v>
      </c>
      <c r="K26" s="20" t="s">
        <v>16</v>
      </c>
      <c r="L26" s="3" t="str">
        <f>'Grade and Number List'!L31</f>
        <v>D</v>
      </c>
      <c r="M26" s="3">
        <f t="shared" si="2"/>
        <v>-0.75</v>
      </c>
      <c r="N26" s="20" t="s">
        <v>16</v>
      </c>
      <c r="O26" s="3" t="str">
        <f>'Grade and Number List'!O31</f>
        <v>D</v>
      </c>
      <c r="P26" s="3">
        <f t="shared" si="3"/>
        <v>-0.75</v>
      </c>
    </row>
    <row r="27" spans="2:16" x14ac:dyDescent="0.25">
      <c r="B27" s="20" t="s">
        <v>63</v>
      </c>
      <c r="C27" s="3" t="str">
        <f>'Grade and Number List'!C32</f>
        <v>Name17</v>
      </c>
      <c r="D27" s="3">
        <f>'Grade and Number List'!D32</f>
        <v>3.22</v>
      </c>
      <c r="E27" s="20" t="s">
        <v>16</v>
      </c>
      <c r="F27" s="3" t="str">
        <f>'Grade and Number List'!F32</f>
        <v>C+</v>
      </c>
      <c r="G27" s="3">
        <f t="shared" si="0"/>
        <v>0</v>
      </c>
      <c r="H27" s="20" t="s">
        <v>16</v>
      </c>
      <c r="I27" s="3" t="str">
        <f>'Grade and Number List'!I32</f>
        <v>C+</v>
      </c>
      <c r="J27" s="3">
        <f t="shared" si="1"/>
        <v>0</v>
      </c>
      <c r="K27" s="20" t="s">
        <v>14</v>
      </c>
      <c r="L27" s="3" t="str">
        <f>'Grade and Number List'!L32</f>
        <v>B</v>
      </c>
      <c r="M27" s="3">
        <f t="shared" si="2"/>
        <v>-0.25</v>
      </c>
      <c r="N27" s="20" t="s">
        <v>14</v>
      </c>
      <c r="O27" s="3" t="str">
        <f>'Grade and Number List'!O32</f>
        <v>B</v>
      </c>
      <c r="P27" s="3">
        <f t="shared" si="3"/>
        <v>-0.25</v>
      </c>
    </row>
    <row r="28" spans="2:16" x14ac:dyDescent="0.25">
      <c r="B28" s="20" t="s">
        <v>64</v>
      </c>
      <c r="C28" s="3" t="str">
        <f>'Grade and Number List'!C33</f>
        <v>Name18</v>
      </c>
      <c r="D28" s="3">
        <f>'Grade and Number List'!D33</f>
        <v>3.93</v>
      </c>
      <c r="E28" s="20" t="s">
        <v>13</v>
      </c>
      <c r="F28" s="3" t="str">
        <f>'Grade and Number List'!F33</f>
        <v>A+</v>
      </c>
      <c r="G28" s="3">
        <f t="shared" si="0"/>
        <v>0</v>
      </c>
      <c r="H28" s="20" t="s">
        <v>13</v>
      </c>
      <c r="I28" s="3" t="str">
        <f>'Grade and Number List'!I33</f>
        <v>A+</v>
      </c>
      <c r="J28" s="3">
        <f t="shared" si="1"/>
        <v>0</v>
      </c>
      <c r="K28" s="20" t="s">
        <v>13</v>
      </c>
      <c r="L28" s="3" t="str">
        <f>'Grade and Number List'!L33</f>
        <v>A+</v>
      </c>
      <c r="M28" s="3">
        <f t="shared" si="2"/>
        <v>0</v>
      </c>
      <c r="N28" s="20" t="s">
        <v>13</v>
      </c>
      <c r="O28" s="3" t="str">
        <f>'Grade and Number List'!O33</f>
        <v>A+</v>
      </c>
      <c r="P28" s="3">
        <f t="shared" si="3"/>
        <v>0</v>
      </c>
    </row>
    <row r="29" spans="2:16" x14ac:dyDescent="0.25">
      <c r="B29" s="20" t="s">
        <v>65</v>
      </c>
      <c r="C29" s="3" t="str">
        <f>'Grade and Number List'!C34</f>
        <v>Name19</v>
      </c>
      <c r="D29" s="3">
        <f>'Grade and Number List'!D34</f>
        <v>3.72</v>
      </c>
      <c r="E29" s="20" t="s">
        <v>13</v>
      </c>
      <c r="F29" s="3" t="str">
        <f>'Grade and Number List'!F34</f>
        <v>A+</v>
      </c>
      <c r="G29" s="3">
        <f t="shared" si="0"/>
        <v>0</v>
      </c>
      <c r="H29" s="20" t="s">
        <v>12</v>
      </c>
      <c r="I29" s="3" t="str">
        <f>'Grade and Number List'!I34</f>
        <v>A+</v>
      </c>
      <c r="J29" s="3">
        <f t="shared" si="1"/>
        <v>0.25</v>
      </c>
      <c r="K29" s="20" t="s">
        <v>13</v>
      </c>
      <c r="L29" s="3" t="str">
        <f>'Grade and Number List'!L34</f>
        <v>A+</v>
      </c>
      <c r="M29" s="3">
        <f t="shared" si="2"/>
        <v>0</v>
      </c>
      <c r="N29" s="20" t="s">
        <v>13</v>
      </c>
      <c r="O29" s="3" t="str">
        <f>'Grade and Number List'!O34</f>
        <v>A+</v>
      </c>
      <c r="P29" s="3">
        <f t="shared" si="3"/>
        <v>0</v>
      </c>
    </row>
    <row r="30" spans="2:16" x14ac:dyDescent="0.25">
      <c r="B30" s="20" t="s">
        <v>66</v>
      </c>
      <c r="C30" s="3" t="str">
        <f>'Grade and Number List'!C35</f>
        <v>Name20</v>
      </c>
      <c r="D30" s="3">
        <f>'Grade and Number List'!D35</f>
        <v>3.8</v>
      </c>
      <c r="E30" s="20" t="s">
        <v>12</v>
      </c>
      <c r="F30" s="3" t="str">
        <f>'Grade and Number List'!F35</f>
        <v>A</v>
      </c>
      <c r="G30" s="3">
        <f t="shared" si="0"/>
        <v>0</v>
      </c>
      <c r="H30" s="20" t="s">
        <v>12</v>
      </c>
      <c r="I30" s="3" t="str">
        <f>'Grade and Number List'!I35</f>
        <v>A</v>
      </c>
      <c r="J30" s="3">
        <f t="shared" si="1"/>
        <v>0</v>
      </c>
      <c r="K30" s="20" t="s">
        <v>13</v>
      </c>
      <c r="L30" s="3" t="str">
        <f>'Grade and Number List'!L35</f>
        <v>A+</v>
      </c>
      <c r="M30" s="3">
        <f t="shared" si="2"/>
        <v>0</v>
      </c>
      <c r="N30" s="20" t="s">
        <v>12</v>
      </c>
      <c r="O30" s="3" t="str">
        <f>'Grade and Number List'!O35</f>
        <v>A+</v>
      </c>
      <c r="P30" s="3">
        <f t="shared" si="3"/>
        <v>0.25</v>
      </c>
    </row>
    <row r="31" spans="2:16" x14ac:dyDescent="0.25">
      <c r="B31" s="20" t="s">
        <v>86</v>
      </c>
      <c r="C31" s="3" t="str">
        <f>'Grade and Number List'!C36</f>
        <v>Name-21</v>
      </c>
      <c r="D31" s="3">
        <f>'Grade and Number List'!D36</f>
        <v>2.2000000000000002</v>
      </c>
      <c r="E31" s="20" t="s">
        <v>18</v>
      </c>
      <c r="F31" s="3" t="str">
        <f>'Grade and Number List'!F36</f>
        <v>I</v>
      </c>
      <c r="G31" s="3" t="str">
        <f t="shared" si="0"/>
        <v>N/A</v>
      </c>
      <c r="H31" s="20" t="s">
        <v>18</v>
      </c>
      <c r="I31" s="3" t="str">
        <f>'Grade and Number List'!I36</f>
        <v>I</v>
      </c>
      <c r="J31" s="3" t="str">
        <f t="shared" si="1"/>
        <v>N/A</v>
      </c>
      <c r="K31" s="20" t="s">
        <v>18</v>
      </c>
      <c r="L31" s="3" t="str">
        <f>'Grade and Number List'!L36</f>
        <v>I</v>
      </c>
      <c r="M31" s="3" t="str">
        <f t="shared" si="2"/>
        <v>N/A</v>
      </c>
      <c r="N31" s="20" t="s">
        <v>18</v>
      </c>
      <c r="O31" s="3" t="str">
        <f>'Grade and Number List'!O36</f>
        <v>Null</v>
      </c>
      <c r="P31" s="3" t="str">
        <f t="shared" si="3"/>
        <v>N/A</v>
      </c>
    </row>
    <row r="32" spans="2:16" x14ac:dyDescent="0.25">
      <c r="B32" s="21" t="s">
        <v>87</v>
      </c>
      <c r="C32" s="3" t="str">
        <f>'Grade and Number List'!C37</f>
        <v>Name-22</v>
      </c>
      <c r="D32" s="3">
        <f>'Grade and Number List'!D37</f>
        <v>2.12</v>
      </c>
      <c r="E32" s="20" t="s">
        <v>18</v>
      </c>
      <c r="F32" s="3" t="str">
        <f>'Grade and Number List'!F37</f>
        <v>W</v>
      </c>
      <c r="G32" s="3" t="str">
        <f t="shared" si="0"/>
        <v>N/A</v>
      </c>
      <c r="H32" s="20" t="s">
        <v>18</v>
      </c>
      <c r="I32" s="3" t="str">
        <f>'Grade and Number List'!I37</f>
        <v>W</v>
      </c>
      <c r="J32" s="3" t="str">
        <f t="shared" si="1"/>
        <v>N/A</v>
      </c>
      <c r="K32" s="20" t="s">
        <v>18</v>
      </c>
      <c r="L32" s="3" t="str">
        <f>'Grade and Number List'!L37</f>
        <v>W</v>
      </c>
      <c r="M32" s="3" t="str">
        <f t="shared" si="2"/>
        <v>N/A</v>
      </c>
      <c r="N32" s="20" t="s">
        <v>18</v>
      </c>
      <c r="O32" s="3" t="str">
        <f>'Grade and Number List'!O37</f>
        <v>Null</v>
      </c>
      <c r="P32" s="3" t="str">
        <f t="shared" si="3"/>
        <v>N/A</v>
      </c>
    </row>
    <row r="33" spans="2:16" x14ac:dyDescent="0.25">
      <c r="B33" s="21" t="s">
        <v>95</v>
      </c>
      <c r="C33" s="3" t="str">
        <f>'Grade and Number List'!C38</f>
        <v>Name-23</v>
      </c>
      <c r="D33" s="3">
        <f>'Grade and Number List'!D38</f>
        <v>2</v>
      </c>
      <c r="E33" s="20" t="s">
        <v>18</v>
      </c>
      <c r="F33" s="3" t="str">
        <f>'Grade and Number List'!F38</f>
        <v>UW</v>
      </c>
      <c r="G33" s="3" t="str">
        <f t="shared" si="0"/>
        <v>N/A</v>
      </c>
      <c r="H33" s="20" t="s">
        <v>18</v>
      </c>
      <c r="I33" s="3" t="str">
        <f>'Grade and Number List'!I38</f>
        <v>UW</v>
      </c>
      <c r="J33" s="3" t="str">
        <f t="shared" si="1"/>
        <v>N/A</v>
      </c>
      <c r="K33" s="20" t="s">
        <v>18</v>
      </c>
      <c r="L33" s="3" t="str">
        <f>'Grade and Number List'!L38</f>
        <v>UW</v>
      </c>
      <c r="M33" s="3" t="str">
        <f t="shared" si="2"/>
        <v>N/A</v>
      </c>
      <c r="N33" s="20" t="s">
        <v>18</v>
      </c>
      <c r="O33" s="3" t="str">
        <f>'Grade and Number List'!O38</f>
        <v>Null</v>
      </c>
      <c r="P33" s="3" t="str">
        <f t="shared" si="3"/>
        <v>N/A</v>
      </c>
    </row>
    <row r="34" spans="2:16" x14ac:dyDescent="0.25">
      <c r="B34" s="23"/>
      <c r="C34" s="19"/>
      <c r="D34" s="19"/>
      <c r="E34" s="23"/>
      <c r="F34" s="19"/>
      <c r="G34" s="19"/>
      <c r="H34" s="23"/>
      <c r="I34" s="19"/>
      <c r="J34" s="19"/>
      <c r="K34" s="23"/>
      <c r="L34" s="19"/>
      <c r="M34" s="19"/>
      <c r="N34" s="23"/>
      <c r="O34" s="19"/>
      <c r="P34" s="19"/>
    </row>
    <row r="35" spans="2:16" x14ac:dyDescent="0.25">
      <c r="B35" s="23"/>
      <c r="C35" s="19"/>
      <c r="D35" s="19"/>
      <c r="E35" s="23"/>
      <c r="F35" s="19"/>
      <c r="G35" s="19"/>
      <c r="H35" s="23"/>
      <c r="I35" s="19"/>
      <c r="J35" s="19"/>
      <c r="K35" s="23"/>
      <c r="L35" s="19"/>
      <c r="M35" s="19"/>
      <c r="N35" s="23"/>
      <c r="O35" s="19"/>
      <c r="P35" s="19"/>
    </row>
    <row r="36" spans="2:16" x14ac:dyDescent="0.25">
      <c r="B36" s="23"/>
      <c r="C36" s="19"/>
      <c r="D36" s="19"/>
      <c r="E36" s="23"/>
      <c r="F36" s="19"/>
      <c r="G36" s="19"/>
      <c r="H36" s="23"/>
      <c r="I36" s="19"/>
      <c r="J36" s="19"/>
      <c r="K36" s="23"/>
      <c r="L36" s="19"/>
      <c r="M36" s="19"/>
      <c r="N36" s="23"/>
      <c r="O36" s="19"/>
      <c r="P36" s="19"/>
    </row>
    <row r="37" spans="2:16" x14ac:dyDescent="0.25">
      <c r="B37" s="23"/>
      <c r="C37" s="19"/>
      <c r="D37" s="19"/>
      <c r="E37" s="23"/>
      <c r="F37" s="19"/>
      <c r="G37" s="19"/>
      <c r="H37" s="23"/>
      <c r="I37" s="19"/>
      <c r="J37" s="19"/>
      <c r="K37" s="23"/>
      <c r="L37" s="19"/>
      <c r="M37" s="19"/>
      <c r="N37" s="23"/>
      <c r="O37" s="19"/>
      <c r="P37" s="19"/>
    </row>
    <row r="38" spans="2:16" x14ac:dyDescent="0.25">
      <c r="B38" s="23"/>
      <c r="C38" s="19"/>
      <c r="D38" s="19"/>
      <c r="E38" s="23"/>
      <c r="F38" s="19"/>
      <c r="G38" s="19"/>
      <c r="H38" s="23"/>
      <c r="I38" s="19"/>
      <c r="J38" s="19"/>
      <c r="K38" s="23"/>
      <c r="L38" s="19"/>
      <c r="M38" s="19"/>
      <c r="N38" s="23"/>
      <c r="O38" s="19"/>
      <c r="P38" s="19"/>
    </row>
    <row r="39" spans="2:16" x14ac:dyDescent="0.25">
      <c r="B39" s="23"/>
      <c r="C39" s="19"/>
      <c r="D39" s="19"/>
      <c r="E39" s="23"/>
      <c r="F39" s="19"/>
      <c r="G39" s="19"/>
      <c r="H39" s="23"/>
      <c r="I39" s="19"/>
      <c r="J39" s="19"/>
      <c r="K39" s="23"/>
      <c r="L39" s="19"/>
      <c r="M39" s="19"/>
      <c r="N39" s="23"/>
      <c r="O39" s="19"/>
      <c r="P39" s="19"/>
    </row>
    <row r="40" spans="2:16" x14ac:dyDescent="0.25">
      <c r="B40" s="23"/>
      <c r="C40" s="19"/>
      <c r="D40" s="19"/>
      <c r="E40" s="23"/>
      <c r="F40" s="19"/>
      <c r="G40" s="19"/>
      <c r="H40" s="23"/>
      <c r="I40" s="19"/>
      <c r="J40" s="19"/>
      <c r="K40" s="23"/>
      <c r="L40" s="19"/>
      <c r="M40" s="19"/>
      <c r="N40" s="23"/>
      <c r="O40" s="19"/>
      <c r="P40" s="19"/>
    </row>
    <row r="41" spans="2:16" x14ac:dyDescent="0.25">
      <c r="B41" s="23"/>
      <c r="C41" s="19"/>
      <c r="D41" s="19"/>
      <c r="E41" s="23"/>
      <c r="F41" s="19"/>
      <c r="G41" s="19"/>
      <c r="H41" s="23"/>
      <c r="I41" s="19"/>
      <c r="J41" s="19"/>
      <c r="K41" s="23"/>
      <c r="L41" s="19"/>
      <c r="M41" s="19"/>
      <c r="N41" s="23"/>
      <c r="O41" s="19"/>
      <c r="P41" s="19"/>
    </row>
    <row r="42" spans="2:16" x14ac:dyDescent="0.25">
      <c r="B42" s="23"/>
      <c r="C42" s="19"/>
      <c r="D42" s="19"/>
      <c r="E42" s="23"/>
      <c r="F42" s="19"/>
      <c r="G42" s="19"/>
      <c r="H42" s="23"/>
      <c r="I42" s="19"/>
      <c r="J42" s="19"/>
      <c r="K42" s="23"/>
      <c r="L42" s="19"/>
      <c r="M42" s="19"/>
      <c r="N42" s="23"/>
      <c r="O42" s="19"/>
      <c r="P42" s="19"/>
    </row>
    <row r="43" spans="2:16" x14ac:dyDescent="0.25">
      <c r="B43" s="23"/>
      <c r="C43" s="19"/>
      <c r="D43" s="19"/>
      <c r="E43" s="23"/>
      <c r="F43" s="19"/>
      <c r="G43" s="19"/>
      <c r="H43" s="23"/>
      <c r="I43" s="19"/>
      <c r="J43" s="19"/>
      <c r="K43" s="23"/>
      <c r="L43" s="19"/>
      <c r="M43" s="19"/>
      <c r="N43" s="23"/>
      <c r="O43" s="19"/>
      <c r="P43" s="19"/>
    </row>
    <row r="44" spans="2:16" x14ac:dyDescent="0.25">
      <c r="B44" s="23"/>
      <c r="C44" s="19"/>
      <c r="D44" s="19"/>
      <c r="E44" s="23"/>
      <c r="F44" s="19"/>
      <c r="G44" s="19"/>
      <c r="H44" s="23"/>
      <c r="I44" s="19"/>
      <c r="J44" s="19"/>
      <c r="K44" s="23"/>
      <c r="L44" s="19"/>
      <c r="M44" s="19"/>
      <c r="N44" s="23"/>
      <c r="O44" s="19"/>
      <c r="P44" s="19"/>
    </row>
    <row r="45" spans="2:16" x14ac:dyDescent="0.25">
      <c r="B45" s="23"/>
      <c r="C45" s="19"/>
      <c r="D45" s="19"/>
      <c r="E45" s="23"/>
      <c r="F45" s="19"/>
      <c r="G45" s="19"/>
      <c r="H45" s="23"/>
      <c r="I45" s="19"/>
      <c r="J45" s="19"/>
      <c r="K45" s="23"/>
      <c r="L45" s="19"/>
      <c r="M45" s="19"/>
      <c r="N45" s="23"/>
      <c r="O45" s="19"/>
      <c r="P45" s="19"/>
    </row>
    <row r="46" spans="2:16" x14ac:dyDescent="0.25">
      <c r="B46" s="23"/>
      <c r="C46" s="19"/>
      <c r="D46" s="19"/>
      <c r="E46" s="23"/>
      <c r="F46" s="19"/>
      <c r="G46" s="19"/>
      <c r="H46" s="23"/>
      <c r="I46" s="19"/>
      <c r="J46" s="19"/>
      <c r="K46" s="23"/>
      <c r="L46" s="19"/>
      <c r="M46" s="19"/>
      <c r="N46" s="23"/>
      <c r="O46" s="19"/>
      <c r="P46" s="19"/>
    </row>
    <row r="47" spans="2:16" x14ac:dyDescent="0.25">
      <c r="B47" s="23"/>
      <c r="C47" s="19"/>
      <c r="D47" s="19"/>
      <c r="E47" s="23"/>
      <c r="F47" s="19"/>
      <c r="G47" s="19"/>
      <c r="H47" s="23"/>
      <c r="I47" s="19"/>
      <c r="J47" s="19"/>
      <c r="K47" s="23"/>
      <c r="L47" s="19"/>
      <c r="M47" s="19"/>
      <c r="N47" s="23"/>
      <c r="O47" s="19"/>
      <c r="P47" s="19"/>
    </row>
    <row r="48" spans="2:16" x14ac:dyDescent="0.25">
      <c r="B48" s="23"/>
      <c r="C48" s="19"/>
      <c r="D48" s="19"/>
      <c r="E48" s="23"/>
      <c r="F48" s="19"/>
      <c r="G48" s="19"/>
      <c r="H48" s="23"/>
      <c r="I48" s="19"/>
      <c r="J48" s="19"/>
      <c r="K48" s="23"/>
      <c r="L48" s="19"/>
      <c r="M48" s="19"/>
      <c r="N48" s="23"/>
      <c r="O48" s="19"/>
      <c r="P48" s="19"/>
    </row>
    <row r="49" spans="2:16" x14ac:dyDescent="0.25">
      <c r="B49" s="23"/>
      <c r="C49" s="19"/>
      <c r="D49" s="19"/>
      <c r="E49" s="23"/>
      <c r="F49" s="19"/>
      <c r="G49" s="19"/>
      <c r="H49" s="23"/>
      <c r="I49" s="19"/>
      <c r="J49" s="19"/>
      <c r="K49" s="23"/>
      <c r="L49" s="19"/>
      <c r="M49" s="19"/>
      <c r="N49" s="23"/>
      <c r="O49" s="19"/>
      <c r="P49" s="19"/>
    </row>
    <row r="50" spans="2:16" x14ac:dyDescent="0.25">
      <c r="B50" s="23"/>
      <c r="C50" s="19"/>
      <c r="D50" s="19"/>
      <c r="E50" s="23"/>
      <c r="F50" s="19"/>
      <c r="G50" s="19"/>
      <c r="H50" s="23"/>
      <c r="I50" s="19"/>
      <c r="J50" s="19"/>
      <c r="K50" s="23"/>
      <c r="L50" s="19"/>
      <c r="M50" s="19"/>
      <c r="N50" s="23"/>
      <c r="O50" s="19"/>
      <c r="P50" s="19"/>
    </row>
    <row r="51" spans="2:16" x14ac:dyDescent="0.25">
      <c r="B51" s="23"/>
      <c r="C51" s="19"/>
      <c r="D51" s="19"/>
      <c r="E51" s="23"/>
      <c r="F51" s="19"/>
      <c r="G51" s="19"/>
      <c r="H51" s="23"/>
      <c r="I51" s="19"/>
      <c r="J51" s="19"/>
      <c r="K51" s="23"/>
      <c r="L51" s="19"/>
      <c r="M51" s="19"/>
      <c r="N51" s="23"/>
      <c r="O51" s="19"/>
      <c r="P51" s="19"/>
    </row>
    <row r="52" spans="2:16" x14ac:dyDescent="0.25">
      <c r="B52" s="23"/>
      <c r="C52" s="19"/>
      <c r="D52" s="19"/>
      <c r="E52" s="23"/>
      <c r="F52" s="19"/>
      <c r="G52" s="19"/>
      <c r="H52" s="23"/>
      <c r="I52" s="19"/>
      <c r="J52" s="19"/>
      <c r="K52" s="23"/>
      <c r="L52" s="19"/>
      <c r="M52" s="19"/>
      <c r="N52" s="23"/>
      <c r="O52" s="19"/>
      <c r="P52" s="19"/>
    </row>
    <row r="53" spans="2:16" x14ac:dyDescent="0.25">
      <c r="B53" s="23"/>
      <c r="C53" s="19"/>
      <c r="D53" s="19"/>
      <c r="E53" s="23"/>
      <c r="F53" s="19"/>
      <c r="G53" s="19"/>
      <c r="H53" s="23"/>
      <c r="I53" s="19"/>
      <c r="J53" s="19"/>
      <c r="K53" s="23"/>
      <c r="L53" s="19"/>
      <c r="M53" s="19"/>
      <c r="N53" s="23"/>
      <c r="O53" s="19"/>
      <c r="P53" s="19"/>
    </row>
    <row r="54" spans="2:16" x14ac:dyDescent="0.25">
      <c r="B54" s="23"/>
      <c r="C54" s="19"/>
      <c r="D54" s="19"/>
      <c r="E54" s="23"/>
      <c r="F54" s="19"/>
      <c r="G54" s="19"/>
      <c r="H54" s="23"/>
      <c r="I54" s="19"/>
      <c r="J54" s="19"/>
      <c r="K54" s="23"/>
      <c r="L54" s="19"/>
      <c r="M54" s="19"/>
      <c r="N54" s="23"/>
      <c r="O54" s="19"/>
      <c r="P54" s="19"/>
    </row>
    <row r="55" spans="2:16" x14ac:dyDescent="0.25">
      <c r="B55" s="23"/>
      <c r="C55" s="19"/>
      <c r="D55" s="19"/>
      <c r="E55" s="23"/>
      <c r="F55" s="19"/>
      <c r="G55" s="19"/>
      <c r="H55" s="23"/>
      <c r="I55" s="19"/>
      <c r="J55" s="19"/>
      <c r="K55" s="23"/>
      <c r="L55" s="19"/>
      <c r="M55" s="19"/>
      <c r="N55" s="23"/>
      <c r="O55" s="19"/>
      <c r="P55" s="19"/>
    </row>
    <row r="56" spans="2:16" x14ac:dyDescent="0.25">
      <c r="B56" s="23"/>
      <c r="C56" s="19"/>
      <c r="D56" s="19"/>
      <c r="E56" s="23"/>
      <c r="F56" s="19"/>
      <c r="G56" s="19"/>
      <c r="H56" s="23"/>
      <c r="I56" s="19"/>
      <c r="J56" s="19"/>
      <c r="K56" s="23"/>
      <c r="L56" s="19"/>
      <c r="M56" s="19"/>
      <c r="N56" s="23"/>
      <c r="O56" s="19"/>
      <c r="P56" s="19"/>
    </row>
    <row r="57" spans="2:16" x14ac:dyDescent="0.25">
      <c r="B57" s="23"/>
      <c r="C57" s="19"/>
      <c r="D57" s="19"/>
      <c r="E57" s="23"/>
      <c r="F57" s="19"/>
      <c r="G57" s="19"/>
      <c r="H57" s="23"/>
      <c r="I57" s="19"/>
      <c r="J57" s="19"/>
      <c r="K57" s="23"/>
      <c r="L57" s="19"/>
      <c r="M57" s="19"/>
      <c r="N57" s="23"/>
      <c r="O57" s="19"/>
      <c r="P57" s="19"/>
    </row>
    <row r="58" spans="2:16" x14ac:dyDescent="0.25">
      <c r="B58" s="23"/>
      <c r="C58" s="19"/>
      <c r="D58" s="19"/>
      <c r="E58" s="23"/>
      <c r="F58" s="19"/>
      <c r="G58" s="19"/>
      <c r="H58" s="23"/>
      <c r="I58" s="19"/>
      <c r="J58" s="19"/>
      <c r="K58" s="23"/>
      <c r="L58" s="19"/>
      <c r="M58" s="19"/>
      <c r="N58" s="23"/>
      <c r="O58" s="19"/>
      <c r="P58" s="19"/>
    </row>
    <row r="59" spans="2:16" x14ac:dyDescent="0.25">
      <c r="B59" s="23"/>
      <c r="C59" s="19"/>
      <c r="D59" s="19"/>
      <c r="E59" s="23"/>
      <c r="F59" s="19"/>
      <c r="G59" s="19"/>
      <c r="H59" s="23"/>
      <c r="I59" s="19"/>
      <c r="J59" s="19"/>
      <c r="K59" s="23"/>
      <c r="L59" s="19"/>
      <c r="M59" s="19"/>
      <c r="N59" s="23"/>
      <c r="O59" s="19"/>
      <c r="P59" s="19"/>
    </row>
    <row r="60" spans="2:16" x14ac:dyDescent="0.25">
      <c r="B60" s="23"/>
      <c r="C60" s="19"/>
      <c r="D60" s="19"/>
      <c r="E60" s="23"/>
      <c r="F60" s="19"/>
      <c r="G60" s="19"/>
      <c r="H60" s="23"/>
      <c r="I60" s="19"/>
      <c r="J60" s="19"/>
      <c r="K60" s="23"/>
      <c r="L60" s="19"/>
      <c r="M60" s="19"/>
      <c r="N60" s="23"/>
      <c r="O60" s="19"/>
      <c r="P60" s="19"/>
    </row>
    <row r="61" spans="2:16" x14ac:dyDescent="0.25">
      <c r="B61" s="23"/>
      <c r="C61" s="19"/>
      <c r="D61" s="19"/>
      <c r="E61" s="23"/>
      <c r="F61" s="19"/>
      <c r="G61" s="19"/>
      <c r="H61" s="23"/>
      <c r="I61" s="19"/>
      <c r="J61" s="19"/>
      <c r="K61" s="23"/>
      <c r="L61" s="19"/>
      <c r="M61" s="19"/>
      <c r="N61" s="23"/>
      <c r="O61" s="19"/>
      <c r="P61" s="19"/>
    </row>
    <row r="62" spans="2:16" x14ac:dyDescent="0.25">
      <c r="B62" s="23"/>
      <c r="C62" s="19"/>
      <c r="D62" s="19"/>
      <c r="E62" s="23"/>
      <c r="F62" s="19"/>
      <c r="G62" s="19"/>
      <c r="H62" s="23"/>
      <c r="I62" s="19"/>
      <c r="J62" s="19"/>
      <c r="K62" s="23"/>
      <c r="L62" s="19"/>
      <c r="M62" s="19"/>
      <c r="N62" s="23"/>
      <c r="O62" s="19"/>
      <c r="P62" s="19"/>
    </row>
    <row r="63" spans="2:16" x14ac:dyDescent="0.25">
      <c r="B63" s="23"/>
      <c r="C63" s="19"/>
      <c r="D63" s="19"/>
      <c r="E63" s="23"/>
      <c r="F63" s="19"/>
      <c r="G63" s="19"/>
      <c r="H63" s="23"/>
      <c r="I63" s="19"/>
      <c r="J63" s="19"/>
      <c r="K63" s="23"/>
      <c r="L63" s="19"/>
      <c r="M63" s="19"/>
      <c r="N63" s="23"/>
      <c r="O63" s="19"/>
      <c r="P63" s="19"/>
    </row>
    <row r="64" spans="2:16" x14ac:dyDescent="0.25">
      <c r="B64" s="23"/>
      <c r="C64" s="19"/>
      <c r="D64" s="19"/>
      <c r="E64" s="23"/>
      <c r="F64" s="19"/>
      <c r="G64" s="19"/>
      <c r="H64" s="23"/>
      <c r="I64" s="19"/>
      <c r="J64" s="19"/>
      <c r="K64" s="23"/>
      <c r="L64" s="19"/>
      <c r="M64" s="19"/>
      <c r="N64" s="23"/>
      <c r="O64" s="19"/>
      <c r="P64" s="19"/>
    </row>
    <row r="65" spans="2:16" x14ac:dyDescent="0.25">
      <c r="B65" s="23"/>
      <c r="C65" s="19"/>
      <c r="D65" s="19"/>
      <c r="E65" s="23"/>
      <c r="F65" s="19"/>
      <c r="G65" s="19"/>
      <c r="H65" s="23"/>
      <c r="I65" s="19"/>
      <c r="J65" s="19"/>
      <c r="K65" s="23"/>
      <c r="L65" s="19"/>
      <c r="M65" s="19"/>
      <c r="N65" s="23"/>
      <c r="O65" s="19"/>
      <c r="P65" s="19"/>
    </row>
    <row r="66" spans="2:16" x14ac:dyDescent="0.25">
      <c r="B66" s="23"/>
      <c r="C66" s="19"/>
      <c r="D66" s="19"/>
      <c r="E66" s="23"/>
      <c r="F66" s="19"/>
      <c r="G66" s="19"/>
      <c r="H66" s="23"/>
      <c r="I66" s="19"/>
      <c r="J66" s="19"/>
      <c r="K66" s="23"/>
      <c r="L66" s="19"/>
      <c r="M66" s="19"/>
      <c r="N66" s="23"/>
      <c r="O66" s="19"/>
      <c r="P66" s="19"/>
    </row>
    <row r="67" spans="2:16" x14ac:dyDescent="0.25">
      <c r="B67" s="23"/>
      <c r="C67" s="19"/>
      <c r="D67" s="19"/>
      <c r="E67" s="23"/>
      <c r="F67" s="19"/>
      <c r="G67" s="19"/>
      <c r="H67" s="23"/>
      <c r="I67" s="19"/>
      <c r="J67" s="19"/>
      <c r="K67" s="23"/>
      <c r="L67" s="19"/>
      <c r="M67" s="19"/>
      <c r="N67" s="23"/>
      <c r="O67" s="19"/>
      <c r="P67" s="19"/>
    </row>
    <row r="68" spans="2:16" x14ac:dyDescent="0.25">
      <c r="B68" s="23"/>
      <c r="C68" s="19"/>
      <c r="D68" s="19"/>
      <c r="E68" s="23"/>
      <c r="F68" s="19"/>
      <c r="G68" s="19"/>
      <c r="H68" s="23"/>
      <c r="I68" s="19"/>
      <c r="J68" s="19"/>
      <c r="K68" s="23"/>
      <c r="L68" s="19"/>
      <c r="M68" s="19"/>
      <c r="N68" s="23"/>
      <c r="O68" s="19"/>
      <c r="P68" s="19"/>
    </row>
    <row r="69" spans="2:16" x14ac:dyDescent="0.25">
      <c r="B69" s="23"/>
      <c r="C69" s="19"/>
      <c r="D69" s="19"/>
      <c r="E69" s="23"/>
      <c r="F69" s="19"/>
      <c r="G69" s="19"/>
      <c r="H69" s="23"/>
      <c r="I69" s="19"/>
      <c r="J69" s="19"/>
      <c r="K69" s="23"/>
      <c r="L69" s="19"/>
      <c r="M69" s="19"/>
      <c r="N69" s="23"/>
      <c r="O69" s="19"/>
      <c r="P69" s="19"/>
    </row>
    <row r="70" spans="2:16" x14ac:dyDescent="0.25">
      <c r="B70" s="23"/>
      <c r="C70" s="19"/>
      <c r="D70" s="19"/>
      <c r="E70" s="23"/>
      <c r="F70" s="19"/>
      <c r="G70" s="19"/>
      <c r="H70" s="23"/>
      <c r="I70" s="19"/>
      <c r="J70" s="19"/>
      <c r="K70" s="23"/>
      <c r="L70" s="19"/>
      <c r="M70" s="19"/>
      <c r="N70" s="23"/>
      <c r="O70" s="19"/>
      <c r="P70" s="19"/>
    </row>
    <row r="71" spans="2:16" x14ac:dyDescent="0.25">
      <c r="B71" s="23"/>
      <c r="C71" s="19"/>
      <c r="D71" s="19"/>
      <c r="E71" s="23"/>
      <c r="F71" s="19"/>
      <c r="G71" s="19"/>
      <c r="H71" s="23"/>
      <c r="I71" s="19"/>
      <c r="J71" s="19"/>
      <c r="K71" s="23"/>
      <c r="L71" s="19"/>
      <c r="M71" s="19"/>
      <c r="N71" s="23"/>
      <c r="O71" s="19"/>
      <c r="P71" s="19"/>
    </row>
    <row r="72" spans="2:16" x14ac:dyDescent="0.25">
      <c r="B72" s="23"/>
      <c r="C72" s="19"/>
      <c r="D72" s="19"/>
      <c r="E72" s="23"/>
      <c r="F72" s="19"/>
      <c r="G72" s="19"/>
      <c r="H72" s="23"/>
      <c r="I72" s="19"/>
      <c r="J72" s="19"/>
      <c r="K72" s="23"/>
      <c r="L72" s="19"/>
      <c r="M72" s="19"/>
      <c r="N72" s="23"/>
      <c r="O72" s="19"/>
      <c r="P72" s="19"/>
    </row>
    <row r="73" spans="2:16" x14ac:dyDescent="0.25">
      <c r="B73" s="23"/>
      <c r="C73" s="19"/>
      <c r="D73" s="19"/>
      <c r="E73" s="23"/>
      <c r="F73" s="19"/>
      <c r="G73" s="19"/>
      <c r="H73" s="23"/>
      <c r="I73" s="19"/>
      <c r="J73" s="19"/>
      <c r="K73" s="23"/>
      <c r="L73" s="19"/>
      <c r="M73" s="19"/>
      <c r="N73" s="23"/>
      <c r="O73" s="19"/>
      <c r="P73" s="19"/>
    </row>
    <row r="74" spans="2:16" x14ac:dyDescent="0.25">
      <c r="B74" s="23"/>
      <c r="C74" s="19"/>
      <c r="D74" s="19"/>
      <c r="E74" s="23"/>
      <c r="F74" s="19"/>
      <c r="G74" s="19"/>
      <c r="H74" s="23"/>
      <c r="I74" s="19"/>
      <c r="J74" s="19"/>
      <c r="K74" s="23"/>
      <c r="L74" s="19"/>
      <c r="M74" s="19"/>
      <c r="N74" s="23"/>
      <c r="O74" s="19"/>
      <c r="P74" s="19"/>
    </row>
    <row r="75" spans="2:16" x14ac:dyDescent="0.25">
      <c r="B75" s="23"/>
      <c r="C75" s="19"/>
      <c r="D75" s="19"/>
      <c r="E75" s="23"/>
      <c r="F75" s="19"/>
      <c r="G75" s="19"/>
      <c r="H75" s="23"/>
      <c r="I75" s="19"/>
      <c r="J75" s="19"/>
      <c r="K75" s="23"/>
      <c r="L75" s="19"/>
      <c r="M75" s="19"/>
      <c r="N75" s="23"/>
      <c r="O75" s="19"/>
      <c r="P75" s="19"/>
    </row>
    <row r="76" spans="2:16" x14ac:dyDescent="0.25">
      <c r="B76" s="23"/>
      <c r="C76" s="19"/>
      <c r="D76" s="19"/>
      <c r="E76" s="23"/>
      <c r="F76" s="19"/>
      <c r="G76" s="19"/>
      <c r="H76" s="23"/>
      <c r="I76" s="19"/>
      <c r="J76" s="19"/>
      <c r="K76" s="23"/>
      <c r="L76" s="19"/>
      <c r="M76" s="19"/>
      <c r="N76" s="23"/>
      <c r="O76" s="19"/>
      <c r="P76" s="19"/>
    </row>
    <row r="77" spans="2:16" x14ac:dyDescent="0.25">
      <c r="B77" s="23"/>
      <c r="C77" s="19"/>
      <c r="D77" s="19"/>
      <c r="E77" s="23"/>
      <c r="F77" s="19"/>
      <c r="G77" s="19"/>
      <c r="H77" s="23"/>
      <c r="I77" s="19"/>
      <c r="J77" s="19"/>
      <c r="K77" s="23"/>
      <c r="L77" s="19"/>
      <c r="M77" s="19"/>
      <c r="N77" s="23"/>
      <c r="O77" s="19"/>
      <c r="P77" s="19"/>
    </row>
    <row r="78" spans="2:16" x14ac:dyDescent="0.25">
      <c r="B78" s="23"/>
      <c r="C78" s="19"/>
      <c r="D78" s="19"/>
      <c r="E78" s="23"/>
      <c r="F78" s="19"/>
      <c r="G78" s="19"/>
      <c r="H78" s="23"/>
      <c r="I78" s="19"/>
      <c r="J78" s="19"/>
      <c r="K78" s="23"/>
      <c r="L78" s="19"/>
      <c r="M78" s="19"/>
      <c r="N78" s="23"/>
      <c r="O78" s="19"/>
      <c r="P78" s="19"/>
    </row>
    <row r="79" spans="2:16" x14ac:dyDescent="0.25">
      <c r="B79" s="23"/>
      <c r="C79" s="19"/>
      <c r="D79" s="19"/>
      <c r="E79" s="23"/>
      <c r="F79" s="19"/>
      <c r="G79" s="19"/>
      <c r="H79" s="23"/>
      <c r="I79" s="19"/>
      <c r="J79" s="19"/>
      <c r="K79" s="23"/>
      <c r="L79" s="19"/>
      <c r="M79" s="19"/>
      <c r="N79" s="23"/>
      <c r="O79" s="19"/>
      <c r="P79" s="19"/>
    </row>
    <row r="80" spans="2:16" x14ac:dyDescent="0.25">
      <c r="B80" s="23"/>
      <c r="C80" s="19"/>
      <c r="D80" s="19"/>
      <c r="E80" s="23"/>
      <c r="F80" s="19"/>
      <c r="G80" s="19"/>
      <c r="H80" s="23"/>
      <c r="I80" s="19"/>
      <c r="J80" s="19"/>
      <c r="K80" s="23"/>
      <c r="L80" s="19"/>
      <c r="M80" s="19"/>
      <c r="N80" s="23"/>
      <c r="O80" s="19"/>
      <c r="P80" s="19"/>
    </row>
    <row r="81" spans="2:16" x14ac:dyDescent="0.25">
      <c r="B81" s="23"/>
      <c r="C81" s="19"/>
      <c r="D81" s="19"/>
      <c r="E81" s="23"/>
      <c r="F81" s="19"/>
      <c r="G81" s="19"/>
      <c r="H81" s="23"/>
      <c r="I81" s="19"/>
      <c r="J81" s="19"/>
      <c r="K81" s="23"/>
      <c r="L81" s="19"/>
      <c r="M81" s="19"/>
      <c r="N81" s="23"/>
      <c r="O81" s="19"/>
      <c r="P81" s="19"/>
    </row>
    <row r="82" spans="2:16" x14ac:dyDescent="0.25">
      <c r="B82" s="23"/>
      <c r="C82" s="19"/>
      <c r="D82" s="19"/>
      <c r="E82" s="23"/>
      <c r="F82" s="19"/>
      <c r="G82" s="19"/>
      <c r="H82" s="23"/>
      <c r="I82" s="19"/>
      <c r="J82" s="19"/>
      <c r="K82" s="23"/>
      <c r="L82" s="19"/>
      <c r="M82" s="19"/>
      <c r="N82" s="23"/>
      <c r="O82" s="19"/>
      <c r="P82" s="19"/>
    </row>
    <row r="83" spans="2:16" x14ac:dyDescent="0.25">
      <c r="B83" s="23"/>
      <c r="C83" s="19"/>
      <c r="D83" s="19"/>
      <c r="E83" s="23"/>
      <c r="F83" s="19"/>
      <c r="G83" s="19"/>
      <c r="H83" s="23"/>
      <c r="I83" s="19"/>
      <c r="J83" s="19"/>
      <c r="K83" s="23"/>
      <c r="L83" s="19"/>
      <c r="M83" s="19"/>
      <c r="N83" s="23"/>
      <c r="O83" s="19"/>
      <c r="P83" s="19"/>
    </row>
    <row r="84" spans="2:16" x14ac:dyDescent="0.25">
      <c r="B84" s="23"/>
      <c r="C84" s="19"/>
      <c r="D84" s="19"/>
      <c r="E84" s="23"/>
      <c r="F84" s="19"/>
      <c r="G84" s="19"/>
      <c r="H84" s="23"/>
      <c r="I84" s="19"/>
      <c r="J84" s="19"/>
      <c r="K84" s="23"/>
      <c r="L84" s="19"/>
      <c r="M84" s="19"/>
      <c r="N84" s="23"/>
      <c r="O84" s="19"/>
      <c r="P84" s="19"/>
    </row>
    <row r="85" spans="2:16" x14ac:dyDescent="0.25">
      <c r="B85" s="23"/>
      <c r="C85" s="19"/>
      <c r="D85" s="19"/>
      <c r="E85" s="23"/>
      <c r="F85" s="19"/>
      <c r="G85" s="19"/>
      <c r="H85" s="23"/>
      <c r="I85" s="19"/>
      <c r="J85" s="19"/>
      <c r="K85" s="23"/>
      <c r="L85" s="19"/>
      <c r="M85" s="19"/>
      <c r="N85" s="23"/>
      <c r="O85" s="19"/>
      <c r="P85" s="19"/>
    </row>
    <row r="86" spans="2:16" x14ac:dyDescent="0.25">
      <c r="B86" s="23"/>
      <c r="C86" s="19"/>
      <c r="D86" s="19"/>
      <c r="E86" s="23"/>
      <c r="F86" s="19"/>
      <c r="G86" s="19"/>
      <c r="H86" s="23"/>
      <c r="I86" s="19"/>
      <c r="J86" s="19"/>
      <c r="K86" s="23"/>
      <c r="L86" s="19"/>
      <c r="M86" s="19"/>
      <c r="N86" s="23"/>
      <c r="O86" s="19"/>
      <c r="P86" s="19"/>
    </row>
    <row r="87" spans="2:16" x14ac:dyDescent="0.25">
      <c r="B87" s="23"/>
      <c r="C87" s="19"/>
      <c r="D87" s="19"/>
      <c r="E87" s="23"/>
      <c r="F87" s="19"/>
      <c r="G87" s="19"/>
      <c r="H87" s="23"/>
      <c r="I87" s="19"/>
      <c r="J87" s="19"/>
      <c r="K87" s="23"/>
      <c r="L87" s="19"/>
      <c r="M87" s="19"/>
      <c r="N87" s="23"/>
      <c r="O87" s="19"/>
      <c r="P87" s="19"/>
    </row>
    <row r="88" spans="2:16" x14ac:dyDescent="0.25">
      <c r="B88" s="23"/>
      <c r="C88" s="19"/>
      <c r="D88" s="19"/>
      <c r="E88" s="23"/>
      <c r="F88" s="19"/>
      <c r="G88" s="19"/>
      <c r="H88" s="23"/>
      <c r="I88" s="19"/>
      <c r="J88" s="19"/>
      <c r="K88" s="23"/>
      <c r="L88" s="19"/>
      <c r="M88" s="19"/>
      <c r="N88" s="23"/>
      <c r="O88" s="19"/>
      <c r="P88" s="19"/>
    </row>
    <row r="89" spans="2:16" x14ac:dyDescent="0.25">
      <c r="B89" s="23"/>
      <c r="C89" s="19"/>
      <c r="D89" s="19"/>
      <c r="E89" s="23"/>
      <c r="F89" s="19"/>
      <c r="G89" s="19"/>
      <c r="H89" s="23"/>
      <c r="I89" s="19"/>
      <c r="J89" s="19"/>
      <c r="K89" s="23"/>
      <c r="L89" s="19"/>
      <c r="M89" s="19"/>
      <c r="N89" s="23"/>
      <c r="O89" s="19"/>
      <c r="P89" s="19"/>
    </row>
    <row r="90" spans="2:16" x14ac:dyDescent="0.25">
      <c r="B90" s="23"/>
      <c r="C90" s="19"/>
      <c r="D90" s="19"/>
      <c r="E90" s="23"/>
      <c r="F90" s="19"/>
      <c r="G90" s="19"/>
      <c r="H90" s="23"/>
      <c r="I90" s="19"/>
      <c r="J90" s="19"/>
      <c r="K90" s="23"/>
      <c r="L90" s="19"/>
      <c r="M90" s="19"/>
      <c r="N90" s="23"/>
      <c r="O90" s="19"/>
      <c r="P90" s="19"/>
    </row>
    <row r="91" spans="2:16" x14ac:dyDescent="0.25">
      <c r="B91" s="23"/>
      <c r="C91" s="19"/>
      <c r="D91" s="19"/>
      <c r="E91" s="23"/>
      <c r="F91" s="19"/>
      <c r="G91" s="19"/>
      <c r="H91" s="23"/>
      <c r="I91" s="19"/>
      <c r="J91" s="19"/>
      <c r="K91" s="23"/>
      <c r="L91" s="19"/>
      <c r="M91" s="19"/>
      <c r="N91" s="23"/>
      <c r="O91" s="19"/>
      <c r="P91" s="19"/>
    </row>
    <row r="92" spans="2:16" x14ac:dyDescent="0.25">
      <c r="B92" s="23"/>
      <c r="C92" s="19"/>
      <c r="D92" s="19"/>
      <c r="E92" s="23"/>
      <c r="F92" s="19"/>
      <c r="G92" s="19"/>
      <c r="H92" s="23"/>
      <c r="I92" s="19"/>
      <c r="J92" s="19"/>
      <c r="K92" s="23"/>
      <c r="L92" s="19"/>
      <c r="M92" s="19"/>
      <c r="N92" s="23"/>
      <c r="O92" s="19"/>
      <c r="P92" s="19"/>
    </row>
    <row r="93" spans="2:16" x14ac:dyDescent="0.25">
      <c r="B93" s="23"/>
      <c r="C93" s="19"/>
      <c r="D93" s="19"/>
      <c r="E93" s="23"/>
      <c r="F93" s="19"/>
      <c r="G93" s="19"/>
      <c r="H93" s="23"/>
      <c r="I93" s="19"/>
      <c r="J93" s="19"/>
      <c r="K93" s="23"/>
      <c r="L93" s="19"/>
      <c r="M93" s="19"/>
      <c r="N93" s="23"/>
      <c r="O93" s="19"/>
      <c r="P93" s="19"/>
    </row>
    <row r="94" spans="2:16" x14ac:dyDescent="0.25">
      <c r="B94" s="23"/>
      <c r="C94" s="19"/>
      <c r="D94" s="19"/>
      <c r="E94" s="23"/>
      <c r="F94" s="19"/>
      <c r="G94" s="19"/>
      <c r="H94" s="23"/>
      <c r="I94" s="19"/>
      <c r="J94" s="19"/>
      <c r="K94" s="23"/>
      <c r="L94" s="19"/>
      <c r="M94" s="19"/>
      <c r="N94" s="23"/>
      <c r="O94" s="19"/>
      <c r="P94" s="19"/>
    </row>
    <row r="95" spans="2:16" x14ac:dyDescent="0.25">
      <c r="B95" s="23"/>
      <c r="C95" s="19"/>
      <c r="D95" s="19"/>
      <c r="E95" s="23"/>
      <c r="F95" s="19"/>
      <c r="G95" s="19"/>
      <c r="H95" s="23"/>
      <c r="I95" s="19"/>
      <c r="J95" s="19"/>
      <c r="K95" s="23"/>
      <c r="L95" s="19"/>
      <c r="M95" s="19"/>
      <c r="N95" s="23"/>
      <c r="O95" s="19"/>
      <c r="P95" s="19"/>
    </row>
    <row r="96" spans="2:16" x14ac:dyDescent="0.25">
      <c r="B96" s="23"/>
      <c r="C96" s="19"/>
      <c r="D96" s="19"/>
      <c r="E96" s="23"/>
      <c r="F96" s="19"/>
      <c r="G96" s="19"/>
      <c r="H96" s="23"/>
      <c r="I96" s="19"/>
      <c r="J96" s="19"/>
      <c r="K96" s="23"/>
      <c r="L96" s="19"/>
      <c r="M96" s="19"/>
      <c r="N96" s="23"/>
      <c r="O96" s="19"/>
      <c r="P96" s="19"/>
    </row>
    <row r="97" spans="2:16" x14ac:dyDescent="0.25">
      <c r="B97" s="23"/>
      <c r="C97" s="19"/>
      <c r="D97" s="19"/>
      <c r="E97" s="23"/>
      <c r="F97" s="19"/>
      <c r="G97" s="19"/>
      <c r="H97" s="23"/>
      <c r="I97" s="19"/>
      <c r="J97" s="19"/>
      <c r="K97" s="23"/>
      <c r="L97" s="19"/>
      <c r="M97" s="19"/>
      <c r="N97" s="23"/>
      <c r="O97" s="19"/>
      <c r="P97" s="19"/>
    </row>
    <row r="98" spans="2:16" x14ac:dyDescent="0.25">
      <c r="B98" s="23"/>
      <c r="C98" s="19"/>
      <c r="D98" s="19"/>
      <c r="E98" s="23"/>
      <c r="F98" s="19"/>
      <c r="G98" s="19"/>
      <c r="H98" s="23"/>
      <c r="I98" s="19"/>
      <c r="J98" s="19"/>
      <c r="K98" s="23"/>
      <c r="L98" s="19"/>
      <c r="M98" s="19"/>
      <c r="N98" s="23"/>
      <c r="O98" s="19"/>
      <c r="P98" s="19"/>
    </row>
    <row r="99" spans="2:16" x14ac:dyDescent="0.25">
      <c r="B99" s="23"/>
      <c r="C99" s="19"/>
      <c r="D99" s="19"/>
      <c r="E99" s="23"/>
      <c r="F99" s="19"/>
      <c r="G99" s="19"/>
      <c r="H99" s="23"/>
      <c r="I99" s="19"/>
      <c r="J99" s="19"/>
      <c r="K99" s="23"/>
      <c r="L99" s="19"/>
      <c r="M99" s="19"/>
      <c r="N99" s="23"/>
      <c r="O99" s="19"/>
      <c r="P99" s="19"/>
    </row>
    <row r="100" spans="2:16" x14ac:dyDescent="0.25">
      <c r="B100" s="23"/>
      <c r="C100" s="19"/>
      <c r="D100" s="19"/>
      <c r="E100" s="23"/>
      <c r="F100" s="19"/>
      <c r="G100" s="19"/>
      <c r="H100" s="23"/>
      <c r="I100" s="19"/>
      <c r="J100" s="19"/>
      <c r="K100" s="23"/>
      <c r="L100" s="19"/>
      <c r="M100" s="19"/>
      <c r="N100" s="23"/>
      <c r="O100" s="19"/>
      <c r="P100" s="19"/>
    </row>
  </sheetData>
  <sheetProtection sheet="1" objects="1" scenarios="1" selectLockedCells="1"/>
  <mergeCells count="12">
    <mergeCell ref="B9:D9"/>
    <mergeCell ref="B7:D7"/>
    <mergeCell ref="B6:D6"/>
    <mergeCell ref="B2:F3"/>
    <mergeCell ref="E6:G6"/>
    <mergeCell ref="H6:J6"/>
    <mergeCell ref="K6:M6"/>
    <mergeCell ref="N6:P6"/>
    <mergeCell ref="E9:G9"/>
    <mergeCell ref="H9:J9"/>
    <mergeCell ref="K9:M9"/>
    <mergeCell ref="N9:P9"/>
  </mergeCells>
  <conditionalFormatting sqref="G11:G100 J11:J100 P11:P100 M11:M10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K11:K100 E11:E100 H11:H100 N11:N100" xr:uid="{FF8562A5-57EF-4887-AF3D-2604FC48A974}">
      <formula1>Grade</formula1>
    </dataValidation>
    <dataValidation type="list" allowBlank="1" showInputMessage="1" showErrorMessage="1" sqref="B11:B100" xr:uid="{7D009029-D272-4AFA-855E-06811574793E}">
      <formula1>ID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A9E35-970E-41CE-ABDA-E771B1E8CF09}">
  <dimension ref="A1:G8"/>
  <sheetViews>
    <sheetView showGridLines="0" zoomScale="90" zoomScaleNormal="90" workbookViewId="0">
      <selection activeCell="D6" sqref="D6"/>
    </sheetView>
  </sheetViews>
  <sheetFormatPr defaultRowHeight="15" x14ac:dyDescent="0.25"/>
  <cols>
    <col min="2" max="2" width="21" bestFit="1" customWidth="1"/>
    <col min="3" max="3" width="10.85546875" bestFit="1" customWidth="1"/>
    <col min="4" max="4" width="11.140625" bestFit="1" customWidth="1"/>
    <col min="5" max="5" width="10.28515625" bestFit="1" customWidth="1"/>
    <col min="6" max="7" width="15.140625" bestFit="1" customWidth="1"/>
  </cols>
  <sheetData>
    <row r="1" spans="1:7" x14ac:dyDescent="0.25">
      <c r="B1" s="24"/>
      <c r="C1" s="24"/>
      <c r="D1" s="24"/>
      <c r="E1" s="24"/>
      <c r="F1" s="24"/>
    </row>
    <row r="2" spans="1:7" x14ac:dyDescent="0.25">
      <c r="A2" s="8"/>
      <c r="B2" s="85" t="s">
        <v>74</v>
      </c>
      <c r="C2" s="85"/>
      <c r="D2" s="85"/>
      <c r="E2" s="85"/>
      <c r="F2" s="85"/>
      <c r="G2" s="8"/>
    </row>
    <row r="3" spans="1:7" x14ac:dyDescent="0.25">
      <c r="A3" s="8"/>
      <c r="B3" s="85"/>
      <c r="C3" s="85"/>
      <c r="D3" s="85"/>
      <c r="E3" s="85"/>
      <c r="F3" s="85"/>
      <c r="G3" s="8"/>
    </row>
    <row r="4" spans="1:7" x14ac:dyDescent="0.25">
      <c r="B4" s="24"/>
      <c r="C4" s="24"/>
      <c r="D4" s="24"/>
      <c r="E4" s="24"/>
      <c r="F4" s="24"/>
    </row>
    <row r="5" spans="1:7" x14ac:dyDescent="0.25">
      <c r="B5" s="35" t="s">
        <v>72</v>
      </c>
      <c r="C5" s="36" t="s">
        <v>79</v>
      </c>
      <c r="D5" s="37" t="s">
        <v>78</v>
      </c>
      <c r="E5" s="38" t="s">
        <v>26</v>
      </c>
      <c r="F5" s="39" t="s">
        <v>73</v>
      </c>
    </row>
    <row r="6" spans="1:7" ht="15" customHeight="1" x14ac:dyDescent="0.25">
      <c r="B6" s="40" t="s">
        <v>70</v>
      </c>
      <c r="C6" s="25">
        <f>'Student Performance'!F7</f>
        <v>-5</v>
      </c>
      <c r="D6" s="25">
        <f>'Student Performance'!I7</f>
        <v>-7.5</v>
      </c>
      <c r="E6" s="25">
        <f>'Student Performance'!L7</f>
        <v>-4.5</v>
      </c>
      <c r="F6" s="25">
        <f>'Student Performance'!O7</f>
        <v>-6</v>
      </c>
    </row>
    <row r="7" spans="1:7" ht="15" customHeight="1" x14ac:dyDescent="0.25">
      <c r="B7" s="40" t="s">
        <v>103</v>
      </c>
      <c r="C7" s="25">
        <f>'Grade and Number List'!F11</f>
        <v>16</v>
      </c>
      <c r="D7" s="20">
        <f>'Grade and Number List'!I11</f>
        <v>16</v>
      </c>
      <c r="E7" s="20">
        <f>'Grade and Number List'!L11</f>
        <v>17</v>
      </c>
      <c r="F7" s="20">
        <f>'Grade and Number List'!O11</f>
        <v>17</v>
      </c>
    </row>
    <row r="8" spans="1:7" ht="15" customHeight="1" x14ac:dyDescent="0.25">
      <c r="B8" s="40" t="s">
        <v>104</v>
      </c>
      <c r="C8" s="25">
        <f>'Grade and Number List'!F12</f>
        <v>3</v>
      </c>
      <c r="D8" s="20">
        <f>'Grade and Number List'!I12</f>
        <v>3</v>
      </c>
      <c r="E8" s="20">
        <f>'Grade and Number List'!L12</f>
        <v>2</v>
      </c>
      <c r="F8" s="20">
        <f>'Grade and Number List'!O12</f>
        <v>2</v>
      </c>
    </row>
  </sheetData>
  <sheetProtection selectLockedCells="1"/>
  <mergeCells count="1">
    <mergeCell ref="B2:F3"/>
  </mergeCells>
  <pageMargins left="0.7" right="0.7" top="0.75" bottom="0.75" header="0.3" footer="0.3"/>
  <ignoredErrors>
    <ignoredError sqref="C6:F8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658D1-9695-4A4A-A698-D4182ABD3CED}">
  <dimension ref="A1:D13"/>
  <sheetViews>
    <sheetView showGridLines="0" zoomScale="90" zoomScaleNormal="90" workbookViewId="0">
      <selection activeCell="J15" sqref="J15"/>
    </sheetView>
  </sheetViews>
  <sheetFormatPr defaultRowHeight="15" x14ac:dyDescent="0.25"/>
  <cols>
    <col min="1" max="1" width="21.140625" bestFit="1" customWidth="1"/>
    <col min="2" max="2" width="12.5703125" bestFit="1" customWidth="1"/>
    <col min="3" max="3" width="13.85546875" bestFit="1" customWidth="1"/>
    <col min="4" max="4" width="13.7109375" bestFit="1" customWidth="1"/>
  </cols>
  <sheetData>
    <row r="1" spans="1:4" ht="15" customHeight="1" x14ac:dyDescent="0.25">
      <c r="A1" s="2" t="s">
        <v>20</v>
      </c>
      <c r="B1" s="2" t="s">
        <v>0</v>
      </c>
      <c r="C1" s="2" t="s">
        <v>1</v>
      </c>
    </row>
    <row r="2" spans="1:4" x14ac:dyDescent="0.25">
      <c r="A2" s="3" t="s">
        <v>2</v>
      </c>
      <c r="B2" s="3" t="s">
        <v>13</v>
      </c>
      <c r="C2" s="3">
        <v>4</v>
      </c>
      <c r="D2" s="1"/>
    </row>
    <row r="3" spans="1:4" x14ac:dyDescent="0.25">
      <c r="A3" s="3" t="s">
        <v>6</v>
      </c>
      <c r="B3" s="3" t="s">
        <v>12</v>
      </c>
      <c r="C3" s="3">
        <v>3.75</v>
      </c>
      <c r="D3" s="1"/>
    </row>
    <row r="4" spans="1:4" ht="15" customHeight="1" x14ac:dyDescent="0.25">
      <c r="A4" s="3" t="s">
        <v>7</v>
      </c>
      <c r="B4" s="3" t="s">
        <v>14</v>
      </c>
      <c r="C4" s="3">
        <v>3.5</v>
      </c>
    </row>
    <row r="5" spans="1:4" ht="15" customHeight="1" x14ac:dyDescent="0.25">
      <c r="A5" s="3" t="s">
        <v>8</v>
      </c>
      <c r="B5" s="3" t="s">
        <v>15</v>
      </c>
      <c r="C5" s="3">
        <v>3.25</v>
      </c>
    </row>
    <row r="6" spans="1:4" ht="15" customHeight="1" x14ac:dyDescent="0.25">
      <c r="A6" s="3" t="s">
        <v>9</v>
      </c>
      <c r="B6" s="3" t="s">
        <v>16</v>
      </c>
      <c r="C6" s="3">
        <v>3</v>
      </c>
    </row>
    <row r="7" spans="1:4" x14ac:dyDescent="0.25">
      <c r="A7" s="3" t="s">
        <v>10</v>
      </c>
      <c r="B7" s="3" t="s">
        <v>11</v>
      </c>
      <c r="C7" s="3">
        <v>2.75</v>
      </c>
    </row>
    <row r="8" spans="1:4" x14ac:dyDescent="0.25">
      <c r="A8" s="3" t="s">
        <v>4</v>
      </c>
      <c r="B8" s="3" t="s">
        <v>17</v>
      </c>
      <c r="C8" s="3">
        <v>2.5</v>
      </c>
    </row>
    <row r="9" spans="1:4" x14ac:dyDescent="0.25">
      <c r="A9" s="3" t="s">
        <v>5</v>
      </c>
      <c r="B9" s="3" t="s">
        <v>18</v>
      </c>
      <c r="C9" s="3">
        <v>2.25</v>
      </c>
    </row>
    <row r="10" spans="1:4" x14ac:dyDescent="0.25">
      <c r="A10" s="3" t="s">
        <v>3</v>
      </c>
      <c r="B10" s="3" t="s">
        <v>19</v>
      </c>
      <c r="C10" s="3">
        <v>0</v>
      </c>
    </row>
    <row r="11" spans="1:4" x14ac:dyDescent="0.25">
      <c r="A11" s="12" t="s">
        <v>90</v>
      </c>
      <c r="B11" s="12" t="s">
        <v>85</v>
      </c>
      <c r="C11" s="12" t="s">
        <v>97</v>
      </c>
    </row>
    <row r="12" spans="1:4" x14ac:dyDescent="0.25">
      <c r="A12" s="12" t="s">
        <v>91</v>
      </c>
      <c r="B12" s="12" t="s">
        <v>92</v>
      </c>
      <c r="C12" s="3" t="s">
        <v>97</v>
      </c>
    </row>
    <row r="13" spans="1:4" x14ac:dyDescent="0.25">
      <c r="A13" s="12" t="s">
        <v>93</v>
      </c>
      <c r="B13" s="12" t="s">
        <v>94</v>
      </c>
      <c r="C13" s="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C9ADD-FE3D-4A3B-8B95-F1C62DCD4C32}">
  <dimension ref="A1:D24"/>
  <sheetViews>
    <sheetView showGridLines="0" zoomScale="90" zoomScaleNormal="90" workbookViewId="0">
      <selection activeCell="E16" sqref="E16"/>
    </sheetView>
  </sheetViews>
  <sheetFormatPr defaultRowHeight="15" x14ac:dyDescent="0.25"/>
  <cols>
    <col min="1" max="1" width="12.42578125" customWidth="1"/>
    <col min="2" max="2" width="24.140625" customWidth="1"/>
    <col min="3" max="3" width="22.140625" customWidth="1"/>
    <col min="4" max="4" width="13.140625" bestFit="1" customWidth="1"/>
  </cols>
  <sheetData>
    <row r="1" spans="1:4" x14ac:dyDescent="0.25">
      <c r="A1" s="33" t="s">
        <v>21</v>
      </c>
      <c r="B1" s="33" t="s">
        <v>75</v>
      </c>
      <c r="C1" s="33" t="s">
        <v>76</v>
      </c>
    </row>
    <row r="2" spans="1:4" x14ac:dyDescent="0.25">
      <c r="A2" s="9" t="s">
        <v>47</v>
      </c>
      <c r="B2" s="9" t="s">
        <v>27</v>
      </c>
      <c r="C2" s="9">
        <v>3.78</v>
      </c>
      <c r="D2" s="32"/>
    </row>
    <row r="3" spans="1:4" x14ac:dyDescent="0.25">
      <c r="A3" s="9" t="s">
        <v>48</v>
      </c>
      <c r="B3" s="9" t="s">
        <v>28</v>
      </c>
      <c r="C3" s="9">
        <v>3.92</v>
      </c>
      <c r="D3" s="32"/>
    </row>
    <row r="4" spans="1:4" x14ac:dyDescent="0.25">
      <c r="A4" s="9" t="s">
        <v>49</v>
      </c>
      <c r="B4" s="9" t="s">
        <v>29</v>
      </c>
      <c r="C4" s="9">
        <v>3.86</v>
      </c>
    </row>
    <row r="5" spans="1:4" x14ac:dyDescent="0.25">
      <c r="A5" s="9" t="s">
        <v>50</v>
      </c>
      <c r="B5" s="9" t="s">
        <v>30</v>
      </c>
      <c r="C5" s="9">
        <v>3.3</v>
      </c>
    </row>
    <row r="6" spans="1:4" x14ac:dyDescent="0.25">
      <c r="A6" s="9" t="s">
        <v>51</v>
      </c>
      <c r="B6" s="9" t="s">
        <v>31</v>
      </c>
      <c r="C6" s="9">
        <v>2.8</v>
      </c>
    </row>
    <row r="7" spans="1:4" x14ac:dyDescent="0.25">
      <c r="A7" s="9" t="s">
        <v>52</v>
      </c>
      <c r="B7" s="9" t="s">
        <v>32</v>
      </c>
      <c r="C7" s="9">
        <v>2.2799999999999998</v>
      </c>
    </row>
    <row r="8" spans="1:4" x14ac:dyDescent="0.25">
      <c r="A8" s="9" t="s">
        <v>53</v>
      </c>
      <c r="B8" s="9" t="s">
        <v>33</v>
      </c>
      <c r="C8" s="9">
        <v>3.62</v>
      </c>
    </row>
    <row r="9" spans="1:4" x14ac:dyDescent="0.25">
      <c r="A9" s="9" t="s">
        <v>54</v>
      </c>
      <c r="B9" s="9" t="s">
        <v>34</v>
      </c>
      <c r="C9" s="9">
        <v>3.42</v>
      </c>
    </row>
    <row r="10" spans="1:4" x14ac:dyDescent="0.25">
      <c r="A10" s="9" t="s">
        <v>55</v>
      </c>
      <c r="B10" s="9" t="s">
        <v>35</v>
      </c>
      <c r="C10" s="9">
        <v>3.46</v>
      </c>
    </row>
    <row r="11" spans="1:4" x14ac:dyDescent="0.25">
      <c r="A11" s="9" t="s">
        <v>56</v>
      </c>
      <c r="B11" s="9" t="s">
        <v>36</v>
      </c>
      <c r="C11" s="9">
        <v>3.53</v>
      </c>
    </row>
    <row r="12" spans="1:4" x14ac:dyDescent="0.25">
      <c r="A12" s="9" t="s">
        <v>57</v>
      </c>
      <c r="B12" s="9" t="s">
        <v>37</v>
      </c>
      <c r="C12" s="9">
        <v>3.89</v>
      </c>
    </row>
    <row r="13" spans="1:4" x14ac:dyDescent="0.25">
      <c r="A13" s="9" t="s">
        <v>58</v>
      </c>
      <c r="B13" s="9" t="s">
        <v>38</v>
      </c>
      <c r="C13" s="9">
        <v>3.96</v>
      </c>
    </row>
    <row r="14" spans="1:4" x14ac:dyDescent="0.25">
      <c r="A14" s="9" t="s">
        <v>59</v>
      </c>
      <c r="B14" s="9" t="s">
        <v>39</v>
      </c>
      <c r="C14" s="9">
        <v>3.78</v>
      </c>
    </row>
    <row r="15" spans="1:4" x14ac:dyDescent="0.25">
      <c r="A15" s="9" t="s">
        <v>60</v>
      </c>
      <c r="B15" s="9" t="s">
        <v>40</v>
      </c>
      <c r="C15" s="9">
        <v>3.85</v>
      </c>
    </row>
    <row r="16" spans="1:4" x14ac:dyDescent="0.25">
      <c r="A16" s="9" t="s">
        <v>61</v>
      </c>
      <c r="B16" s="9" t="s">
        <v>41</v>
      </c>
      <c r="C16" s="9">
        <v>2.35</v>
      </c>
    </row>
    <row r="17" spans="1:3" x14ac:dyDescent="0.25">
      <c r="A17" s="9" t="s">
        <v>62</v>
      </c>
      <c r="B17" s="9" t="s">
        <v>42</v>
      </c>
      <c r="C17" s="9">
        <v>3.19</v>
      </c>
    </row>
    <row r="18" spans="1:3" x14ac:dyDescent="0.25">
      <c r="A18" s="9" t="s">
        <v>63</v>
      </c>
      <c r="B18" s="9" t="s">
        <v>43</v>
      </c>
      <c r="C18" s="9">
        <v>3.22</v>
      </c>
    </row>
    <row r="19" spans="1:3" x14ac:dyDescent="0.25">
      <c r="A19" s="9" t="s">
        <v>64</v>
      </c>
      <c r="B19" s="9" t="s">
        <v>44</v>
      </c>
      <c r="C19" s="9">
        <v>3.93</v>
      </c>
    </row>
    <row r="20" spans="1:3" x14ac:dyDescent="0.25">
      <c r="A20" s="9" t="s">
        <v>65</v>
      </c>
      <c r="B20" s="9" t="s">
        <v>45</v>
      </c>
      <c r="C20" s="9">
        <v>3.72</v>
      </c>
    </row>
    <row r="21" spans="1:3" x14ac:dyDescent="0.25">
      <c r="A21" s="9" t="s">
        <v>66</v>
      </c>
      <c r="B21" s="9" t="s">
        <v>46</v>
      </c>
      <c r="C21" s="9">
        <v>3.8</v>
      </c>
    </row>
    <row r="22" spans="1:3" x14ac:dyDescent="0.25">
      <c r="A22" s="9" t="s">
        <v>86</v>
      </c>
      <c r="B22" s="9" t="s">
        <v>89</v>
      </c>
      <c r="C22" s="9">
        <v>2.2000000000000002</v>
      </c>
    </row>
    <row r="23" spans="1:3" x14ac:dyDescent="0.25">
      <c r="A23" s="9" t="s">
        <v>87</v>
      </c>
      <c r="B23" s="9" t="s">
        <v>88</v>
      </c>
      <c r="C23" s="9">
        <v>2.12</v>
      </c>
    </row>
    <row r="24" spans="1:3" x14ac:dyDescent="0.25">
      <c r="A24" s="9" t="s">
        <v>95</v>
      </c>
      <c r="B24" s="9" t="s">
        <v>96</v>
      </c>
      <c r="C24" s="9">
        <v>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B2B8E-2FFB-43B5-AEE9-CD24D98F1C37}">
  <dimension ref="A1:Q1"/>
  <sheetViews>
    <sheetView showGridLines="0" zoomScale="90" zoomScaleNormal="90" workbookViewId="0">
      <selection activeCell="U16" sqref="U16"/>
    </sheetView>
  </sheetViews>
  <sheetFormatPr defaultRowHeight="15" x14ac:dyDescent="0.25"/>
  <sheetData>
    <row r="1" spans="1:17" ht="30.75" customHeight="1" x14ac:dyDescent="0.25">
      <c r="A1" s="50" t="s">
        <v>114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</sheetData>
  <sheetProtection sheet="1" objects="1" scenarios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7A72F-0C5F-450B-A06F-7FE3E443AC22}">
  <dimension ref="B1:B17"/>
  <sheetViews>
    <sheetView showGridLines="0" topLeftCell="A4" workbookViewId="0">
      <selection activeCell="B14" sqref="B14"/>
    </sheetView>
  </sheetViews>
  <sheetFormatPr defaultRowHeight="15" x14ac:dyDescent="0.25"/>
  <cols>
    <col min="2" max="2" width="79.5703125" style="42" customWidth="1"/>
  </cols>
  <sheetData>
    <row r="1" spans="2:2" ht="21" x14ac:dyDescent="0.35">
      <c r="B1" s="56" t="s">
        <v>106</v>
      </c>
    </row>
    <row r="3" spans="2:2" ht="18.75" x14ac:dyDescent="0.3">
      <c r="B3" s="44" t="s">
        <v>107</v>
      </c>
    </row>
    <row r="4" spans="2:2" ht="18.75" x14ac:dyDescent="0.3">
      <c r="B4" s="45" t="s">
        <v>105</v>
      </c>
    </row>
    <row r="5" spans="2:2" ht="18.75" x14ac:dyDescent="0.3">
      <c r="B5" s="44"/>
    </row>
    <row r="6" spans="2:2" ht="18.75" x14ac:dyDescent="0.3">
      <c r="B6" s="41" t="s">
        <v>108</v>
      </c>
    </row>
    <row r="7" spans="2:2" ht="18.75" x14ac:dyDescent="0.3">
      <c r="B7" s="44"/>
    </row>
    <row r="8" spans="2:2" ht="37.5" x14ac:dyDescent="0.3">
      <c r="B8" s="46" t="s">
        <v>112</v>
      </c>
    </row>
    <row r="9" spans="2:2" ht="18.75" x14ac:dyDescent="0.3">
      <c r="B9" s="46"/>
    </row>
    <row r="10" spans="2:2" ht="56.25" x14ac:dyDescent="0.3">
      <c r="B10" s="47" t="s">
        <v>110</v>
      </c>
    </row>
    <row r="11" spans="2:2" ht="18.75" x14ac:dyDescent="0.3">
      <c r="B11" s="46"/>
    </row>
    <row r="12" spans="2:2" ht="37.5" x14ac:dyDescent="0.3">
      <c r="B12" s="46" t="s">
        <v>109</v>
      </c>
    </row>
    <row r="13" spans="2:2" ht="18.75" x14ac:dyDescent="0.3">
      <c r="B13" s="46"/>
    </row>
    <row r="14" spans="2:2" ht="18.75" x14ac:dyDescent="0.3">
      <c r="B14" s="49" t="s">
        <v>113</v>
      </c>
    </row>
    <row r="15" spans="2:2" ht="18.75" x14ac:dyDescent="0.3">
      <c r="B15" s="48"/>
    </row>
    <row r="16" spans="2:2" ht="37.5" x14ac:dyDescent="0.3">
      <c r="B16" s="46" t="s">
        <v>111</v>
      </c>
    </row>
    <row r="17" spans="2:2" x14ac:dyDescent="0.25">
      <c r="B17" s="43"/>
    </row>
  </sheetData>
  <sheetProtection sheet="1" objects="1" scenarios="1"/>
  <hyperlinks>
    <hyperlink ref="B4" r:id="rId1" xr:uid="{2197B8A1-D8BE-402D-9B24-08AC7FEA443D}"/>
    <hyperlink ref="B14" r:id="rId2" xr:uid="{ECAB2F15-ED7D-4113-942A-FAF3D715C21E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Grade and Number List</vt:lpstr>
      <vt:lpstr>Student Performance</vt:lpstr>
      <vt:lpstr>Performance Over Time Graph</vt:lpstr>
      <vt:lpstr>Grading System</vt:lpstr>
      <vt:lpstr>Name List with ID &amp; CGPA</vt:lpstr>
      <vt:lpstr>Note</vt:lpstr>
      <vt:lpstr>@</vt:lpstr>
      <vt:lpstr>Grade</vt:lpstr>
      <vt:lpstr>GradePoints</vt:lpstr>
      <vt:lpstr>ID</vt:lpstr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2018-07-01T07:06:19Z</dcterms:created>
  <dcterms:modified xsi:type="dcterms:W3CDTF">2018-07-04T04:55:03Z</dcterms:modified>
</cp:coreProperties>
</file>